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COSERVER\Shared Folders\PROJECTS\GEMCO\2309_The_Wave_Enfield\2309_Reports\2309_R03_HRA\2309_R03_Appendix7_ChemData\"/>
    </mc:Choice>
  </mc:AlternateContent>
  <xr:revisionPtr revIDLastSave="0" documentId="13_ncr:1_{5B33535D-8080-4304-9D19-57BD914F2501}" xr6:coauthVersionLast="47" xr6:coauthVersionMax="47" xr10:uidLastSave="{00000000-0000-0000-0000-000000000000}"/>
  <bookViews>
    <workbookView xWindow="28680" yWindow="-105" windowWidth="29040" windowHeight="16440" activeTab="1" xr2:uid="{2495248D-9D37-4232-8083-C9C388DEBB8F}"/>
  </bookViews>
  <sheets>
    <sheet name="All Soils Chem" sheetId="1" r:id="rId1"/>
    <sheet name="All GW Chem" sheetId="2" r:id="rId2"/>
    <sheet name="All SW Chem" sheetId="3" r:id="rId3"/>
  </sheets>
  <definedNames>
    <definedName name="_xlnm.Print_Titles" localSheetId="1">'All GW Chem'!$A:$B,'All GW Chem'!$1:$5</definedName>
    <definedName name="_xlnm.Print_Titles" localSheetId="0">'All Soils Chem'!$A:$F,'All Soils Chem'!$1:$2</definedName>
    <definedName name="_xlnm.Print_Titles" localSheetId="2">'All SW Chem'!$A:$B,'All SW Chem'!$1:$5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127" i="1" l="1"/>
  <c r="BZ122" i="1"/>
  <c r="BY122" i="1"/>
  <c r="BY121" i="1"/>
  <c r="BY98" i="1"/>
  <c r="BZ90" i="1"/>
  <c r="BY90" i="1"/>
  <c r="BY83" i="1"/>
  <c r="BY73" i="1"/>
  <c r="BZ68" i="1"/>
  <c r="BY68" i="1"/>
  <c r="BY65" i="1"/>
  <c r="BY63" i="1"/>
  <c r="BY61" i="1"/>
  <c r="BY60" i="1"/>
  <c r="BY59" i="1"/>
  <c r="BY58" i="1"/>
  <c r="BY57" i="1"/>
  <c r="BY56" i="1"/>
  <c r="BY55" i="1"/>
  <c r="BY54" i="1"/>
  <c r="BY53" i="1"/>
  <c r="BY52" i="1"/>
  <c r="BY51" i="1"/>
  <c r="BY50" i="1"/>
  <c r="BY49" i="1"/>
  <c r="BY48" i="1"/>
  <c r="BY47" i="1"/>
  <c r="BY46" i="1"/>
  <c r="BZ45" i="1"/>
  <c r="BY45" i="1"/>
  <c r="BZ44" i="1"/>
  <c r="BY44" i="1"/>
  <c r="BY42" i="1"/>
  <c r="BY41" i="1"/>
  <c r="BY40" i="1"/>
  <c r="BY39" i="1"/>
  <c r="BZ38" i="1"/>
  <c r="BY38" i="1"/>
  <c r="BZ37" i="1"/>
  <c r="BZ8" i="1" s="1"/>
  <c r="BY37" i="1"/>
  <c r="BY36" i="1"/>
  <c r="BY35" i="1"/>
  <c r="BY34" i="1"/>
  <c r="BZ33" i="1"/>
  <c r="BY33" i="1"/>
  <c r="BZ32" i="1"/>
  <c r="BY32" i="1"/>
  <c r="BZ30" i="1"/>
  <c r="BY30" i="1"/>
  <c r="BY29" i="1"/>
  <c r="BY28" i="1"/>
  <c r="BY27" i="1"/>
  <c r="BY26" i="1"/>
  <c r="BY25" i="1"/>
  <c r="BY24" i="1"/>
  <c r="BZ23" i="1"/>
  <c r="BZ7" i="1" s="1"/>
  <c r="BY23" i="1"/>
  <c r="BY22" i="1"/>
  <c r="BY21" i="1"/>
  <c r="BY7" i="1" s="1"/>
  <c r="BZ20" i="1"/>
  <c r="BY20" i="1"/>
  <c r="BZ19" i="1"/>
  <c r="BY19" i="1"/>
  <c r="BZ18" i="1"/>
  <c r="BY18" i="1"/>
  <c r="BZ17" i="1"/>
  <c r="BY17" i="1"/>
  <c r="BZ16" i="1"/>
  <c r="BZ11" i="1" s="1"/>
  <c r="BY16" i="1"/>
  <c r="BY11" i="1" s="1"/>
  <c r="AP15" i="1"/>
  <c r="AN15" i="1"/>
  <c r="S15" i="1"/>
  <c r="R15" i="1"/>
  <c r="AP14" i="1"/>
  <c r="AN14" i="1"/>
  <c r="AM14" i="1"/>
  <c r="AL14" i="1"/>
  <c r="AK14" i="1"/>
  <c r="AI14" i="1"/>
  <c r="AG14" i="1"/>
  <c r="AF14" i="1"/>
  <c r="AE14" i="1"/>
  <c r="AE15" i="1" s="1"/>
  <c r="AD14" i="1"/>
  <c r="AD15" i="1" s="1"/>
  <c r="AC14" i="1"/>
  <c r="AC15" i="1" s="1"/>
  <c r="S14" i="1"/>
  <c r="R14" i="1"/>
  <c r="M14" i="1"/>
  <c r="AX12" i="1"/>
  <c r="AX14" i="1" s="1"/>
  <c r="AW12" i="1"/>
  <c r="AW14" i="1" s="1"/>
  <c r="AV12" i="1"/>
  <c r="AV14" i="1" s="1"/>
  <c r="AV15" i="1" s="1"/>
  <c r="AU12" i="1"/>
  <c r="AU14" i="1" s="1"/>
  <c r="AU15" i="1" s="1"/>
  <c r="AT12" i="1"/>
  <c r="AT14" i="1" s="1"/>
  <c r="AT15" i="1" s="1"/>
  <c r="AS12" i="1"/>
  <c r="AS14" i="1" s="1"/>
  <c r="AS15" i="1" s="1"/>
  <c r="AR12" i="1"/>
  <c r="AR14" i="1" s="1"/>
  <c r="AR15" i="1" s="1"/>
  <c r="AQ12" i="1"/>
  <c r="AQ14" i="1" s="1"/>
  <c r="AQ15" i="1" s="1"/>
  <c r="AP12" i="1"/>
  <c r="AN12" i="1"/>
  <c r="AM12" i="1"/>
  <c r="AL12" i="1"/>
  <c r="AK12" i="1"/>
  <c r="AI12" i="1"/>
  <c r="AG12" i="1"/>
  <c r="AF12" i="1"/>
  <c r="AE12" i="1"/>
  <c r="AD12" i="1"/>
  <c r="AC12" i="1"/>
  <c r="AB12" i="1"/>
  <c r="AB14" i="1" s="1"/>
  <c r="AB15" i="1" s="1"/>
  <c r="AA12" i="1"/>
  <c r="AA14" i="1" s="1"/>
  <c r="Z12" i="1"/>
  <c r="Z14" i="1" s="1"/>
  <c r="Y12" i="1"/>
  <c r="Y14" i="1" s="1"/>
  <c r="Y15" i="1" s="1"/>
  <c r="X12" i="1"/>
  <c r="X14" i="1" s="1"/>
  <c r="X15" i="1" s="1"/>
  <c r="W12" i="1"/>
  <c r="W14" i="1" s="1"/>
  <c r="W15" i="1" s="1"/>
  <c r="V12" i="1"/>
  <c r="V14" i="1" s="1"/>
  <c r="V15" i="1" s="1"/>
  <c r="U12" i="1"/>
  <c r="U14" i="1" s="1"/>
  <c r="U15" i="1" s="1"/>
  <c r="T12" i="1"/>
  <c r="T14" i="1" s="1"/>
  <c r="T15" i="1" s="1"/>
  <c r="S12" i="1"/>
  <c r="R12" i="1"/>
  <c r="M12" i="1"/>
  <c r="BW11" i="1"/>
  <c r="BV11" i="1"/>
  <c r="BU11" i="1"/>
  <c r="BT11" i="1"/>
  <c r="BS11" i="1"/>
  <c r="BR11" i="1"/>
  <c r="BQ11" i="1"/>
  <c r="BP11" i="1"/>
  <c r="BN11" i="1"/>
  <c r="BM11" i="1"/>
  <c r="BL11" i="1"/>
  <c r="BK11" i="1"/>
  <c r="BJ11" i="1"/>
  <c r="BI11" i="1"/>
  <c r="BH11" i="1"/>
  <c r="BG11" i="1"/>
  <c r="BE11" i="1"/>
  <c r="BD11" i="1"/>
  <c r="BC11" i="1"/>
  <c r="BB11" i="1"/>
  <c r="BA11" i="1"/>
  <c r="AZ11" i="1"/>
  <c r="AX11" i="1"/>
  <c r="AW11" i="1"/>
  <c r="AV11" i="1"/>
  <c r="AU11" i="1"/>
  <c r="AT11" i="1"/>
  <c r="AS11" i="1"/>
  <c r="AR11" i="1"/>
  <c r="AQ11" i="1"/>
  <c r="AP11" i="1"/>
  <c r="AN11" i="1"/>
  <c r="AM11" i="1"/>
  <c r="AL11" i="1"/>
  <c r="AK11" i="1"/>
  <c r="AI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P11" i="1"/>
  <c r="N11" i="1"/>
  <c r="M11" i="1"/>
  <c r="L11" i="1"/>
  <c r="K11" i="1"/>
  <c r="I11" i="1"/>
  <c r="H11" i="1"/>
  <c r="BW10" i="1"/>
  <c r="BV10" i="1"/>
  <c r="BU10" i="1"/>
  <c r="BT10" i="1"/>
  <c r="BS10" i="1"/>
  <c r="BR10" i="1"/>
  <c r="BQ10" i="1"/>
  <c r="BP10" i="1"/>
  <c r="BN10" i="1"/>
  <c r="BM10" i="1"/>
  <c r="BL10" i="1"/>
  <c r="BK10" i="1"/>
  <c r="BJ10" i="1"/>
  <c r="BI10" i="1"/>
  <c r="BH10" i="1"/>
  <c r="BG10" i="1"/>
  <c r="BE10" i="1"/>
  <c r="BD10" i="1"/>
  <c r="BC10" i="1"/>
  <c r="BB10" i="1"/>
  <c r="BA10" i="1"/>
  <c r="AZ10" i="1"/>
  <c r="AX10" i="1"/>
  <c r="AW10" i="1"/>
  <c r="AV10" i="1"/>
  <c r="AU10" i="1"/>
  <c r="AT10" i="1"/>
  <c r="AS10" i="1"/>
  <c r="AR10" i="1"/>
  <c r="AQ10" i="1"/>
  <c r="AP10" i="1"/>
  <c r="AN10" i="1"/>
  <c r="AM10" i="1"/>
  <c r="AL10" i="1"/>
  <c r="AK10" i="1"/>
  <c r="AI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P10" i="1"/>
  <c r="N10" i="1"/>
  <c r="M10" i="1"/>
  <c r="L10" i="1"/>
  <c r="K10" i="1"/>
  <c r="I10" i="1"/>
  <c r="H10" i="1"/>
  <c r="BW9" i="1"/>
  <c r="BV9" i="1"/>
  <c r="BU9" i="1"/>
  <c r="BT9" i="1"/>
  <c r="BS9" i="1"/>
  <c r="BR9" i="1"/>
  <c r="BQ9" i="1"/>
  <c r="BP9" i="1"/>
  <c r="BN9" i="1"/>
  <c r="BM9" i="1"/>
  <c r="BL9" i="1"/>
  <c r="BK9" i="1"/>
  <c r="BJ9" i="1"/>
  <c r="BI9" i="1"/>
  <c r="BH9" i="1"/>
  <c r="BG9" i="1"/>
  <c r="BE9" i="1"/>
  <c r="BD9" i="1"/>
  <c r="BC9" i="1"/>
  <c r="BB9" i="1"/>
  <c r="BA9" i="1"/>
  <c r="AZ9" i="1"/>
  <c r="AX9" i="1"/>
  <c r="AX15" i="1" s="1"/>
  <c r="AW9" i="1"/>
  <c r="AV9" i="1"/>
  <c r="AU9" i="1"/>
  <c r="AT9" i="1"/>
  <c r="AS9" i="1"/>
  <c r="AR9" i="1"/>
  <c r="AQ9" i="1"/>
  <c r="AP9" i="1"/>
  <c r="AN9" i="1"/>
  <c r="AM9" i="1"/>
  <c r="AM15" i="1" s="1"/>
  <c r="AL9" i="1"/>
  <c r="AL15" i="1" s="1"/>
  <c r="AK9" i="1"/>
  <c r="AK15" i="1" s="1"/>
  <c r="AI9" i="1"/>
  <c r="AI15" i="1" s="1"/>
  <c r="AG9" i="1"/>
  <c r="AG15" i="1" s="1"/>
  <c r="AF9" i="1"/>
  <c r="AF15" i="1" s="1"/>
  <c r="AE9" i="1"/>
  <c r="AD9" i="1"/>
  <c r="AC9" i="1"/>
  <c r="AB9" i="1"/>
  <c r="AA9" i="1"/>
  <c r="AA15" i="1" s="1"/>
  <c r="Z9" i="1"/>
  <c r="Y9" i="1"/>
  <c r="X9" i="1"/>
  <c r="W9" i="1"/>
  <c r="V9" i="1"/>
  <c r="U9" i="1"/>
  <c r="T9" i="1"/>
  <c r="S9" i="1"/>
  <c r="R9" i="1"/>
  <c r="P9" i="1"/>
  <c r="N9" i="1"/>
  <c r="M9" i="1"/>
  <c r="M15" i="1" s="1"/>
  <c r="L9" i="1"/>
  <c r="K9" i="1"/>
  <c r="I9" i="1"/>
  <c r="H9" i="1"/>
  <c r="GI8" i="1"/>
  <c r="GH8" i="1"/>
  <c r="GG8" i="1"/>
  <c r="GF8" i="1"/>
  <c r="GE8" i="1"/>
  <c r="GD8" i="1"/>
  <c r="GC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BW8" i="1"/>
  <c r="BV8" i="1"/>
  <c r="BU8" i="1"/>
  <c r="BT8" i="1"/>
  <c r="BS8" i="1"/>
  <c r="BR8" i="1"/>
  <c r="BQ8" i="1"/>
  <c r="BP8" i="1"/>
  <c r="BN8" i="1"/>
  <c r="BM8" i="1"/>
  <c r="BL8" i="1"/>
  <c r="BK8" i="1"/>
  <c r="BJ8" i="1"/>
  <c r="BI8" i="1"/>
  <c r="BH8" i="1"/>
  <c r="BG8" i="1"/>
  <c r="BE8" i="1"/>
  <c r="BD8" i="1"/>
  <c r="BC8" i="1"/>
  <c r="BB8" i="1"/>
  <c r="BA8" i="1"/>
  <c r="AZ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I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P8" i="1"/>
  <c r="N8" i="1"/>
  <c r="M8" i="1"/>
  <c r="L8" i="1"/>
  <c r="K8" i="1"/>
  <c r="I8" i="1"/>
  <c r="H8" i="1"/>
  <c r="GI7" i="1"/>
  <c r="GH7" i="1"/>
  <c r="GG7" i="1"/>
  <c r="GF7" i="1"/>
  <c r="GE7" i="1"/>
  <c r="GD7" i="1"/>
  <c r="GC7" i="1"/>
  <c r="GB7" i="1"/>
  <c r="GA7" i="1"/>
  <c r="FZ7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BW7" i="1"/>
  <c r="BV7" i="1"/>
  <c r="BU7" i="1"/>
  <c r="BT7" i="1"/>
  <c r="BS7" i="1"/>
  <c r="BR7" i="1"/>
  <c r="BQ7" i="1"/>
  <c r="BP7" i="1"/>
  <c r="BN7" i="1"/>
  <c r="BM7" i="1"/>
  <c r="BL7" i="1"/>
  <c r="BK7" i="1"/>
  <c r="BJ7" i="1"/>
  <c r="BI7" i="1"/>
  <c r="BH7" i="1"/>
  <c r="BG7" i="1"/>
  <c r="BE7" i="1"/>
  <c r="BD7" i="1"/>
  <c r="BC7" i="1"/>
  <c r="BB7" i="1"/>
  <c r="BA7" i="1"/>
  <c r="AZ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I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P7" i="1"/>
  <c r="N7" i="1"/>
  <c r="M7" i="1"/>
  <c r="L7" i="1"/>
  <c r="K7" i="1"/>
  <c r="I7" i="1"/>
  <c r="H7" i="1"/>
  <c r="Z15" i="1" l="1"/>
  <c r="AW15" i="1"/>
  <c r="BY8" i="1"/>
  <c r="BY9" i="1"/>
  <c r="BZ9" i="1"/>
  <c r="BY10" i="1"/>
  <c r="BZ10" i="1"/>
</calcChain>
</file>

<file path=xl/sharedStrings.xml><?xml version="1.0" encoding="utf-8"?>
<sst xmlns="http://schemas.openxmlformats.org/spreadsheetml/2006/main" count="15906" uniqueCount="534">
  <si>
    <t>Lab Sample Number</t>
  </si>
  <si>
    <t>Sample Reference</t>
  </si>
  <si>
    <t>Sample Number</t>
  </si>
  <si>
    <t>Depth (m)</t>
  </si>
  <si>
    <t>Date Sampled</t>
  </si>
  <si>
    <t>Time Taken</t>
  </si>
  <si>
    <t>Analytical Parameter 
(Soil Analysis)</t>
  </si>
  <si>
    <t>Stone Content</t>
  </si>
  <si>
    <t>Moisture Content</t>
  </si>
  <si>
    <t>Total mass of sample received</t>
  </si>
  <si>
    <t>pH - Automated</t>
  </si>
  <si>
    <t>Free Cyanide</t>
  </si>
  <si>
    <t>Water Soluble SO4 16hr extraction (2:1 Leachate Equivalent)</t>
  </si>
  <si>
    <t>Fraction Organic Carbon (FOC)</t>
  </si>
  <si>
    <t>Total Phenols (monohydric)</t>
  </si>
  <si>
    <t>Naphthalene</t>
  </si>
  <si>
    <t>Acenaphthylene</t>
  </si>
  <si>
    <t>Acenaphthene</t>
  </si>
  <si>
    <t>Fluorene</t>
  </si>
  <si>
    <t>Phenanthrene</t>
  </si>
  <si>
    <t>Anthracene</t>
  </si>
  <si>
    <t>Fluoranthene</t>
  </si>
  <si>
    <t>Pyrene</t>
  </si>
  <si>
    <t>Benzo(a)anthracene</t>
  </si>
  <si>
    <t>Chrysene</t>
  </si>
  <si>
    <t>Benzo(b)fluoranthene</t>
  </si>
  <si>
    <t>Benzo(k)fluoranthene</t>
  </si>
  <si>
    <t>Benzo(a)pyrene</t>
  </si>
  <si>
    <t>Indeno(1,2,3-cd)pyrene</t>
  </si>
  <si>
    <t>Dibenz(a,h)anthracene</t>
  </si>
  <si>
    <t>Benzo(ghi)perylene</t>
  </si>
  <si>
    <t>Speciated Total EPA-16 PAHs</t>
  </si>
  <si>
    <t>Arsenic (aqua regia extractable)</t>
  </si>
  <si>
    <t>Beryllium (aqua regia extractable)</t>
  </si>
  <si>
    <t>Boron (water soluble)</t>
  </si>
  <si>
    <t>Cadmium (aqua regia extractable)</t>
  </si>
  <si>
    <t>Chromium (hexavalent)</t>
  </si>
  <si>
    <t>Chromium (III)</t>
  </si>
  <si>
    <t>Chromium (aqua regia extractable)</t>
  </si>
  <si>
    <t>Copper (aqua regia extractable)</t>
  </si>
  <si>
    <t>Lead (aqua regia extractable)</t>
  </si>
  <si>
    <t>Mercury (aqua regia extractable)</t>
  </si>
  <si>
    <t>Nickel (aqua regia extractable)</t>
  </si>
  <si>
    <t>Selenium (aqua regia extractable)</t>
  </si>
  <si>
    <t>Vanadium (aqua regia extractable)</t>
  </si>
  <si>
    <t>Zinc (aqua regia extractable)</t>
  </si>
  <si>
    <t>Benzene</t>
  </si>
  <si>
    <t>Toluene</t>
  </si>
  <si>
    <t>Ethylbenzene</t>
  </si>
  <si>
    <t>p &amp; m-xylene</t>
  </si>
  <si>
    <t>o-xylene</t>
  </si>
  <si>
    <t>MTBE (Methyl Tertiary Butyl Ether)</t>
  </si>
  <si>
    <t>TPH-CWG - Aliphatic &gt;EC5 - EC6</t>
  </si>
  <si>
    <t>TPH-CWG - Aliphatic &gt;EC6 - EC8</t>
  </si>
  <si>
    <t>TPH-CWG - Aliphatic &gt;EC8 - EC10</t>
  </si>
  <si>
    <t>TPH-CWG - Aliphatic &gt;EC10 - EC12</t>
  </si>
  <si>
    <t>TPH-CWG - Aliphatic &gt;EC12 - EC16</t>
  </si>
  <si>
    <t>TPH-CWG - Aliphatic &gt;EC16 - EC21</t>
  </si>
  <si>
    <t>TPH-CWG - Aliphatic &gt;EC21 - EC35</t>
  </si>
  <si>
    <t>TPH-CWG - Aliphatic &gt; EC35 - EC44</t>
  </si>
  <si>
    <t>TPH-CWG - Aromatic &gt;EC5 - EC7</t>
  </si>
  <si>
    <t>TPH-CWG - Aromatic &gt;EC7 - EC8</t>
  </si>
  <si>
    <t>TPH-CWG - Aromatic &gt;EC8 - EC10</t>
  </si>
  <si>
    <t>TPH-CWG - Aromatic &gt;EC10 - EC12</t>
  </si>
  <si>
    <t>TPH-CWG - Aromatic &gt;EC12 - EC16</t>
  </si>
  <si>
    <t>TPH-CWG - Aromatic &gt;EC16 - EC21</t>
  </si>
  <si>
    <t>TPH-CWG - Aromatic &gt;EC21 - EC35</t>
  </si>
  <si>
    <t>TPH-CWG - Aromatic &gt; EC35 - EC44</t>
  </si>
  <si>
    <t>Total TPH</t>
  </si>
  <si>
    <t>Haz Index</t>
  </si>
  <si>
    <t>Chloromethane</t>
  </si>
  <si>
    <t>Chloroethane</t>
  </si>
  <si>
    <t>Bromomethane</t>
  </si>
  <si>
    <t>Vinyl Chloride</t>
  </si>
  <si>
    <t>Trichlorofluoromethane</t>
  </si>
  <si>
    <t>1,1-dichloroethene</t>
  </si>
  <si>
    <t>1,1,2-Trichloro 1,2,2-Trifluoroethane</t>
  </si>
  <si>
    <t>Cis-1,2-dichloroethene</t>
  </si>
  <si>
    <t>1,1-dichloroethane</t>
  </si>
  <si>
    <t>2,2-Dichloropropane</t>
  </si>
  <si>
    <t>Trichloromethane</t>
  </si>
  <si>
    <t>1,1,1-Trichloroethane</t>
  </si>
  <si>
    <t>1,2-dichloroethane</t>
  </si>
  <si>
    <t>1,1-Dichloropropene</t>
  </si>
  <si>
    <t>Trans-1,2-dichloroethene</t>
  </si>
  <si>
    <t>Tetrachloromethane</t>
  </si>
  <si>
    <t>1,2-dichloropropane</t>
  </si>
  <si>
    <t>Trichloroethene</t>
  </si>
  <si>
    <t>Dibromomethane</t>
  </si>
  <si>
    <t>Bromodichloromethane</t>
  </si>
  <si>
    <t>Cis-1,3-dichloropropene</t>
  </si>
  <si>
    <t>Trans-1,3-dichloropropene</t>
  </si>
  <si>
    <t>1,1,2-Trichloroethane</t>
  </si>
  <si>
    <t>1,3-Dichloropropane</t>
  </si>
  <si>
    <t>Dibromochloromethane</t>
  </si>
  <si>
    <t>Tetrachloroethene</t>
  </si>
  <si>
    <t>1,2-Dibromoethane</t>
  </si>
  <si>
    <t>Chlorobenzene</t>
  </si>
  <si>
    <t>1,1,1,2-Tetrachloroethane</t>
  </si>
  <si>
    <t>Styrene</t>
  </si>
  <si>
    <t>Tribromomethane</t>
  </si>
  <si>
    <t>1,1,2,2-Tetrachloroethane</t>
  </si>
  <si>
    <t>Isopropylbenzene</t>
  </si>
  <si>
    <t>Bromobenzene</t>
  </si>
  <si>
    <t>N-Propylbenzene</t>
  </si>
  <si>
    <t>2-Chlorotoluene</t>
  </si>
  <si>
    <t>4-Chlorotoluene</t>
  </si>
  <si>
    <t>1,3,5-Trimethylbenzene</t>
  </si>
  <si>
    <t>Tert-Butylbenzene</t>
  </si>
  <si>
    <t>1,2,4-Trimethylbenzene</t>
  </si>
  <si>
    <t>Sec-Butylbenzene</t>
  </si>
  <si>
    <t>1,3-dichlorobenzene</t>
  </si>
  <si>
    <t>P-Isopropyltoluene</t>
  </si>
  <si>
    <t>1,2-dichlorobenzene</t>
  </si>
  <si>
    <t>1,4-dichlorobenzene</t>
  </si>
  <si>
    <t>Butylbenzene</t>
  </si>
  <si>
    <t>1,2-Dibromo-3-chloropropane</t>
  </si>
  <si>
    <t>1,2,4-Trichlorobenzene</t>
  </si>
  <si>
    <t>Hexachlorobutadiene</t>
  </si>
  <si>
    <t>1,2,3-Trichlorobenzene</t>
  </si>
  <si>
    <t>Aniline</t>
  </si>
  <si>
    <t>Phenol</t>
  </si>
  <si>
    <t>2-Chlorophenol</t>
  </si>
  <si>
    <t>Bis(2-chloroethyl)ether</t>
  </si>
  <si>
    <t>1,3-Dichlorobenzene</t>
  </si>
  <si>
    <t>1,2-Dichlorobenzene</t>
  </si>
  <si>
    <t>1,4-Dichlorobenzene</t>
  </si>
  <si>
    <t>Bis(2-chloroisopropyl)ether</t>
  </si>
  <si>
    <t>2-Methylphenol</t>
  </si>
  <si>
    <t>Hexachloroethane</t>
  </si>
  <si>
    <t>Nitrobenzene</t>
  </si>
  <si>
    <t>4-Methylphenol</t>
  </si>
  <si>
    <t>Isophorone</t>
  </si>
  <si>
    <t>2-Nitrophenol</t>
  </si>
  <si>
    <t>2,4-Dimethylphenol</t>
  </si>
  <si>
    <t>Bis(2-chloroethoxy)methane</t>
  </si>
  <si>
    <t>2,4-Dichlorophenol</t>
  </si>
  <si>
    <t>4-Chloroaniline</t>
  </si>
  <si>
    <t>4-Chloro-3-methylphenol</t>
  </si>
  <si>
    <t>2,4,6-Trichlorophenol</t>
  </si>
  <si>
    <t>2,4,5-Trichlorophenol</t>
  </si>
  <si>
    <t>2-Methylnaphthalene</t>
  </si>
  <si>
    <t>2-Chloronaphthalene</t>
  </si>
  <si>
    <t>Dimethylphthalate</t>
  </si>
  <si>
    <t>2,6-Dinitrotoluene</t>
  </si>
  <si>
    <t>2,4-Dinitrotoluene</t>
  </si>
  <si>
    <t>Dibenzofuran</t>
  </si>
  <si>
    <t>4-Chlorophenyl phenyl ether</t>
  </si>
  <si>
    <t>Diethyl phthalate</t>
  </si>
  <si>
    <t>4-Nitroaniline</t>
  </si>
  <si>
    <t>Azobenzene</t>
  </si>
  <si>
    <t>Bromophenyl phenyl ether</t>
  </si>
  <si>
    <t>Hexachlorobenzene</t>
  </si>
  <si>
    <t>Carbazole</t>
  </si>
  <si>
    <t>Dibutyl phthalate</t>
  </si>
  <si>
    <t>Anthraquinone</t>
  </si>
  <si>
    <t>Butyl benzyl phthalate</t>
  </si>
  <si>
    <t>Units</t>
  </si>
  <si>
    <t>%</t>
  </si>
  <si>
    <t>kg</t>
  </si>
  <si>
    <t>pH Units</t>
  </si>
  <si>
    <t>mg/kg</t>
  </si>
  <si>
    <t>g/l</t>
  </si>
  <si>
    <t>N/A</t>
  </si>
  <si>
    <t>ug/kg</t>
  </si>
  <si>
    <t>µg/kg</t>
  </si>
  <si>
    <t>Limit of detection</t>
  </si>
  <si>
    <t>Accreditation Status</t>
  </si>
  <si>
    <t>NONE</t>
  </si>
  <si>
    <t>MCERTS</t>
  </si>
  <si>
    <t>ISO 17025</t>
  </si>
  <si>
    <t>Comm</t>
  </si>
  <si>
    <t>190 (76)</t>
  </si>
  <si>
    <t>83000 (86.1)</t>
  </si>
  <si>
    <t>84000 (57.0)</t>
  </si>
  <si>
    <t>63000 (30.9)</t>
  </si>
  <si>
    <t>58/1100/320</t>
  </si>
  <si>
    <t>56000 (869)</t>
  </si>
  <si>
    <t>5700 (518)</t>
  </si>
  <si>
    <t>5900 (576)</t>
  </si>
  <si>
    <t>660 (478)</t>
  </si>
  <si>
    <t>3200 (304)</t>
  </si>
  <si>
    <t>7800 (144)</t>
  </si>
  <si>
    <t>2000 (78)</t>
  </si>
  <si>
    <t>9700 (48)</t>
  </si>
  <si>
    <t>59000 (24)</t>
  </si>
  <si>
    <t>26000 (1220)</t>
  </si>
  <si>
    <t>3500 (613)</t>
  </si>
  <si>
    <t>16000 (364)</t>
  </si>
  <si>
    <t>POSpark</t>
  </si>
  <si>
    <t>1200 (76)</t>
  </si>
  <si>
    <t>30/240/68</t>
  </si>
  <si>
    <t>87000(869)</t>
  </si>
  <si>
    <t>17000 (518)</t>
  </si>
  <si>
    <t>17000(576)</t>
  </si>
  <si>
    <t>17000 (478)</t>
  </si>
  <si>
    <t>95000 (304)</t>
  </si>
  <si>
    <t>150000 (144)</t>
  </si>
  <si>
    <t>14000 (78)</t>
  </si>
  <si>
    <t>21000 (48)</t>
  </si>
  <si>
    <t>25000 (24)</t>
  </si>
  <si>
    <t>76000 (1220)</t>
  </si>
  <si>
    <t>87000 (869)</t>
  </si>
  <si>
    <t>7200 (613)</t>
  </si>
  <si>
    <t>9200 (364)</t>
  </si>
  <si>
    <t>Min</t>
  </si>
  <si>
    <t>Max</t>
  </si>
  <si>
    <t>Average</t>
  </si>
  <si>
    <t>Median</t>
  </si>
  <si>
    <t>Mode</t>
  </si>
  <si>
    <t>Std dev</t>
  </si>
  <si>
    <t xml:space="preserve">n= </t>
  </si>
  <si>
    <t>n = 141</t>
  </si>
  <si>
    <t>95% CI</t>
  </si>
  <si>
    <t>U95% limit</t>
  </si>
  <si>
    <t>BH101</t>
  </si>
  <si>
    <t>None Supplied</t>
  </si>
  <si>
    <t>&lt; 0.1</t>
  </si>
  <si>
    <t>&lt; 1</t>
  </si>
  <si>
    <t>&lt; 1.0</t>
  </si>
  <si>
    <t>&lt; 0.05</t>
  </si>
  <si>
    <t>&lt; 1.2</t>
  </si>
  <si>
    <t>&lt; 0.001</t>
  </si>
  <si>
    <t>&lt; 2.0</t>
  </si>
  <si>
    <t>&lt; 8.0</t>
  </si>
  <si>
    <t>&lt; 10</t>
  </si>
  <si>
    <t>BH102</t>
  </si>
  <si>
    <t>&lt; 8.4</t>
  </si>
  <si>
    <t>&lt; 0.3</t>
  </si>
  <si>
    <t>BH103</t>
  </si>
  <si>
    <t>-</t>
  </si>
  <si>
    <t>BH103a</t>
  </si>
  <si>
    <t>3.00-3.50</t>
  </si>
  <si>
    <t>BH104</t>
  </si>
  <si>
    <t>BH104a</t>
  </si>
  <si>
    <t>1.40-1.90</t>
  </si>
  <si>
    <t>BH106</t>
  </si>
  <si>
    <t>&lt; 0.2</t>
  </si>
  <si>
    <t>BH107</t>
  </si>
  <si>
    <t>BH110</t>
  </si>
  <si>
    <t>BH111</t>
  </si>
  <si>
    <t>BH112</t>
  </si>
  <si>
    <t>BH113</t>
  </si>
  <si>
    <t>BH114</t>
  </si>
  <si>
    <t>BH115</t>
  </si>
  <si>
    <t>TP03 (r1)</t>
  </si>
  <si>
    <t>TP04 (r1)</t>
  </si>
  <si>
    <t>TP06 (r1)</t>
  </si>
  <si>
    <t>TP07 (r1)</t>
  </si>
  <si>
    <t>TP08 (r1)</t>
  </si>
  <si>
    <t>TP01</t>
  </si>
  <si>
    <t>TP02</t>
  </si>
  <si>
    <t>TP04</t>
  </si>
  <si>
    <t>Deviating</t>
  </si>
  <si>
    <t>TP07</t>
  </si>
  <si>
    <t>TP08</t>
  </si>
  <si>
    <t>TP09</t>
  </si>
  <si>
    <t>TP10</t>
  </si>
  <si>
    <t>TP100</t>
  </si>
  <si>
    <t>TP102</t>
  </si>
  <si>
    <t>TP103</t>
  </si>
  <si>
    <t>TP108</t>
  </si>
  <si>
    <t>TP109</t>
  </si>
  <si>
    <t>ES5</t>
  </si>
  <si>
    <t>TP11</t>
  </si>
  <si>
    <t>TP112</t>
  </si>
  <si>
    <t>TP113</t>
  </si>
  <si>
    <t>TP115</t>
  </si>
  <si>
    <t>ES3</t>
  </si>
  <si>
    <t>TP118</t>
  </si>
  <si>
    <t>TP119</t>
  </si>
  <si>
    <t>TP121</t>
  </si>
  <si>
    <t>TP124</t>
  </si>
  <si>
    <t>TP126</t>
  </si>
  <si>
    <t>TP127</t>
  </si>
  <si>
    <t>TP129</t>
  </si>
  <si>
    <t>TP130</t>
  </si>
  <si>
    <t>TP131</t>
  </si>
  <si>
    <t>TP132</t>
  </si>
  <si>
    <t>TP135</t>
  </si>
  <si>
    <t>TP137</t>
  </si>
  <si>
    <t>TP138</t>
  </si>
  <si>
    <t>TP139</t>
  </si>
  <si>
    <t>TP142</t>
  </si>
  <si>
    <t>TP143</t>
  </si>
  <si>
    <t>TP146</t>
  </si>
  <si>
    <t>TP147</t>
  </si>
  <si>
    <t>TP148</t>
  </si>
  <si>
    <t>TP149</t>
  </si>
  <si>
    <t>TP15</t>
  </si>
  <si>
    <t>TP150</t>
  </si>
  <si>
    <t>TP151</t>
  </si>
  <si>
    <t>TP153</t>
  </si>
  <si>
    <t>TP156</t>
  </si>
  <si>
    <t>TP157</t>
  </si>
  <si>
    <t>TP158</t>
  </si>
  <si>
    <t>TP16</t>
  </si>
  <si>
    <t>TP162</t>
  </si>
  <si>
    <t>TP163</t>
  </si>
  <si>
    <t>&lt; 0.80</t>
  </si>
  <si>
    <t>TP164</t>
  </si>
  <si>
    <t>TP165</t>
  </si>
  <si>
    <t>TP17</t>
  </si>
  <si>
    <t>TP170</t>
  </si>
  <si>
    <t>TP174</t>
  </si>
  <si>
    <t>TP21</t>
  </si>
  <si>
    <t>TP23</t>
  </si>
  <si>
    <t>TP26</t>
  </si>
  <si>
    <t>TP30</t>
  </si>
  <si>
    <t>TP33</t>
  </si>
  <si>
    <t>TP34</t>
  </si>
  <si>
    <t>TP35</t>
  </si>
  <si>
    <t>TP36</t>
  </si>
  <si>
    <t>TP37</t>
  </si>
  <si>
    <t>TP38</t>
  </si>
  <si>
    <t>TP42</t>
  </si>
  <si>
    <t>TP44</t>
  </si>
  <si>
    <t>TP46</t>
  </si>
  <si>
    <t>TP48</t>
  </si>
  <si>
    <t>TP49</t>
  </si>
  <si>
    <t>TP53</t>
  </si>
  <si>
    <t>TP55</t>
  </si>
  <si>
    <t>TP63</t>
  </si>
  <si>
    <t>ES1</t>
  </si>
  <si>
    <t>TP65</t>
  </si>
  <si>
    <t>ES2</t>
  </si>
  <si>
    <t>TP66</t>
  </si>
  <si>
    <t>TP67</t>
  </si>
  <si>
    <t>TP68</t>
  </si>
  <si>
    <t>TP69</t>
  </si>
  <si>
    <t>TP70</t>
  </si>
  <si>
    <t>TP71</t>
  </si>
  <si>
    <t>TP73</t>
  </si>
  <si>
    <t>TP75</t>
  </si>
  <si>
    <t>TP76</t>
  </si>
  <si>
    <t>TP77</t>
  </si>
  <si>
    <t>TP79</t>
  </si>
  <si>
    <t>TP80</t>
  </si>
  <si>
    <t>TP81</t>
  </si>
  <si>
    <t>TP82</t>
  </si>
  <si>
    <t>TP83</t>
  </si>
  <si>
    <t>TP85</t>
  </si>
  <si>
    <t>TP86</t>
  </si>
  <si>
    <t>TP87</t>
  </si>
  <si>
    <t>TP89</t>
  </si>
  <si>
    <t>TP90</t>
  </si>
  <si>
    <t>TP91</t>
  </si>
  <si>
    <t>TP94</t>
  </si>
  <si>
    <t>TP95</t>
  </si>
  <si>
    <t>TP96</t>
  </si>
  <si>
    <t>TP97</t>
  </si>
  <si>
    <t>&lt; 0.01</t>
  </si>
  <si>
    <t>µg/l</t>
  </si>
  <si>
    <t>SVOCs</t>
  </si>
  <si>
    <t>VOCs</t>
  </si>
  <si>
    <t>TPH-CWG - Aromatic &gt;C35 - C44</t>
  </si>
  <si>
    <t>TPH-CWG - Aromatic &gt;C21 - C35</t>
  </si>
  <si>
    <t>TPH-CWG - Aromatic &gt;C16 - C21</t>
  </si>
  <si>
    <t>TPH-CWG - Aromatic &gt;C12 - C16</t>
  </si>
  <si>
    <t>TPH-CWG - Aromatic &gt;C10 - C12</t>
  </si>
  <si>
    <t>TPH-CWG - Aromatic &gt;C8 - C10</t>
  </si>
  <si>
    <t>TPH-CWG - Aromatic &gt;C7 - C8</t>
  </si>
  <si>
    <t>TPH-CWG - Aromatic &gt;C5 - C7</t>
  </si>
  <si>
    <t>TPH-CWG - Aliphatic &gt;C35 - C44</t>
  </si>
  <si>
    <t>TPH-CWG - Aliphatic &gt;C16 - C35</t>
  </si>
  <si>
    <t>TPH-CWG - Aliphatic &gt;C21 - C35</t>
  </si>
  <si>
    <t>TPH-CWG - Aliphatic &gt;C16 - C21</t>
  </si>
  <si>
    <t>TPH-CWG - Aliphatic &gt;C12 - C16</t>
  </si>
  <si>
    <t>TPH-CWG - Aliphatic &gt;C10 - C12</t>
  </si>
  <si>
    <t>TPH-CWG - Aliphatic &gt;C8 - C10</t>
  </si>
  <si>
    <t>TPH-CWG - Aliphatic &gt;C6 - C8</t>
  </si>
  <si>
    <t>TPH-CWG - Aliphatic &gt;C5 - C6</t>
  </si>
  <si>
    <t>Petroleum Hydrocarbons</t>
  </si>
  <si>
    <t>Monoaromatics &amp; Oxygenates</t>
  </si>
  <si>
    <t xml:space="preserve">Zinc (dissolved) </t>
  </si>
  <si>
    <t>&lt; 1.7</t>
  </si>
  <si>
    <t xml:space="preserve">Vanadium (dissolved) </t>
  </si>
  <si>
    <t>&lt; 0.20</t>
  </si>
  <si>
    <t xml:space="preserve">Tin (dissolved) </t>
  </si>
  <si>
    <t>mg/l</t>
  </si>
  <si>
    <t>Sodium (dissolved)</t>
  </si>
  <si>
    <t>&lt; 4.0</t>
  </si>
  <si>
    <t xml:space="preserve">Silver (dissolved) </t>
  </si>
  <si>
    <t>&lt; 0.6</t>
  </si>
  <si>
    <t xml:space="preserve">Selenium (dissolved) </t>
  </si>
  <si>
    <t xml:space="preserve">Nickel (dissolved) </t>
  </si>
  <si>
    <t>&lt; 0.4</t>
  </si>
  <si>
    <t xml:space="preserve">Molybdenum (dissolved) </t>
  </si>
  <si>
    <t>&lt; 0.0050</t>
  </si>
  <si>
    <t>ug/l</t>
  </si>
  <si>
    <t>Mercury (dissolved) CV-AFS</t>
  </si>
  <si>
    <t xml:space="preserve">Manganese (dissolved) </t>
  </si>
  <si>
    <t>Magnesium (dissolved)</t>
  </si>
  <si>
    <t xml:space="preserve">Lead (dissolved) </t>
  </si>
  <si>
    <t xml:space="preserve">Iron (dissolved) </t>
  </si>
  <si>
    <t>&lt; 0.5</t>
  </si>
  <si>
    <t xml:space="preserve">Copper (dissolved) </t>
  </si>
  <si>
    <t xml:space="preserve">Cobalt (dissolved) </t>
  </si>
  <si>
    <t xml:space="preserve">Chromium  (dissolved) </t>
  </si>
  <si>
    <t>&lt; 5.0</t>
  </si>
  <si>
    <t>Calcium  (dissolved)</t>
  </si>
  <si>
    <t>&lt; 0.02</t>
  </si>
  <si>
    <t>&lt; 0.08</t>
  </si>
  <si>
    <t xml:space="preserve">Cadmium  (dissolved) </t>
  </si>
  <si>
    <t xml:space="preserve">Boron  (dissolved) </t>
  </si>
  <si>
    <t xml:space="preserve">Barium (dissolved) </t>
  </si>
  <si>
    <t xml:space="preserve">Arsenic (dissolved) </t>
  </si>
  <si>
    <t xml:space="preserve">Antimony (dissolved) </t>
  </si>
  <si>
    <t>&lt; 0.0010</t>
  </si>
  <si>
    <t xml:space="preserve">Aluminium (dissolved) </t>
  </si>
  <si>
    <t>Zinc (total)</t>
  </si>
  <si>
    <t>Heavy Metals / Metalloids</t>
  </si>
  <si>
    <t>&lt; 0.16</t>
  </si>
  <si>
    <t>Total EPA-16 PAHs</t>
  </si>
  <si>
    <t>Total PAH</t>
  </si>
  <si>
    <t>&lt; 0.022</t>
  </si>
  <si>
    <t>&lt; 0.002</t>
  </si>
  <si>
    <t>Sum of Benzo(ghi)perylene &amp; Indeno(1,2,3-cd)pyrene</t>
  </si>
  <si>
    <t>Sum of Benzo(b)fluoranthene &amp; Benzo(k)fluoranthene</t>
  </si>
  <si>
    <t>PAH Sums</t>
  </si>
  <si>
    <t>Speciated PAHs</t>
  </si>
  <si>
    <t>&lt; 0.50</t>
  </si>
  <si>
    <t>Total Phenols</t>
  </si>
  <si>
    <t>Bromate by IC</t>
  </si>
  <si>
    <t>mgCaCO3/l</t>
  </si>
  <si>
    <t>Hardness - Total</t>
  </si>
  <si>
    <t>Nitrite as NO2</t>
  </si>
  <si>
    <t>Nitrite as N</t>
  </si>
  <si>
    <t>Nitrate as NO3</t>
  </si>
  <si>
    <t>Nitrate as N</t>
  </si>
  <si>
    <t>Dissolved Organic Carbon (DOC)</t>
  </si>
  <si>
    <t>&lt; 15</t>
  </si>
  <si>
    <t>Ammonium as NH4</t>
  </si>
  <si>
    <t>Ammonia as NH3</t>
  </si>
  <si>
    <t>Ammoniacal Nitrogen as N</t>
  </si>
  <si>
    <t>Fluoride</t>
  </si>
  <si>
    <t>Chloride</t>
  </si>
  <si>
    <t>Sulphate as SO4</t>
  </si>
  <si>
    <t>Total Cyanide</t>
  </si>
  <si>
    <t>µS/cm</t>
  </si>
  <si>
    <t>Electrical Conductivity at 20 °C</t>
  </si>
  <si>
    <t>pH</t>
  </si>
  <si>
    <t>General Inorganics</t>
  </si>
  <si>
    <t>Analytical Parameter 
(Water Analysis)</t>
  </si>
  <si>
    <t>23.78-26.08</t>
  </si>
  <si>
    <t>5.22-10.43</t>
  </si>
  <si>
    <t>6.69-20.25</t>
  </si>
  <si>
    <t>5.69-8.71</t>
  </si>
  <si>
    <t>4.83-9.87</t>
  </si>
  <si>
    <t>6.45-26.93</t>
  </si>
  <si>
    <t>4.15-7.91</t>
  </si>
  <si>
    <t>7.11-12.75</t>
  </si>
  <si>
    <t>20.61-27.76</t>
  </si>
  <si>
    <t>4.06-17.46</t>
  </si>
  <si>
    <t>3.31-8.14</t>
  </si>
  <si>
    <t>4.76-7.77</t>
  </si>
  <si>
    <t>5.58-19.53</t>
  </si>
  <si>
    <t>4.16-8.24</t>
  </si>
  <si>
    <t>6.87-11.14</t>
  </si>
  <si>
    <t>4.81-9.86</t>
  </si>
  <si>
    <t>5.46-8.72</t>
  </si>
  <si>
    <t>3.31-8.18</t>
  </si>
  <si>
    <t>6.20-26.82</t>
  </si>
  <si>
    <t>4.25-7.74</t>
  </si>
  <si>
    <t>4.63-7.90</t>
  </si>
  <si>
    <t>4.25-17.45</t>
  </si>
  <si>
    <t>4.28-8.23</t>
  </si>
  <si>
    <t>5.45-19.45</t>
  </si>
  <si>
    <t>7.23-12.87</t>
  </si>
  <si>
    <t>6.85-11.30</t>
  </si>
  <si>
    <t>5.10-10.70</t>
  </si>
  <si>
    <t>22.63-26.47</t>
  </si>
  <si>
    <t>BH109</t>
  </si>
  <si>
    <t>BH108</t>
  </si>
  <si>
    <t>BH105</t>
  </si>
  <si>
    <t>BH103A</t>
  </si>
  <si>
    <t>SW1</t>
  </si>
  <si>
    <t>SW2</t>
  </si>
  <si>
    <t>SW3</t>
  </si>
  <si>
    <t>SW4</t>
  </si>
  <si>
    <t>Total Cyanide (Low Level 1 µg/l)</t>
  </si>
  <si>
    <t>Free Cyanide (Low Level 1 µg/l)</t>
  </si>
  <si>
    <t>Ammoniacal Nitrogen as NH3</t>
  </si>
  <si>
    <t>Ammoniacal Nitrogen as NH4</t>
  </si>
  <si>
    <t>&lt; 0.020</t>
  </si>
  <si>
    <t>&lt; 0.040</t>
  </si>
  <si>
    <t>Boron  (dissolved)</t>
  </si>
  <si>
    <t>Iron (dissolved)</t>
  </si>
  <si>
    <t xml:space="preserve">Mercury (dissolved) </t>
  </si>
  <si>
    <t>Sum of m, p &amp; o-Xylene</t>
  </si>
  <si>
    <t>TPH-CWG - Aliphatic &gt;C5 - C6 HS_1D_AL</t>
  </si>
  <si>
    <t>TPH-CWG - Aliphatic &gt;C6 - C8 HS_1D_AL</t>
  </si>
  <si>
    <t>TPH-CWG - Aliphatic &gt;C8 - C10 HS_1D_AL</t>
  </si>
  <si>
    <t>TPH-CWG - Aliphatic &gt;C10 - C12 EH_1D_AL_#1_#2_MS</t>
  </si>
  <si>
    <t>TPH-CWG - Aliphatic &gt;C12 - C16 EH_1D_AL_#1_#2_MS</t>
  </si>
  <si>
    <t>TPH-CWG - Aliphatic &gt;C16 - C21 EH_1D_AL_#1_#2_MS</t>
  </si>
  <si>
    <t>TPH-CWG - Aliphatic &gt;C21 - C35 EH_1D_AL_#1_#2_MS</t>
  </si>
  <si>
    <t>TPH-CWG - Aliphatic &gt;C16 - C35 EH_1D_AL_#1_#2_MS</t>
  </si>
  <si>
    <t>TPH-CWG - Aliphatic &gt;C35 - C44 EH_1D_AL_#1_#2_MS</t>
  </si>
  <si>
    <t>TPH-CWG - Aliphatic (C5 - C35) HS+EH_1D_AL_#1_#2_MS</t>
  </si>
  <si>
    <t>TPH-CWG - Aliphatic (C5 - C44) HS+EH_1D_AR_#1_#2_MS</t>
  </si>
  <si>
    <t>TPH-CWG - Aromatic &gt;C5 - C7 HS_1D_AR</t>
  </si>
  <si>
    <t>TPH-CWG - Aromatic &gt;C7 - C8 HS_1D_AR</t>
  </si>
  <si>
    <t>TPH-CWG - Aromatic &gt;C8 - C10 HS_1D_AR</t>
  </si>
  <si>
    <t>TPH-CWG - Aromatic &gt;C10 - C12 EH_1D_AR_#1_#2_MS</t>
  </si>
  <si>
    <t>TPH-CWG - Aromatic &gt;C12 - C16 EH_1D_AR_#1_#2_MS</t>
  </si>
  <si>
    <t>TPH-CWG - Aromatic &gt;C16 - C21 EH_1D_AR_#1_#2_MS</t>
  </si>
  <si>
    <t>TPH-CWG - Aromatic &gt;C21 - C35 EH_1D_AR_#1_#2_MS</t>
  </si>
  <si>
    <t>TPH-CWG - Aromatic &gt;C35 - C44 EH_1D_AR_#1_#2_MS</t>
  </si>
  <si>
    <t>TPH-CWG - Aromatic (C5 - C35) HS+EH_1D_AR_#1_#2_MS</t>
  </si>
  <si>
    <t>TPH-CWG - Aromatic (C5 - C44) HS+EH_1D_AR_#1_#2_MS</t>
  </si>
  <si>
    <t>TPH-CWG Total C5 - C44 EH+HS_1D_TOTAL_#1_#2_MS</t>
  </si>
  <si>
    <t>1,1-Dichloroethene</t>
  </si>
  <si>
    <t>1,1,2-Trichloro-1,2,2-trifluoroethane</t>
  </si>
  <si>
    <t>1,1-Dichloroethane</t>
  </si>
  <si>
    <t>1,2-Dichloroethane</t>
  </si>
  <si>
    <t>1,2-Dichloropropane</t>
  </si>
  <si>
    <t>p &amp; m-Xylene</t>
  </si>
  <si>
    <t>o-Xylene</t>
  </si>
  <si>
    <t>n-Propylbenzene</t>
  </si>
  <si>
    <t>tert-Butylbenzene</t>
  </si>
  <si>
    <t>sec-Butylbenzene</t>
  </si>
  <si>
    <t>p-Isopropyltoluene</t>
  </si>
  <si>
    <t>Dichloromethane</t>
  </si>
  <si>
    <t>&lt; 3.0</t>
  </si>
  <si>
    <t>Dichlorodifluoromethane</t>
  </si>
  <si>
    <t>Total Trihalomethanes</t>
  </si>
  <si>
    <t>Total Trichlorobenzenes</t>
  </si>
  <si>
    <t>Total Dichlorobenzenes</t>
  </si>
  <si>
    <t>Trichloroethylene (TCE) + Tetrachloroethylene (PCE)</t>
  </si>
  <si>
    <t>Total 1,2-Dichloroethene</t>
  </si>
  <si>
    <t>Total 1,3-Dichloropropane</t>
  </si>
  <si>
    <t>Tetrachloroethane</t>
  </si>
  <si>
    <t>Sum of BbF, BkF, B(ghi)P &amp; Ideno(1,2,3-cd)pyrene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</si>
</sst>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8" tint="0.39997558519241921"/>
      <name val="Calibri"/>
      <family val="2"/>
      <scheme val="minor"/>
    </font>
    <font>
      <i/>
      <sz val="11"/>
      <color theme="8" tint="0.3999755851924192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  <xf numFmtId="0" fontId="0" fillId="2" borderId="0" xfId="0" applyFill="1" applyAlignment="1">
      <alignment horizontal="center" vertical="center" textRotation="90"/>
    </xf>
    <xf numFmtId="0" fontId="0" fillId="3" borderId="0" xfId="0" applyFill="1" applyAlignment="1">
      <alignment horizontal="center" vertical="center" textRotation="90"/>
    </xf>
    <xf numFmtId="0" fontId="0" fillId="4" borderId="0" xfId="0" applyFill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8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BCCB3-9437-4201-BB5A-D4D10B698D60}">
  <sheetPr>
    <pageSetUpPr fitToPage="1"/>
  </sheetPr>
  <dimension ref="A1:GI156"/>
  <sheetViews>
    <sheetView zoomScale="40" zoomScaleNormal="40" workbookViewId="0">
      <pane xSplit="4" ySplit="1" topLeftCell="E2" activePane="bottomRight" state="frozenSplit"/>
      <selection activeCell="G49" sqref="G49"/>
      <selection pane="topRight" activeCell="X1" sqref="X1:X1048576"/>
      <selection pane="bottomLeft" activeCell="AC62" sqref="AC62"/>
      <selection pane="bottomRight" activeCell="G82" sqref="G82"/>
    </sheetView>
  </sheetViews>
  <sheetFormatPr defaultRowHeight="15" x14ac:dyDescent="0.25"/>
  <cols>
    <col min="1" max="1" width="8" style="6" bestFit="1" customWidth="1"/>
    <col min="2" max="2" width="10.7109375" style="6" bestFit="1" customWidth="1"/>
    <col min="3" max="3" width="14.28515625" style="6" bestFit="1" customWidth="1"/>
    <col min="4" max="4" width="8.85546875" style="6" bestFit="1" customWidth="1"/>
    <col min="5" max="5" width="10.7109375" style="6" bestFit="1" customWidth="1"/>
    <col min="6" max="6" width="14.28515625" style="6" bestFit="1" customWidth="1"/>
    <col min="7" max="7" width="19" style="6" customWidth="1"/>
    <col min="8" max="8" width="6.28515625" style="6" bestFit="1" customWidth="1"/>
    <col min="9" max="9" width="12.5703125" style="6" bestFit="1" customWidth="1"/>
    <col min="10" max="10" width="6.28515625" style="6" bestFit="1" customWidth="1"/>
    <col min="11" max="14" width="12.5703125" style="6" bestFit="1" customWidth="1"/>
    <col min="15" max="15" width="7.7109375" style="6" customWidth="1"/>
    <col min="16" max="16" width="8" style="6" bestFit="1" customWidth="1"/>
    <col min="17" max="17" width="7.7109375" style="6" customWidth="1"/>
    <col min="18" max="33" width="12.5703125" style="6" bestFit="1" customWidth="1"/>
    <col min="34" max="34" width="7.7109375" style="6" customWidth="1"/>
    <col min="35" max="35" width="12.5703125" style="6" bestFit="1" customWidth="1"/>
    <col min="36" max="36" width="7.7109375" style="6" customWidth="1"/>
    <col min="37" max="40" width="12.5703125" style="6" bestFit="1" customWidth="1"/>
    <col min="41" max="41" width="8" style="6" bestFit="1" customWidth="1"/>
    <col min="42" max="50" width="12.5703125" style="6" bestFit="1" customWidth="1"/>
    <col min="51" max="51" width="7.7109375" style="6" customWidth="1"/>
    <col min="52" max="52" width="8" style="6" bestFit="1" customWidth="1"/>
    <col min="53" max="54" width="11.42578125" style="6" bestFit="1" customWidth="1"/>
    <col min="55" max="55" width="11" style="6" bestFit="1" customWidth="1"/>
    <col min="56" max="56" width="11.42578125" style="6" bestFit="1" customWidth="1"/>
    <col min="57" max="57" width="8.28515625" style="6" bestFit="1" customWidth="1"/>
    <col min="58" max="58" width="7.7109375" style="6" customWidth="1"/>
    <col min="59" max="59" width="11.42578125" style="6" bestFit="1" customWidth="1"/>
    <col min="60" max="60" width="12.42578125" style="6" bestFit="1" customWidth="1"/>
    <col min="61" max="62" width="10.42578125" style="6" bestFit="1" customWidth="1"/>
    <col min="63" max="65" width="12.5703125" style="6" bestFit="1" customWidth="1"/>
    <col min="66" max="66" width="11.5703125" style="6" bestFit="1" customWidth="1"/>
    <col min="67" max="67" width="7.7109375" style="6" customWidth="1"/>
    <col min="68" max="68" width="12.42578125" style="6" bestFit="1" customWidth="1"/>
    <col min="69" max="69" width="11.42578125" style="6" bestFit="1" customWidth="1"/>
    <col min="70" max="75" width="12.5703125" style="6" bestFit="1" customWidth="1"/>
    <col min="76" max="76" width="7.7109375" style="6" customWidth="1"/>
    <col min="77" max="78" width="12.5703125" style="6" bestFit="1" customWidth="1"/>
    <col min="79" max="79" width="7.7109375" style="6" customWidth="1"/>
    <col min="80" max="80" width="9.42578125" style="6" bestFit="1" customWidth="1"/>
    <col min="81" max="81" width="6.28515625" style="6" bestFit="1" customWidth="1"/>
    <col min="82" max="82" width="9.42578125" style="6" bestFit="1" customWidth="1"/>
    <col min="83" max="85" width="6.28515625" style="6" bestFit="1" customWidth="1"/>
    <col min="86" max="86" width="9.42578125" style="6" bestFit="1" customWidth="1"/>
    <col min="87" max="94" width="8" style="6" bestFit="1" customWidth="1"/>
    <col min="95" max="95" width="6.28515625" style="6" bestFit="1" customWidth="1"/>
    <col min="96" max="101" width="8" style="6" bestFit="1" customWidth="1"/>
    <col min="102" max="103" width="9.42578125" style="6" bestFit="1" customWidth="1"/>
    <col min="104" max="105" width="8" style="6" bestFit="1" customWidth="1"/>
    <col min="106" max="107" width="9.42578125" style="6" bestFit="1" customWidth="1"/>
    <col min="108" max="108" width="6.28515625" style="6" bestFit="1" customWidth="1"/>
    <col min="109" max="109" width="9.42578125" style="6" bestFit="1" customWidth="1"/>
    <col min="110" max="114" width="8" style="6" bestFit="1" customWidth="1"/>
    <col min="115" max="115" width="6.28515625" style="6" bestFit="1" customWidth="1"/>
    <col min="116" max="119" width="8" style="6" bestFit="1" customWidth="1"/>
    <col min="120" max="120" width="9.42578125" style="6" bestFit="1" customWidth="1"/>
    <col min="121" max="122" width="8" style="6" bestFit="1" customWidth="1"/>
    <col min="123" max="123" width="9.42578125" style="6" bestFit="1" customWidth="1"/>
    <col min="124" max="124" width="8" style="6" bestFit="1" customWidth="1"/>
    <col min="125" max="125" width="9.42578125" style="6" bestFit="1" customWidth="1"/>
    <col min="126" max="126" width="8" style="6" bestFit="1" customWidth="1"/>
    <col min="127" max="128" width="9.42578125" style="6" bestFit="1" customWidth="1"/>
    <col min="129" max="131" width="8" style="6" bestFit="1" customWidth="1"/>
    <col min="132" max="132" width="9.42578125" style="6" bestFit="1" customWidth="1"/>
    <col min="133" max="134" width="8" style="6" bestFit="1" customWidth="1"/>
    <col min="135" max="135" width="9.42578125" style="6" bestFit="1" customWidth="1"/>
    <col min="136" max="136" width="7.7109375" style="6" customWidth="1"/>
    <col min="137" max="137" width="6.5703125" style="6" bestFit="1" customWidth="1"/>
    <col min="138" max="138" width="9.42578125" style="6" bestFit="1" customWidth="1"/>
    <col min="139" max="147" width="8" style="6" bestFit="1" customWidth="1"/>
    <col min="148" max="148" width="6.5703125" style="6" bestFit="1" customWidth="1"/>
    <col min="149" max="155" width="8" style="6" bestFit="1" customWidth="1"/>
    <col min="156" max="156" width="6.5703125" style="6" bestFit="1" customWidth="1"/>
    <col min="157" max="157" width="8" style="6" bestFit="1" customWidth="1"/>
    <col min="158" max="158" width="6.5703125" style="6" bestFit="1" customWidth="1"/>
    <col min="159" max="160" width="8" style="6" bestFit="1" customWidth="1"/>
    <col min="161" max="161" width="6.5703125" style="6" bestFit="1" customWidth="1"/>
    <col min="162" max="168" width="8" style="6" bestFit="1" customWidth="1"/>
    <col min="169" max="169" width="9.42578125" style="6" bestFit="1" customWidth="1"/>
    <col min="170" max="182" width="8" style="6" bestFit="1" customWidth="1"/>
    <col min="183" max="183" width="9.42578125" style="6" bestFit="1" customWidth="1"/>
    <col min="184" max="191" width="8" style="6" bestFit="1" customWidth="1"/>
    <col min="192" max="16384" width="9.140625" style="6"/>
  </cols>
  <sheetData>
    <row r="1" spans="1:191" s="1" customFormat="1" ht="290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I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  <c r="AU1" s="1" t="s">
        <v>42</v>
      </c>
      <c r="AV1" s="1" t="s">
        <v>43</v>
      </c>
      <c r="AW1" s="1" t="s">
        <v>44</v>
      </c>
      <c r="AX1" s="1" t="s">
        <v>45</v>
      </c>
      <c r="AZ1" s="1" t="s">
        <v>46</v>
      </c>
      <c r="BA1" s="1" t="s">
        <v>47</v>
      </c>
      <c r="BB1" s="1" t="s">
        <v>48</v>
      </c>
      <c r="BC1" s="1" t="s">
        <v>49</v>
      </c>
      <c r="BD1" s="1" t="s">
        <v>50</v>
      </c>
      <c r="BE1" s="1" t="s">
        <v>51</v>
      </c>
      <c r="BG1" s="1" t="s">
        <v>52</v>
      </c>
      <c r="BH1" s="1" t="s">
        <v>53</v>
      </c>
      <c r="BI1" s="1" t="s">
        <v>54</v>
      </c>
      <c r="BJ1" s="1" t="s">
        <v>55</v>
      </c>
      <c r="BK1" s="1" t="s">
        <v>56</v>
      </c>
      <c r="BL1" s="1" t="s">
        <v>57</v>
      </c>
      <c r="BM1" s="1" t="s">
        <v>58</v>
      </c>
      <c r="BN1" s="1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" t="s">
        <v>64</v>
      </c>
      <c r="BU1" s="1" t="s">
        <v>65</v>
      </c>
      <c r="BV1" s="1" t="s">
        <v>66</v>
      </c>
      <c r="BW1" s="1" t="s">
        <v>67</v>
      </c>
      <c r="BY1" s="1" t="s">
        <v>68</v>
      </c>
      <c r="BZ1" s="1" t="s">
        <v>69</v>
      </c>
      <c r="CB1" s="1" t="s">
        <v>70</v>
      </c>
      <c r="CC1" s="1" t="s">
        <v>71</v>
      </c>
      <c r="CD1" s="1" t="s">
        <v>72</v>
      </c>
      <c r="CE1" s="1" t="s">
        <v>73</v>
      </c>
      <c r="CF1" s="1" t="s">
        <v>74</v>
      </c>
      <c r="CG1" s="1" t="s">
        <v>75</v>
      </c>
      <c r="CH1" s="1" t="s">
        <v>76</v>
      </c>
      <c r="CI1" s="1" t="s">
        <v>77</v>
      </c>
      <c r="CJ1" s="1" t="s">
        <v>51</v>
      </c>
      <c r="CK1" s="1" t="s">
        <v>78</v>
      </c>
      <c r="CL1" s="1" t="s">
        <v>79</v>
      </c>
      <c r="CM1" s="1" t="s">
        <v>80</v>
      </c>
      <c r="CN1" s="1" t="s">
        <v>81</v>
      </c>
      <c r="CO1" s="1" t="s">
        <v>82</v>
      </c>
      <c r="CP1" s="1" t="s">
        <v>83</v>
      </c>
      <c r="CQ1" s="1" t="s">
        <v>84</v>
      </c>
      <c r="CR1" s="1" t="s">
        <v>46</v>
      </c>
      <c r="CS1" s="1" t="s">
        <v>85</v>
      </c>
      <c r="CT1" s="1" t="s">
        <v>86</v>
      </c>
      <c r="CU1" s="1" t="s">
        <v>87</v>
      </c>
      <c r="CV1" s="1" t="s">
        <v>88</v>
      </c>
      <c r="CW1" s="1" t="s">
        <v>89</v>
      </c>
      <c r="CX1" s="1" t="s">
        <v>90</v>
      </c>
      <c r="CY1" s="1" t="s">
        <v>91</v>
      </c>
      <c r="CZ1" s="1" t="s">
        <v>47</v>
      </c>
      <c r="DA1" s="1" t="s">
        <v>92</v>
      </c>
      <c r="DB1" s="1" t="s">
        <v>93</v>
      </c>
      <c r="DC1" s="1" t="s">
        <v>94</v>
      </c>
      <c r="DD1" s="1" t="s">
        <v>95</v>
      </c>
      <c r="DE1" s="1" t="s">
        <v>96</v>
      </c>
      <c r="DF1" s="1" t="s">
        <v>97</v>
      </c>
      <c r="DG1" s="1" t="s">
        <v>98</v>
      </c>
      <c r="DH1" s="1" t="s">
        <v>48</v>
      </c>
      <c r="DI1" s="1" t="s">
        <v>49</v>
      </c>
      <c r="DJ1" s="1" t="s">
        <v>99</v>
      </c>
      <c r="DK1" s="1" t="s">
        <v>100</v>
      </c>
      <c r="DL1" s="1" t="s">
        <v>50</v>
      </c>
      <c r="DM1" s="1" t="s">
        <v>101</v>
      </c>
      <c r="DN1" s="1" t="s">
        <v>102</v>
      </c>
      <c r="DO1" s="1" t="s">
        <v>103</v>
      </c>
      <c r="DP1" s="1" t="s">
        <v>104</v>
      </c>
      <c r="DQ1" s="1" t="s">
        <v>105</v>
      </c>
      <c r="DR1" s="1" t="s">
        <v>106</v>
      </c>
      <c r="DS1" s="3" t="s">
        <v>107</v>
      </c>
      <c r="DT1" s="1" t="s">
        <v>108</v>
      </c>
      <c r="DU1" s="3" t="s">
        <v>109</v>
      </c>
      <c r="DV1" s="1" t="s">
        <v>110</v>
      </c>
      <c r="DW1" s="1" t="s">
        <v>111</v>
      </c>
      <c r="DX1" s="1" t="s">
        <v>112</v>
      </c>
      <c r="DY1" s="1" t="s">
        <v>113</v>
      </c>
      <c r="DZ1" s="1" t="s">
        <v>114</v>
      </c>
      <c r="EA1" s="1" t="s">
        <v>115</v>
      </c>
      <c r="EB1" s="1" t="s">
        <v>116</v>
      </c>
      <c r="EC1" s="1" t="s">
        <v>117</v>
      </c>
      <c r="ED1" s="1" t="s">
        <v>118</v>
      </c>
      <c r="EE1" s="1" t="s">
        <v>119</v>
      </c>
      <c r="EG1" s="1" t="s">
        <v>120</v>
      </c>
      <c r="EH1" s="1" t="s">
        <v>121</v>
      </c>
      <c r="EI1" s="1" t="s">
        <v>122</v>
      </c>
      <c r="EJ1" s="1" t="s">
        <v>123</v>
      </c>
      <c r="EK1" s="1" t="s">
        <v>124</v>
      </c>
      <c r="EL1" s="1" t="s">
        <v>125</v>
      </c>
      <c r="EM1" s="1" t="s">
        <v>126</v>
      </c>
      <c r="EN1" s="1" t="s">
        <v>127</v>
      </c>
      <c r="EO1" s="1" t="s">
        <v>128</v>
      </c>
      <c r="EP1" s="1" t="s">
        <v>129</v>
      </c>
      <c r="EQ1" s="1" t="s">
        <v>130</v>
      </c>
      <c r="ER1" s="1" t="s">
        <v>131</v>
      </c>
      <c r="ES1" s="1" t="s">
        <v>132</v>
      </c>
      <c r="ET1" s="1" t="s">
        <v>133</v>
      </c>
      <c r="EU1" s="1" t="s">
        <v>134</v>
      </c>
      <c r="EV1" s="1" t="s">
        <v>135</v>
      </c>
      <c r="EW1" s="1" t="s">
        <v>117</v>
      </c>
      <c r="EX1" s="3" t="s">
        <v>15</v>
      </c>
      <c r="EY1" s="1" t="s">
        <v>136</v>
      </c>
      <c r="EZ1" s="1" t="s">
        <v>137</v>
      </c>
      <c r="FA1" s="1" t="s">
        <v>118</v>
      </c>
      <c r="FB1" s="1" t="s">
        <v>138</v>
      </c>
      <c r="FC1" s="1" t="s">
        <v>139</v>
      </c>
      <c r="FD1" s="1" t="s">
        <v>140</v>
      </c>
      <c r="FE1" s="1" t="s">
        <v>141</v>
      </c>
      <c r="FF1" s="1" t="s">
        <v>142</v>
      </c>
      <c r="FG1" s="1" t="s">
        <v>143</v>
      </c>
      <c r="FH1" s="1" t="s">
        <v>144</v>
      </c>
      <c r="FI1" s="3" t="s">
        <v>16</v>
      </c>
      <c r="FJ1" s="3" t="s">
        <v>17</v>
      </c>
      <c r="FK1" s="1" t="s">
        <v>145</v>
      </c>
      <c r="FL1" s="4" t="s">
        <v>146</v>
      </c>
      <c r="FM1" s="1" t="s">
        <v>147</v>
      </c>
      <c r="FN1" s="1" t="s">
        <v>148</v>
      </c>
      <c r="FO1" s="1" t="s">
        <v>149</v>
      </c>
      <c r="FP1" s="3" t="s">
        <v>18</v>
      </c>
      <c r="FQ1" s="1" t="s">
        <v>150</v>
      </c>
      <c r="FR1" s="1" t="s">
        <v>151</v>
      </c>
      <c r="FS1" s="1" t="s">
        <v>152</v>
      </c>
      <c r="FT1" s="3" t="s">
        <v>19</v>
      </c>
      <c r="FU1" s="5" t="s">
        <v>20</v>
      </c>
      <c r="FV1" s="1" t="s">
        <v>153</v>
      </c>
      <c r="FW1" s="1" t="s">
        <v>154</v>
      </c>
      <c r="FX1" s="4" t="s">
        <v>155</v>
      </c>
      <c r="FY1" s="3" t="s">
        <v>21</v>
      </c>
      <c r="FZ1" s="3" t="s">
        <v>22</v>
      </c>
      <c r="GA1" s="3" t="s">
        <v>156</v>
      </c>
      <c r="GB1" s="3" t="s">
        <v>23</v>
      </c>
      <c r="GC1" s="3" t="s">
        <v>24</v>
      </c>
      <c r="GD1" s="3" t="s">
        <v>25</v>
      </c>
      <c r="GE1" s="3" t="s">
        <v>26</v>
      </c>
      <c r="GF1" s="3" t="s">
        <v>27</v>
      </c>
      <c r="GG1" s="3" t="s">
        <v>28</v>
      </c>
      <c r="GH1" s="3" t="s">
        <v>29</v>
      </c>
      <c r="GI1" s="3" t="s">
        <v>30</v>
      </c>
    </row>
    <row r="2" spans="1:191" x14ac:dyDescent="0.25">
      <c r="G2" s="6" t="s">
        <v>157</v>
      </c>
      <c r="H2" s="6" t="s">
        <v>158</v>
      </c>
      <c r="I2" s="6" t="s">
        <v>158</v>
      </c>
      <c r="J2" s="6" t="s">
        <v>159</v>
      </c>
      <c r="K2" s="6" t="s">
        <v>160</v>
      </c>
      <c r="L2" s="6" t="s">
        <v>161</v>
      </c>
      <c r="M2" s="6" t="s">
        <v>162</v>
      </c>
      <c r="N2" s="6" t="s">
        <v>163</v>
      </c>
      <c r="P2" s="6" t="s">
        <v>161</v>
      </c>
      <c r="R2" s="6" t="s">
        <v>161</v>
      </c>
      <c r="S2" s="6" t="s">
        <v>161</v>
      </c>
      <c r="T2" s="6" t="s">
        <v>161</v>
      </c>
      <c r="U2" s="6" t="s">
        <v>161</v>
      </c>
      <c r="V2" s="6" t="s">
        <v>161</v>
      </c>
      <c r="W2" s="6" t="s">
        <v>161</v>
      </c>
      <c r="X2" s="6" t="s">
        <v>161</v>
      </c>
      <c r="Y2" s="6" t="s">
        <v>161</v>
      </c>
      <c r="Z2" s="6" t="s">
        <v>161</v>
      </c>
      <c r="AA2" s="6" t="s">
        <v>161</v>
      </c>
      <c r="AB2" s="6" t="s">
        <v>161</v>
      </c>
      <c r="AC2" s="6" t="s">
        <v>161</v>
      </c>
      <c r="AD2" s="6" t="s">
        <v>161</v>
      </c>
      <c r="AE2" s="6" t="s">
        <v>161</v>
      </c>
      <c r="AF2" s="6" t="s">
        <v>161</v>
      </c>
      <c r="AG2" s="6" t="s">
        <v>161</v>
      </c>
      <c r="AI2" s="6" t="s">
        <v>161</v>
      </c>
      <c r="AK2" s="6" t="s">
        <v>161</v>
      </c>
      <c r="AL2" s="6" t="s">
        <v>161</v>
      </c>
      <c r="AM2" s="6" t="s">
        <v>161</v>
      </c>
      <c r="AN2" s="6" t="s">
        <v>161</v>
      </c>
      <c r="AO2" s="6" t="s">
        <v>161</v>
      </c>
      <c r="AP2" s="6" t="s">
        <v>161</v>
      </c>
      <c r="AQ2" s="6" t="s">
        <v>161</v>
      </c>
      <c r="AR2" s="6" t="s">
        <v>161</v>
      </c>
      <c r="AS2" s="6" t="s">
        <v>161</v>
      </c>
      <c r="AT2" s="6" t="s">
        <v>161</v>
      </c>
      <c r="AU2" s="6" t="s">
        <v>161</v>
      </c>
      <c r="AV2" s="6" t="s">
        <v>161</v>
      </c>
      <c r="AW2" s="6" t="s">
        <v>161</v>
      </c>
      <c r="AX2" s="6" t="s">
        <v>161</v>
      </c>
      <c r="AZ2" s="6" t="s">
        <v>164</v>
      </c>
      <c r="BA2" s="6" t="s">
        <v>165</v>
      </c>
      <c r="BB2" s="6" t="s">
        <v>165</v>
      </c>
      <c r="BC2" s="6" t="s">
        <v>165</v>
      </c>
      <c r="BD2" s="6" t="s">
        <v>165</v>
      </c>
      <c r="BE2" s="6" t="s">
        <v>165</v>
      </c>
      <c r="BG2" s="6" t="s">
        <v>161</v>
      </c>
      <c r="BH2" s="6" t="s">
        <v>161</v>
      </c>
      <c r="BI2" s="6" t="s">
        <v>161</v>
      </c>
      <c r="BJ2" s="6" t="s">
        <v>161</v>
      </c>
      <c r="BK2" s="6" t="s">
        <v>161</v>
      </c>
      <c r="BL2" s="6" t="s">
        <v>161</v>
      </c>
      <c r="BM2" s="6" t="s">
        <v>161</v>
      </c>
      <c r="BN2" s="6" t="s">
        <v>161</v>
      </c>
      <c r="BP2" s="6" t="s">
        <v>161</v>
      </c>
      <c r="BQ2" s="6" t="s">
        <v>161</v>
      </c>
      <c r="BR2" s="6" t="s">
        <v>161</v>
      </c>
      <c r="BS2" s="6" t="s">
        <v>161</v>
      </c>
      <c r="BT2" s="6" t="s">
        <v>161</v>
      </c>
      <c r="BU2" s="6" t="s">
        <v>161</v>
      </c>
      <c r="BV2" s="6" t="s">
        <v>161</v>
      </c>
      <c r="BW2" s="6" t="s">
        <v>161</v>
      </c>
      <c r="CB2" s="6" t="s">
        <v>165</v>
      </c>
      <c r="CC2" s="6" t="s">
        <v>165</v>
      </c>
      <c r="CD2" s="6" t="s">
        <v>165</v>
      </c>
      <c r="CE2" s="6" t="s">
        <v>165</v>
      </c>
      <c r="CF2" s="6" t="s">
        <v>165</v>
      </c>
      <c r="CG2" s="6" t="s">
        <v>165</v>
      </c>
      <c r="CH2" s="6" t="s">
        <v>165</v>
      </c>
      <c r="CI2" s="6" t="s">
        <v>165</v>
      </c>
      <c r="CJ2" s="6" t="s">
        <v>165</v>
      </c>
      <c r="CK2" s="6" t="s">
        <v>165</v>
      </c>
      <c r="CL2" s="6" t="s">
        <v>165</v>
      </c>
      <c r="CM2" s="6" t="s">
        <v>165</v>
      </c>
      <c r="CN2" s="6" t="s">
        <v>165</v>
      </c>
      <c r="CO2" s="6" t="s">
        <v>165</v>
      </c>
      <c r="CP2" s="6" t="s">
        <v>165</v>
      </c>
      <c r="CQ2" s="6" t="s">
        <v>165</v>
      </c>
      <c r="CR2" s="6" t="s">
        <v>165</v>
      </c>
      <c r="CS2" s="6" t="s">
        <v>165</v>
      </c>
      <c r="CT2" s="6" t="s">
        <v>165</v>
      </c>
      <c r="CU2" s="6" t="s">
        <v>165</v>
      </c>
      <c r="CV2" s="6" t="s">
        <v>165</v>
      </c>
      <c r="CW2" s="6" t="s">
        <v>165</v>
      </c>
      <c r="CX2" s="6" t="s">
        <v>165</v>
      </c>
      <c r="CY2" s="6" t="s">
        <v>165</v>
      </c>
      <c r="CZ2" s="6" t="s">
        <v>165</v>
      </c>
      <c r="DA2" s="6" t="s">
        <v>165</v>
      </c>
      <c r="DB2" s="6" t="s">
        <v>165</v>
      </c>
      <c r="DC2" s="6" t="s">
        <v>165</v>
      </c>
      <c r="DD2" s="6" t="s">
        <v>165</v>
      </c>
      <c r="DE2" s="6" t="s">
        <v>165</v>
      </c>
      <c r="DF2" s="6" t="s">
        <v>165</v>
      </c>
      <c r="DG2" s="6" t="s">
        <v>165</v>
      </c>
      <c r="DH2" s="6" t="s">
        <v>165</v>
      </c>
      <c r="DI2" s="6" t="s">
        <v>165</v>
      </c>
      <c r="DJ2" s="6" t="s">
        <v>165</v>
      </c>
      <c r="DK2" s="6" t="s">
        <v>165</v>
      </c>
      <c r="DL2" s="6" t="s">
        <v>165</v>
      </c>
      <c r="DM2" s="6" t="s">
        <v>165</v>
      </c>
      <c r="DN2" s="6" t="s">
        <v>165</v>
      </c>
      <c r="DO2" s="6" t="s">
        <v>165</v>
      </c>
      <c r="DP2" s="6" t="s">
        <v>165</v>
      </c>
      <c r="DQ2" s="6" t="s">
        <v>165</v>
      </c>
      <c r="DR2" s="6" t="s">
        <v>165</v>
      </c>
      <c r="DS2" s="6" t="s">
        <v>165</v>
      </c>
      <c r="DT2" s="6" t="s">
        <v>165</v>
      </c>
      <c r="DU2" s="6" t="s">
        <v>165</v>
      </c>
      <c r="DV2" s="6" t="s">
        <v>165</v>
      </c>
      <c r="DW2" s="6" t="s">
        <v>165</v>
      </c>
      <c r="DX2" s="6" t="s">
        <v>165</v>
      </c>
      <c r="DY2" s="6" t="s">
        <v>165</v>
      </c>
      <c r="DZ2" s="6" t="s">
        <v>165</v>
      </c>
      <c r="EA2" s="6" t="s">
        <v>165</v>
      </c>
      <c r="EB2" s="6" t="s">
        <v>165</v>
      </c>
      <c r="EC2" s="6" t="s">
        <v>165</v>
      </c>
      <c r="ED2" s="6" t="s">
        <v>165</v>
      </c>
      <c r="EE2" s="6" t="s">
        <v>165</v>
      </c>
      <c r="EG2" s="6" t="s">
        <v>161</v>
      </c>
      <c r="EH2" s="6" t="s">
        <v>161</v>
      </c>
      <c r="EI2" s="6" t="s">
        <v>161</v>
      </c>
      <c r="EJ2" s="6" t="s">
        <v>161</v>
      </c>
      <c r="EK2" s="6" t="s">
        <v>161</v>
      </c>
      <c r="EL2" s="6" t="s">
        <v>161</v>
      </c>
      <c r="EM2" s="6" t="s">
        <v>161</v>
      </c>
      <c r="EN2" s="6" t="s">
        <v>161</v>
      </c>
      <c r="EO2" s="6" t="s">
        <v>161</v>
      </c>
      <c r="EP2" s="6" t="s">
        <v>161</v>
      </c>
      <c r="EQ2" s="6" t="s">
        <v>161</v>
      </c>
      <c r="ER2" s="6" t="s">
        <v>161</v>
      </c>
      <c r="ES2" s="6" t="s">
        <v>161</v>
      </c>
      <c r="ET2" s="6" t="s">
        <v>161</v>
      </c>
      <c r="EU2" s="6" t="s">
        <v>161</v>
      </c>
      <c r="EV2" s="6" t="s">
        <v>161</v>
      </c>
      <c r="EW2" s="6" t="s">
        <v>161</v>
      </c>
      <c r="EX2" s="6" t="s">
        <v>161</v>
      </c>
      <c r="EY2" s="6" t="s">
        <v>161</v>
      </c>
      <c r="EZ2" s="6" t="s">
        <v>161</v>
      </c>
      <c r="FA2" s="6" t="s">
        <v>161</v>
      </c>
      <c r="FB2" s="6" t="s">
        <v>161</v>
      </c>
      <c r="FC2" s="6" t="s">
        <v>161</v>
      </c>
      <c r="FD2" s="6" t="s">
        <v>161</v>
      </c>
      <c r="FE2" s="6" t="s">
        <v>161</v>
      </c>
      <c r="FF2" s="6" t="s">
        <v>161</v>
      </c>
      <c r="FG2" s="6" t="s">
        <v>161</v>
      </c>
      <c r="FH2" s="6" t="s">
        <v>161</v>
      </c>
      <c r="FI2" s="6" t="s">
        <v>161</v>
      </c>
      <c r="FJ2" s="6" t="s">
        <v>161</v>
      </c>
      <c r="FK2" s="6" t="s">
        <v>161</v>
      </c>
      <c r="FL2" s="6" t="s">
        <v>161</v>
      </c>
      <c r="FM2" s="6" t="s">
        <v>161</v>
      </c>
      <c r="FN2" s="6" t="s">
        <v>161</v>
      </c>
      <c r="FO2" s="6" t="s">
        <v>161</v>
      </c>
      <c r="FP2" s="6" t="s">
        <v>161</v>
      </c>
      <c r="FQ2" s="6" t="s">
        <v>161</v>
      </c>
      <c r="FR2" s="6" t="s">
        <v>161</v>
      </c>
      <c r="FS2" s="6" t="s">
        <v>161</v>
      </c>
      <c r="FT2" s="6" t="s">
        <v>161</v>
      </c>
      <c r="FU2" s="6" t="s">
        <v>161</v>
      </c>
      <c r="FV2" s="6" t="s">
        <v>161</v>
      </c>
      <c r="FW2" s="6" t="s">
        <v>161</v>
      </c>
      <c r="FX2" s="6" t="s">
        <v>161</v>
      </c>
      <c r="FY2" s="6" t="s">
        <v>161</v>
      </c>
      <c r="FZ2" s="6" t="s">
        <v>161</v>
      </c>
      <c r="GA2" s="6" t="s">
        <v>161</v>
      </c>
      <c r="GB2" s="6" t="s">
        <v>161</v>
      </c>
      <c r="GC2" s="6" t="s">
        <v>161</v>
      </c>
      <c r="GD2" s="6" t="s">
        <v>161</v>
      </c>
      <c r="GE2" s="6" t="s">
        <v>161</v>
      </c>
      <c r="GF2" s="6" t="s">
        <v>161</v>
      </c>
      <c r="GG2" s="6" t="s">
        <v>161</v>
      </c>
      <c r="GH2" s="6" t="s">
        <v>161</v>
      </c>
      <c r="GI2" s="6" t="s">
        <v>161</v>
      </c>
    </row>
    <row r="3" spans="1:191" x14ac:dyDescent="0.25">
      <c r="G3" s="6" t="s">
        <v>166</v>
      </c>
      <c r="H3" s="6">
        <v>0.1</v>
      </c>
      <c r="I3" s="6" t="s">
        <v>163</v>
      </c>
      <c r="J3" s="6">
        <v>1E-3</v>
      </c>
      <c r="K3" s="6" t="s">
        <v>163</v>
      </c>
      <c r="L3" s="6">
        <v>1</v>
      </c>
      <c r="M3" s="6">
        <v>1.25E-3</v>
      </c>
      <c r="N3" s="6">
        <v>1E-3</v>
      </c>
      <c r="P3" s="6">
        <v>1</v>
      </c>
      <c r="R3" s="6">
        <v>0.05</v>
      </c>
      <c r="S3" s="6">
        <v>0.05</v>
      </c>
      <c r="T3" s="6">
        <v>0.05</v>
      </c>
      <c r="U3" s="6">
        <v>0.05</v>
      </c>
      <c r="V3" s="6">
        <v>0.05</v>
      </c>
      <c r="W3" s="6">
        <v>0.05</v>
      </c>
      <c r="X3" s="6">
        <v>0.05</v>
      </c>
      <c r="Y3" s="6">
        <v>0.05</v>
      </c>
      <c r="Z3" s="6">
        <v>0.05</v>
      </c>
      <c r="AA3" s="6">
        <v>0.05</v>
      </c>
      <c r="AB3" s="6">
        <v>0.05</v>
      </c>
      <c r="AC3" s="6">
        <v>0.05</v>
      </c>
      <c r="AD3" s="6">
        <v>0.05</v>
      </c>
      <c r="AE3" s="6">
        <v>0.05</v>
      </c>
      <c r="AF3" s="6">
        <v>0.05</v>
      </c>
      <c r="AG3" s="6">
        <v>0.05</v>
      </c>
      <c r="AI3" s="6">
        <v>0.8</v>
      </c>
      <c r="AK3" s="6">
        <v>1</v>
      </c>
      <c r="AL3" s="6">
        <v>0.06</v>
      </c>
      <c r="AM3" s="6">
        <v>0.2</v>
      </c>
      <c r="AN3" s="6">
        <v>0.2</v>
      </c>
      <c r="AO3" s="6">
        <v>1.2</v>
      </c>
      <c r="AP3" s="6">
        <v>1</v>
      </c>
      <c r="AQ3" s="6">
        <v>1</v>
      </c>
      <c r="AR3" s="6">
        <v>1</v>
      </c>
      <c r="AS3" s="6">
        <v>1</v>
      </c>
      <c r="AT3" s="6">
        <v>0.3</v>
      </c>
      <c r="AU3" s="6">
        <v>1</v>
      </c>
      <c r="AV3" s="6">
        <v>1</v>
      </c>
      <c r="AW3" s="6">
        <v>1</v>
      </c>
      <c r="AX3" s="6">
        <v>1</v>
      </c>
      <c r="AZ3" s="6">
        <v>1</v>
      </c>
      <c r="BA3" s="6">
        <v>1</v>
      </c>
      <c r="BB3" s="6">
        <v>1</v>
      </c>
      <c r="BC3" s="6">
        <v>1</v>
      </c>
      <c r="BD3" s="6">
        <v>1</v>
      </c>
      <c r="BE3" s="6">
        <v>1</v>
      </c>
      <c r="BG3" s="6">
        <v>1E-3</v>
      </c>
      <c r="BH3" s="6">
        <v>1E-3</v>
      </c>
      <c r="BI3" s="6">
        <v>1E-3</v>
      </c>
      <c r="BJ3" s="6">
        <v>1</v>
      </c>
      <c r="BK3" s="6">
        <v>2</v>
      </c>
      <c r="BL3" s="6">
        <v>8</v>
      </c>
      <c r="BM3" s="6">
        <v>8</v>
      </c>
      <c r="BN3" s="6">
        <v>8.4</v>
      </c>
      <c r="BP3" s="6">
        <v>1E-3</v>
      </c>
      <c r="BQ3" s="6">
        <v>1E-3</v>
      </c>
      <c r="BR3" s="6">
        <v>1E-3</v>
      </c>
      <c r="BS3" s="6">
        <v>1</v>
      </c>
      <c r="BT3" s="6">
        <v>2</v>
      </c>
      <c r="BU3" s="6">
        <v>10</v>
      </c>
      <c r="BV3" s="6">
        <v>10</v>
      </c>
      <c r="BW3" s="6">
        <v>8.4</v>
      </c>
      <c r="CB3" s="6">
        <v>1</v>
      </c>
      <c r="CC3" s="6">
        <v>1</v>
      </c>
      <c r="CD3" s="6">
        <v>1</v>
      </c>
      <c r="CE3" s="6">
        <v>1</v>
      </c>
      <c r="CF3" s="6">
        <v>1</v>
      </c>
      <c r="CG3" s="6">
        <v>1</v>
      </c>
      <c r="CH3" s="6">
        <v>1</v>
      </c>
      <c r="CI3" s="6">
        <v>1</v>
      </c>
      <c r="CJ3" s="6">
        <v>1</v>
      </c>
      <c r="CK3" s="6">
        <v>1</v>
      </c>
      <c r="CL3" s="6">
        <v>1</v>
      </c>
      <c r="CM3" s="6">
        <v>1</v>
      </c>
      <c r="CN3" s="6">
        <v>1</v>
      </c>
      <c r="CO3" s="6">
        <v>1</v>
      </c>
      <c r="CP3" s="6">
        <v>1</v>
      </c>
      <c r="CQ3" s="6">
        <v>1</v>
      </c>
      <c r="CR3" s="6">
        <v>1</v>
      </c>
      <c r="CS3" s="6">
        <v>1</v>
      </c>
      <c r="CT3" s="6">
        <v>1</v>
      </c>
      <c r="CU3" s="6">
        <v>1</v>
      </c>
      <c r="CV3" s="6">
        <v>1</v>
      </c>
      <c r="CW3" s="6">
        <v>1</v>
      </c>
      <c r="CX3" s="6">
        <v>1</v>
      </c>
      <c r="CY3" s="6">
        <v>1</v>
      </c>
      <c r="CZ3" s="6">
        <v>1</v>
      </c>
      <c r="DA3" s="6">
        <v>1</v>
      </c>
      <c r="DB3" s="6">
        <v>1</v>
      </c>
      <c r="DC3" s="6">
        <v>1</v>
      </c>
      <c r="DD3" s="6">
        <v>1</v>
      </c>
      <c r="DE3" s="6">
        <v>1</v>
      </c>
      <c r="DF3" s="6">
        <v>1</v>
      </c>
      <c r="DG3" s="6">
        <v>1</v>
      </c>
      <c r="DH3" s="6">
        <v>1</v>
      </c>
      <c r="DI3" s="6">
        <v>1</v>
      </c>
      <c r="DJ3" s="6">
        <v>1</v>
      </c>
      <c r="DK3" s="6">
        <v>1</v>
      </c>
      <c r="DL3" s="6">
        <v>1</v>
      </c>
      <c r="DM3" s="6">
        <v>1</v>
      </c>
      <c r="DN3" s="6">
        <v>1</v>
      </c>
      <c r="DO3" s="6">
        <v>1</v>
      </c>
      <c r="DP3" s="6">
        <v>1</v>
      </c>
      <c r="DQ3" s="6">
        <v>1</v>
      </c>
      <c r="DR3" s="6">
        <v>1</v>
      </c>
      <c r="DS3" s="6">
        <v>1</v>
      </c>
      <c r="DT3" s="6">
        <v>1</v>
      </c>
      <c r="DU3" s="6">
        <v>1</v>
      </c>
      <c r="DV3" s="6">
        <v>1</v>
      </c>
      <c r="DW3" s="6">
        <v>1</v>
      </c>
      <c r="DX3" s="6">
        <v>1</v>
      </c>
      <c r="DY3" s="6">
        <v>1</v>
      </c>
      <c r="DZ3" s="6">
        <v>1</v>
      </c>
      <c r="EA3" s="6">
        <v>1</v>
      </c>
      <c r="EB3" s="6">
        <v>1</v>
      </c>
      <c r="EC3" s="6">
        <v>1</v>
      </c>
      <c r="ED3" s="6">
        <v>1</v>
      </c>
      <c r="EE3" s="6">
        <v>1</v>
      </c>
      <c r="EG3" s="6">
        <v>0.1</v>
      </c>
      <c r="EH3" s="6">
        <v>0.2</v>
      </c>
      <c r="EI3" s="6">
        <v>0.1</v>
      </c>
      <c r="EJ3" s="6">
        <v>0.2</v>
      </c>
      <c r="EK3" s="6">
        <v>0.2</v>
      </c>
      <c r="EL3" s="6">
        <v>0.1</v>
      </c>
      <c r="EM3" s="6">
        <v>0.2</v>
      </c>
      <c r="EN3" s="6">
        <v>0.1</v>
      </c>
      <c r="EO3" s="6">
        <v>0.3</v>
      </c>
      <c r="EP3" s="6">
        <v>0.05</v>
      </c>
      <c r="EQ3" s="6">
        <v>0.3</v>
      </c>
      <c r="ER3" s="6">
        <v>0.2</v>
      </c>
      <c r="ES3" s="6">
        <v>0.2</v>
      </c>
      <c r="ET3" s="6">
        <v>0.3</v>
      </c>
      <c r="EU3" s="6">
        <v>0.3</v>
      </c>
      <c r="EV3" s="6">
        <v>0.3</v>
      </c>
      <c r="EW3" s="6">
        <v>0.3</v>
      </c>
      <c r="EX3" s="6">
        <v>0.05</v>
      </c>
      <c r="EY3" s="6">
        <v>0.3</v>
      </c>
      <c r="EZ3" s="6">
        <v>0.1</v>
      </c>
      <c r="FA3" s="6">
        <v>0.1</v>
      </c>
      <c r="FB3" s="6">
        <v>0.1</v>
      </c>
      <c r="FC3" s="6">
        <v>0.1</v>
      </c>
      <c r="FD3" s="6">
        <v>0.2</v>
      </c>
      <c r="FE3" s="6">
        <v>0.1</v>
      </c>
      <c r="FF3" s="6">
        <v>0.1</v>
      </c>
      <c r="FG3" s="6">
        <v>0.1</v>
      </c>
      <c r="FH3" s="6">
        <v>0.1</v>
      </c>
      <c r="FI3" s="6">
        <v>0.05</v>
      </c>
      <c r="FJ3" s="6">
        <v>0.05</v>
      </c>
      <c r="FK3" s="6">
        <v>0.2</v>
      </c>
      <c r="FL3" s="6">
        <v>0.2</v>
      </c>
      <c r="FM3" s="6">
        <v>0.3</v>
      </c>
      <c r="FN3" s="6">
        <v>0.2</v>
      </c>
      <c r="FO3" s="6">
        <v>0.2</v>
      </c>
      <c r="FP3" s="6">
        <v>0.05</v>
      </c>
      <c r="FQ3" s="6">
        <v>0.3</v>
      </c>
      <c r="FR3" s="6">
        <v>0.2</v>
      </c>
      <c r="FS3" s="6">
        <v>0.3</v>
      </c>
      <c r="FT3" s="6">
        <v>0.05</v>
      </c>
      <c r="FU3" s="6">
        <v>0.05</v>
      </c>
      <c r="FV3" s="6">
        <v>0.3</v>
      </c>
      <c r="FW3" s="6">
        <v>0.2</v>
      </c>
      <c r="FX3" s="6">
        <v>0.3</v>
      </c>
      <c r="FY3" s="6">
        <v>0.05</v>
      </c>
      <c r="FZ3" s="6">
        <v>0.05</v>
      </c>
      <c r="GA3" s="6">
        <v>0.3</v>
      </c>
      <c r="GB3" s="6">
        <v>0.05</v>
      </c>
      <c r="GC3" s="6">
        <v>0.05</v>
      </c>
      <c r="GD3" s="6">
        <v>0.05</v>
      </c>
      <c r="GE3" s="6">
        <v>0.05</v>
      </c>
      <c r="GF3" s="6">
        <v>0.05</v>
      </c>
      <c r="GG3" s="6">
        <v>0.05</v>
      </c>
      <c r="GH3" s="6">
        <v>0.05</v>
      </c>
      <c r="GI3" s="6">
        <v>0.05</v>
      </c>
    </row>
    <row r="4" spans="1:191" x14ac:dyDescent="0.25">
      <c r="G4" s="6" t="s">
        <v>167</v>
      </c>
      <c r="H4" s="6" t="s">
        <v>168</v>
      </c>
      <c r="I4" s="6" t="s">
        <v>168</v>
      </c>
      <c r="J4" s="6" t="s">
        <v>168</v>
      </c>
      <c r="K4" s="6" t="s">
        <v>169</v>
      </c>
      <c r="L4" s="6" t="s">
        <v>169</v>
      </c>
      <c r="M4" s="6" t="s">
        <v>169</v>
      </c>
      <c r="N4" s="6" t="s">
        <v>168</v>
      </c>
      <c r="P4" s="6" t="s">
        <v>169</v>
      </c>
      <c r="R4" s="6" t="s">
        <v>169</v>
      </c>
      <c r="S4" s="6" t="s">
        <v>169</v>
      </c>
      <c r="T4" s="6" t="s">
        <v>169</v>
      </c>
      <c r="U4" s="6" t="s">
        <v>169</v>
      </c>
      <c r="V4" s="6" t="s">
        <v>169</v>
      </c>
      <c r="W4" s="6" t="s">
        <v>169</v>
      </c>
      <c r="X4" s="6" t="s">
        <v>169</v>
      </c>
      <c r="Y4" s="6" t="s">
        <v>169</v>
      </c>
      <c r="Z4" s="6" t="s">
        <v>169</v>
      </c>
      <c r="AA4" s="6" t="s">
        <v>169</v>
      </c>
      <c r="AB4" s="6" t="s">
        <v>169</v>
      </c>
      <c r="AC4" s="6" t="s">
        <v>169</v>
      </c>
      <c r="AD4" s="6" t="s">
        <v>169</v>
      </c>
      <c r="AE4" s="6" t="s">
        <v>169</v>
      </c>
      <c r="AF4" s="6" t="s">
        <v>169</v>
      </c>
      <c r="AG4" s="6" t="s">
        <v>169</v>
      </c>
      <c r="AI4" s="6" t="s">
        <v>169</v>
      </c>
      <c r="AK4" s="6" t="s">
        <v>169</v>
      </c>
      <c r="AL4" s="6" t="s">
        <v>169</v>
      </c>
      <c r="AM4" s="6" t="s">
        <v>169</v>
      </c>
      <c r="AN4" s="6" t="s">
        <v>169</v>
      </c>
      <c r="AO4" s="6" t="s">
        <v>169</v>
      </c>
      <c r="AP4" s="6" t="s">
        <v>168</v>
      </c>
      <c r="AQ4" s="6" t="s">
        <v>169</v>
      </c>
      <c r="AR4" s="6" t="s">
        <v>169</v>
      </c>
      <c r="AS4" s="6" t="s">
        <v>169</v>
      </c>
      <c r="AT4" s="6" t="s">
        <v>169</v>
      </c>
      <c r="AU4" s="6" t="s">
        <v>169</v>
      </c>
      <c r="AV4" s="6" t="s">
        <v>169</v>
      </c>
      <c r="AW4" s="6" t="s">
        <v>169</v>
      </c>
      <c r="AX4" s="6" t="s">
        <v>169</v>
      </c>
      <c r="AZ4" s="6" t="s">
        <v>169</v>
      </c>
      <c r="BA4" s="6" t="s">
        <v>169</v>
      </c>
      <c r="BB4" s="6" t="s">
        <v>169</v>
      </c>
      <c r="BC4" s="6" t="s">
        <v>169</v>
      </c>
      <c r="BD4" s="6" t="s">
        <v>169</v>
      </c>
      <c r="BE4" s="6" t="s">
        <v>169</v>
      </c>
      <c r="BG4" s="6" t="s">
        <v>169</v>
      </c>
      <c r="BH4" s="6" t="s">
        <v>169</v>
      </c>
      <c r="BI4" s="6" t="s">
        <v>169</v>
      </c>
      <c r="BJ4" s="6" t="s">
        <v>169</v>
      </c>
      <c r="BK4" s="6" t="s">
        <v>169</v>
      </c>
      <c r="BL4" s="6" t="s">
        <v>169</v>
      </c>
      <c r="BM4" s="6" t="s">
        <v>169</v>
      </c>
      <c r="BN4" s="6" t="s">
        <v>168</v>
      </c>
      <c r="BP4" s="6" t="s">
        <v>169</v>
      </c>
      <c r="BQ4" s="6" t="s">
        <v>169</v>
      </c>
      <c r="BR4" s="6" t="s">
        <v>169</v>
      </c>
      <c r="BS4" s="6" t="s">
        <v>169</v>
      </c>
      <c r="BT4" s="6" t="s">
        <v>169</v>
      </c>
      <c r="BU4" s="6" t="s">
        <v>169</v>
      </c>
      <c r="BV4" s="6" t="s">
        <v>169</v>
      </c>
      <c r="BW4" s="6" t="s">
        <v>168</v>
      </c>
      <c r="CB4" s="6" t="s">
        <v>170</v>
      </c>
      <c r="CC4" s="6" t="s">
        <v>168</v>
      </c>
      <c r="CD4" s="6" t="s">
        <v>170</v>
      </c>
      <c r="CE4" s="6" t="s">
        <v>168</v>
      </c>
      <c r="CF4" s="6" t="s">
        <v>168</v>
      </c>
      <c r="CG4" s="6" t="s">
        <v>168</v>
      </c>
      <c r="CH4" s="6" t="s">
        <v>170</v>
      </c>
      <c r="CI4" s="6" t="s">
        <v>169</v>
      </c>
      <c r="CJ4" s="6" t="s">
        <v>169</v>
      </c>
      <c r="CK4" s="6" t="s">
        <v>169</v>
      </c>
      <c r="CL4" s="6" t="s">
        <v>169</v>
      </c>
      <c r="CM4" s="6" t="s">
        <v>169</v>
      </c>
      <c r="CN4" s="6" t="s">
        <v>169</v>
      </c>
      <c r="CO4" s="6" t="s">
        <v>169</v>
      </c>
      <c r="CP4" s="6" t="s">
        <v>169</v>
      </c>
      <c r="CQ4" s="6" t="s">
        <v>168</v>
      </c>
      <c r="CR4" s="6" t="s">
        <v>169</v>
      </c>
      <c r="CS4" s="6" t="s">
        <v>169</v>
      </c>
      <c r="CT4" s="6" t="s">
        <v>169</v>
      </c>
      <c r="CU4" s="6" t="s">
        <v>169</v>
      </c>
      <c r="CV4" s="6" t="s">
        <v>169</v>
      </c>
      <c r="CW4" s="6" t="s">
        <v>169</v>
      </c>
      <c r="CX4" s="6" t="s">
        <v>170</v>
      </c>
      <c r="CY4" s="6" t="s">
        <v>170</v>
      </c>
      <c r="CZ4" s="6" t="s">
        <v>169</v>
      </c>
      <c r="DA4" s="6" t="s">
        <v>169</v>
      </c>
      <c r="DB4" s="6" t="s">
        <v>170</v>
      </c>
      <c r="DC4" s="6" t="s">
        <v>170</v>
      </c>
      <c r="DD4" s="6" t="s">
        <v>168</v>
      </c>
      <c r="DE4" s="6" t="s">
        <v>170</v>
      </c>
      <c r="DF4" s="6" t="s">
        <v>169</v>
      </c>
      <c r="DG4" s="6" t="s">
        <v>169</v>
      </c>
      <c r="DH4" s="6" t="s">
        <v>169</v>
      </c>
      <c r="DI4" s="6" t="s">
        <v>169</v>
      </c>
      <c r="DJ4" s="6" t="s">
        <v>169</v>
      </c>
      <c r="DK4" s="6" t="s">
        <v>168</v>
      </c>
      <c r="DL4" s="6" t="s">
        <v>169</v>
      </c>
      <c r="DM4" s="6" t="s">
        <v>169</v>
      </c>
      <c r="DN4" s="6" t="s">
        <v>169</v>
      </c>
      <c r="DO4" s="6" t="s">
        <v>169</v>
      </c>
      <c r="DP4" s="6" t="s">
        <v>170</v>
      </c>
      <c r="DQ4" s="6" t="s">
        <v>169</v>
      </c>
      <c r="DR4" s="6" t="s">
        <v>169</v>
      </c>
      <c r="DS4" s="6" t="s">
        <v>170</v>
      </c>
      <c r="DT4" s="6" t="s">
        <v>169</v>
      </c>
      <c r="DU4" s="6" t="s">
        <v>170</v>
      </c>
      <c r="DV4" s="6" t="s">
        <v>169</v>
      </c>
      <c r="DW4" s="6" t="s">
        <v>170</v>
      </c>
      <c r="DX4" s="6" t="s">
        <v>170</v>
      </c>
      <c r="DY4" s="6" t="s">
        <v>169</v>
      </c>
      <c r="DZ4" s="6" t="s">
        <v>169</v>
      </c>
      <c r="EA4" s="6" t="s">
        <v>169</v>
      </c>
      <c r="EB4" s="6" t="s">
        <v>170</v>
      </c>
      <c r="EC4" s="6" t="s">
        <v>169</v>
      </c>
      <c r="ED4" s="6" t="s">
        <v>169</v>
      </c>
      <c r="EE4" s="6" t="s">
        <v>170</v>
      </c>
      <c r="EG4" s="6" t="s">
        <v>168</v>
      </c>
      <c r="EH4" s="6" t="s">
        <v>170</v>
      </c>
      <c r="EI4" s="6" t="s">
        <v>169</v>
      </c>
      <c r="EJ4" s="6" t="s">
        <v>169</v>
      </c>
      <c r="EK4" s="6" t="s">
        <v>169</v>
      </c>
      <c r="EL4" s="6" t="s">
        <v>169</v>
      </c>
      <c r="EM4" s="6" t="s">
        <v>169</v>
      </c>
      <c r="EN4" s="6" t="s">
        <v>169</v>
      </c>
      <c r="EO4" s="6" t="s">
        <v>169</v>
      </c>
      <c r="EP4" s="6" t="s">
        <v>169</v>
      </c>
      <c r="EQ4" s="6" t="s">
        <v>169</v>
      </c>
      <c r="ER4" s="6" t="s">
        <v>168</v>
      </c>
      <c r="ES4" s="6" t="s">
        <v>169</v>
      </c>
      <c r="ET4" s="6" t="s">
        <v>169</v>
      </c>
      <c r="EU4" s="6" t="s">
        <v>169</v>
      </c>
      <c r="EV4" s="6" t="s">
        <v>169</v>
      </c>
      <c r="EW4" s="6" t="s">
        <v>169</v>
      </c>
      <c r="EX4" s="6" t="s">
        <v>169</v>
      </c>
      <c r="EY4" s="6" t="s">
        <v>169</v>
      </c>
      <c r="EZ4" s="6" t="s">
        <v>168</v>
      </c>
      <c r="FA4" s="6" t="s">
        <v>169</v>
      </c>
      <c r="FB4" s="6" t="s">
        <v>168</v>
      </c>
      <c r="FC4" s="6" t="s">
        <v>169</v>
      </c>
      <c r="FD4" s="6" t="s">
        <v>169</v>
      </c>
      <c r="FE4" s="6" t="s">
        <v>168</v>
      </c>
      <c r="FF4" s="6" t="s">
        <v>169</v>
      </c>
      <c r="FG4" s="6" t="s">
        <v>169</v>
      </c>
      <c r="FH4" s="6" t="s">
        <v>169</v>
      </c>
      <c r="FI4" s="6" t="s">
        <v>169</v>
      </c>
      <c r="FJ4" s="6" t="s">
        <v>169</v>
      </c>
      <c r="FK4" s="6" t="s">
        <v>169</v>
      </c>
      <c r="FL4" s="6" t="s">
        <v>169</v>
      </c>
      <c r="FM4" s="6" t="s">
        <v>170</v>
      </c>
      <c r="FN4" s="6" t="s">
        <v>169</v>
      </c>
      <c r="FO4" s="6" t="s">
        <v>169</v>
      </c>
      <c r="FP4" s="6" t="s">
        <v>169</v>
      </c>
      <c r="FQ4" s="6" t="s">
        <v>169</v>
      </c>
      <c r="FR4" s="6" t="s">
        <v>169</v>
      </c>
      <c r="FS4" s="6" t="s">
        <v>169</v>
      </c>
      <c r="FT4" s="6" t="s">
        <v>169</v>
      </c>
      <c r="FU4" s="6" t="s">
        <v>169</v>
      </c>
      <c r="FV4" s="6" t="s">
        <v>169</v>
      </c>
      <c r="FW4" s="6" t="s">
        <v>169</v>
      </c>
      <c r="FX4" s="6" t="s">
        <v>169</v>
      </c>
      <c r="FY4" s="6" t="s">
        <v>169</v>
      </c>
      <c r="FZ4" s="6" t="s">
        <v>169</v>
      </c>
      <c r="GA4" s="6" t="s">
        <v>170</v>
      </c>
      <c r="GB4" s="6" t="s">
        <v>169</v>
      </c>
      <c r="GC4" s="6" t="s">
        <v>169</v>
      </c>
      <c r="GD4" s="6" t="s">
        <v>169</v>
      </c>
      <c r="GE4" s="6" t="s">
        <v>169</v>
      </c>
      <c r="GF4" s="6" t="s">
        <v>169</v>
      </c>
      <c r="GG4" s="6" t="s">
        <v>169</v>
      </c>
      <c r="GH4" s="6" t="s">
        <v>169</v>
      </c>
      <c r="GI4" s="6" t="s">
        <v>169</v>
      </c>
    </row>
    <row r="5" spans="1:191" x14ac:dyDescent="0.25">
      <c r="A5" s="7"/>
      <c r="B5" s="7" t="s">
        <v>171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>
        <v>440</v>
      </c>
      <c r="Q5" s="7"/>
      <c r="R5" s="7" t="s">
        <v>172</v>
      </c>
      <c r="S5" s="7" t="s">
        <v>173</v>
      </c>
      <c r="T5" s="7" t="s">
        <v>174</v>
      </c>
      <c r="U5" s="7" t="s">
        <v>175</v>
      </c>
      <c r="V5" s="7">
        <v>22000</v>
      </c>
      <c r="W5" s="7">
        <v>520000</v>
      </c>
      <c r="X5" s="7">
        <v>23000</v>
      </c>
      <c r="Y5" s="7">
        <v>54000</v>
      </c>
      <c r="Z5" s="7">
        <v>170</v>
      </c>
      <c r="AA5" s="7">
        <v>350</v>
      </c>
      <c r="AB5" s="7">
        <v>44</v>
      </c>
      <c r="AC5" s="7">
        <v>1200</v>
      </c>
      <c r="AD5" s="7">
        <v>35</v>
      </c>
      <c r="AE5" s="7">
        <v>500</v>
      </c>
      <c r="AF5" s="7">
        <v>3.5</v>
      </c>
      <c r="AG5" s="7">
        <v>3900</v>
      </c>
      <c r="AH5" s="7"/>
      <c r="AI5" s="7"/>
      <c r="AJ5" s="7"/>
      <c r="AK5" s="7">
        <v>640</v>
      </c>
      <c r="AL5" s="7">
        <v>12</v>
      </c>
      <c r="AM5" s="7">
        <v>240000</v>
      </c>
      <c r="AN5" s="7">
        <v>190</v>
      </c>
      <c r="AO5" s="7">
        <v>33</v>
      </c>
      <c r="AP5" s="7">
        <v>8600</v>
      </c>
      <c r="AQ5" s="7"/>
      <c r="AR5" s="7">
        <v>68000</v>
      </c>
      <c r="AS5" s="7">
        <v>2300</v>
      </c>
      <c r="AT5" s="7" t="s">
        <v>176</v>
      </c>
      <c r="AU5" s="7">
        <v>980</v>
      </c>
      <c r="AV5" s="7">
        <v>12000</v>
      </c>
      <c r="AW5" s="7">
        <v>9000</v>
      </c>
      <c r="AX5" s="7">
        <v>730000</v>
      </c>
      <c r="AY5" s="7"/>
      <c r="AZ5" s="7">
        <v>27</v>
      </c>
      <c r="BA5" s="7" t="s">
        <v>177</v>
      </c>
      <c r="BB5" s="7" t="s">
        <v>178</v>
      </c>
      <c r="BC5" s="7" t="s">
        <v>179</v>
      </c>
      <c r="BD5" s="7" t="s">
        <v>180</v>
      </c>
      <c r="BE5" s="7">
        <v>7900</v>
      </c>
      <c r="BF5" s="7"/>
      <c r="BG5" s="7" t="s">
        <v>181</v>
      </c>
      <c r="BH5" s="7" t="s">
        <v>182</v>
      </c>
      <c r="BI5" s="7" t="s">
        <v>183</v>
      </c>
      <c r="BJ5" s="7" t="s">
        <v>184</v>
      </c>
      <c r="BK5" s="7" t="s">
        <v>185</v>
      </c>
      <c r="BL5" s="7">
        <v>160000000</v>
      </c>
      <c r="BM5" s="7">
        <v>160000000</v>
      </c>
      <c r="BN5" s="7">
        <v>160000000</v>
      </c>
      <c r="BO5" s="7"/>
      <c r="BP5" s="7" t="s">
        <v>186</v>
      </c>
      <c r="BQ5" s="7" t="s">
        <v>177</v>
      </c>
      <c r="BR5" s="7" t="s">
        <v>187</v>
      </c>
      <c r="BS5" s="7" t="s">
        <v>188</v>
      </c>
      <c r="BT5" s="7">
        <v>16000</v>
      </c>
      <c r="BU5" s="7">
        <v>28000</v>
      </c>
      <c r="BV5" s="7">
        <v>28000</v>
      </c>
      <c r="BW5" s="7">
        <v>28000</v>
      </c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</row>
    <row r="6" spans="1:191" x14ac:dyDescent="0.25">
      <c r="A6" s="8"/>
      <c r="B6" s="8" t="s">
        <v>189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>
        <v>440</v>
      </c>
      <c r="Q6" s="8"/>
      <c r="R6" s="8" t="s">
        <v>190</v>
      </c>
      <c r="S6" s="8">
        <v>29000</v>
      </c>
      <c r="T6" s="8">
        <v>29000</v>
      </c>
      <c r="U6" s="8">
        <v>20000</v>
      </c>
      <c r="V6" s="8">
        <v>6200</v>
      </c>
      <c r="W6" s="8">
        <v>150000</v>
      </c>
      <c r="X6" s="8">
        <v>6300</v>
      </c>
      <c r="Y6" s="8">
        <v>1500</v>
      </c>
      <c r="Z6" s="8">
        <v>49</v>
      </c>
      <c r="AA6" s="8">
        <v>93</v>
      </c>
      <c r="AB6" s="8">
        <v>13</v>
      </c>
      <c r="AC6" s="8">
        <v>370</v>
      </c>
      <c r="AD6" s="8">
        <v>11</v>
      </c>
      <c r="AE6" s="8">
        <v>150</v>
      </c>
      <c r="AF6" s="8">
        <v>1.1000000000000001</v>
      </c>
      <c r="AG6" s="8">
        <v>1400</v>
      </c>
      <c r="AH6" s="8"/>
      <c r="AI6" s="8"/>
      <c r="AJ6" s="8"/>
      <c r="AK6" s="8">
        <v>170</v>
      </c>
      <c r="AL6" s="8">
        <v>63</v>
      </c>
      <c r="AM6" s="8">
        <v>46000</v>
      </c>
      <c r="AN6" s="8">
        <v>532</v>
      </c>
      <c r="AO6" s="8">
        <v>220</v>
      </c>
      <c r="AP6" s="8">
        <v>33000</v>
      </c>
      <c r="AQ6" s="8"/>
      <c r="AR6" s="8">
        <v>44000</v>
      </c>
      <c r="AS6" s="8">
        <v>1300</v>
      </c>
      <c r="AT6" s="8" t="s">
        <v>191</v>
      </c>
      <c r="AU6" s="8">
        <v>800</v>
      </c>
      <c r="AV6" s="8">
        <v>1800</v>
      </c>
      <c r="AW6" s="8">
        <v>5000</v>
      </c>
      <c r="AX6" s="8">
        <v>170000</v>
      </c>
      <c r="AY6" s="8"/>
      <c r="AZ6" s="8">
        <v>90</v>
      </c>
      <c r="BA6" s="8" t="s">
        <v>192</v>
      </c>
      <c r="BB6" s="8" t="s">
        <v>193</v>
      </c>
      <c r="BC6" s="8" t="s">
        <v>194</v>
      </c>
      <c r="BD6" s="8" t="s">
        <v>195</v>
      </c>
      <c r="BE6" s="8"/>
      <c r="BF6" s="8"/>
      <c r="BG6" s="8" t="s">
        <v>196</v>
      </c>
      <c r="BH6" s="8" t="s">
        <v>197</v>
      </c>
      <c r="BI6" s="8" t="s">
        <v>198</v>
      </c>
      <c r="BJ6" s="8" t="s">
        <v>199</v>
      </c>
      <c r="BK6" s="8" t="s">
        <v>200</v>
      </c>
      <c r="BL6" s="8">
        <v>450000</v>
      </c>
      <c r="BM6" s="8">
        <v>450000</v>
      </c>
      <c r="BN6" s="8">
        <v>450000</v>
      </c>
      <c r="BO6" s="8"/>
      <c r="BP6" s="8" t="s">
        <v>201</v>
      </c>
      <c r="BQ6" s="8" t="s">
        <v>202</v>
      </c>
      <c r="BR6" s="8" t="s">
        <v>203</v>
      </c>
      <c r="BS6" s="8" t="s">
        <v>204</v>
      </c>
      <c r="BT6" s="8">
        <v>10000</v>
      </c>
      <c r="BU6" s="8">
        <v>7600</v>
      </c>
      <c r="BV6" s="8">
        <v>7800</v>
      </c>
      <c r="BW6" s="8">
        <v>7800</v>
      </c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</row>
    <row r="7" spans="1:191" x14ac:dyDescent="0.25">
      <c r="A7" s="9"/>
      <c r="B7" s="9" t="s">
        <v>205</v>
      </c>
      <c r="C7" s="9"/>
      <c r="D7" s="9"/>
      <c r="E7" s="9"/>
      <c r="F7" s="9"/>
      <c r="G7" s="9"/>
      <c r="H7" s="9">
        <f>MIN(H16:H156)</f>
        <v>4.0999999999999996</v>
      </c>
      <c r="I7" s="9">
        <f>MIN(I16:I156)</f>
        <v>3.3</v>
      </c>
      <c r="J7" s="9"/>
      <c r="K7" s="9">
        <f>MIN(K16:K156)</f>
        <v>6.6</v>
      </c>
      <c r="L7" s="9">
        <f>MIN(L16:L156)</f>
        <v>1</v>
      </c>
      <c r="M7" s="9">
        <f>MIN(M16:M156)</f>
        <v>2.1999999999999999E-2</v>
      </c>
      <c r="N7" s="9">
        <f>MIN(N16:N156)</f>
        <v>2.2000000000000001E-3</v>
      </c>
      <c r="O7" s="9"/>
      <c r="P7" s="9">
        <f>MIN(P16:P156)</f>
        <v>1.2</v>
      </c>
      <c r="Q7" s="9"/>
      <c r="R7" s="9">
        <f t="shared" ref="R7:AG7" si="0">MIN(R16:R156)</f>
        <v>0.14000000000000001</v>
      </c>
      <c r="S7" s="9">
        <f t="shared" si="0"/>
        <v>0.17</v>
      </c>
      <c r="T7" s="9">
        <f t="shared" si="0"/>
        <v>0.12</v>
      </c>
      <c r="U7" s="9">
        <f t="shared" si="0"/>
        <v>0.12</v>
      </c>
      <c r="V7" s="9">
        <f t="shared" si="0"/>
        <v>0.21</v>
      </c>
      <c r="W7" s="9">
        <f t="shared" si="0"/>
        <v>0.09</v>
      </c>
      <c r="X7" s="9">
        <f t="shared" si="0"/>
        <v>0.48</v>
      </c>
      <c r="Y7" s="9">
        <f t="shared" si="0"/>
        <v>0.37</v>
      </c>
      <c r="Z7" s="9">
        <f t="shared" si="0"/>
        <v>0.21</v>
      </c>
      <c r="AA7" s="9">
        <f t="shared" si="0"/>
        <v>0.17</v>
      </c>
      <c r="AB7" s="9">
        <f t="shared" si="0"/>
        <v>0.27</v>
      </c>
      <c r="AC7" s="9">
        <f t="shared" si="0"/>
        <v>0.16</v>
      </c>
      <c r="AD7" s="9">
        <f t="shared" si="0"/>
        <v>0.28999999999999998</v>
      </c>
      <c r="AE7" s="9">
        <f t="shared" si="0"/>
        <v>0.21</v>
      </c>
      <c r="AF7" s="9">
        <f t="shared" si="0"/>
        <v>0.15</v>
      </c>
      <c r="AG7" s="9">
        <f t="shared" si="0"/>
        <v>0.25</v>
      </c>
      <c r="AH7" s="9"/>
      <c r="AI7" s="9">
        <f>MIN(AI16:AI156)</f>
        <v>1.6</v>
      </c>
      <c r="AJ7" s="9"/>
      <c r="AK7" s="9">
        <f t="shared" ref="AK7:AX7" si="1">MIN(AK16:AK156)</f>
        <v>7.8</v>
      </c>
      <c r="AL7" s="9">
        <f t="shared" si="1"/>
        <v>0.38</v>
      </c>
      <c r="AM7" s="9">
        <f t="shared" si="1"/>
        <v>0.6</v>
      </c>
      <c r="AN7" s="9">
        <f t="shared" si="1"/>
        <v>0.2</v>
      </c>
      <c r="AO7" s="9">
        <f t="shared" si="1"/>
        <v>0</v>
      </c>
      <c r="AP7" s="9">
        <f t="shared" si="1"/>
        <v>20</v>
      </c>
      <c r="AQ7" s="9">
        <f t="shared" si="1"/>
        <v>21</v>
      </c>
      <c r="AR7" s="9">
        <f t="shared" si="1"/>
        <v>19</v>
      </c>
      <c r="AS7" s="9">
        <f t="shared" si="1"/>
        <v>19</v>
      </c>
      <c r="AT7" s="9">
        <f t="shared" si="1"/>
        <v>0.5</v>
      </c>
      <c r="AU7" s="9">
        <f t="shared" si="1"/>
        <v>1.5</v>
      </c>
      <c r="AV7" s="9">
        <f t="shared" si="1"/>
        <v>1.2</v>
      </c>
      <c r="AW7" s="9">
        <f t="shared" si="1"/>
        <v>17</v>
      </c>
      <c r="AX7" s="9">
        <f t="shared" si="1"/>
        <v>68</v>
      </c>
      <c r="AY7" s="9"/>
      <c r="AZ7" s="9">
        <f t="shared" ref="AZ7:BE7" si="2">MIN(AZ16:AZ156)</f>
        <v>4</v>
      </c>
      <c r="BA7" s="9">
        <f t="shared" si="2"/>
        <v>11</v>
      </c>
      <c r="BB7" s="9">
        <f t="shared" si="2"/>
        <v>0</v>
      </c>
      <c r="BC7" s="9">
        <f t="shared" si="2"/>
        <v>8.6999999999999993</v>
      </c>
      <c r="BD7" s="9">
        <f t="shared" si="2"/>
        <v>7.6</v>
      </c>
      <c r="BE7" s="9">
        <f t="shared" si="2"/>
        <v>0</v>
      </c>
      <c r="BF7" s="9"/>
      <c r="BG7" s="9">
        <f t="shared" ref="BG7:BN7" si="3">MIN(BG16:BG156)</f>
        <v>0</v>
      </c>
      <c r="BH7" s="9">
        <f t="shared" si="3"/>
        <v>0</v>
      </c>
      <c r="BI7" s="9">
        <f t="shared" si="3"/>
        <v>0.45</v>
      </c>
      <c r="BJ7" s="9">
        <f t="shared" si="3"/>
        <v>1.2</v>
      </c>
      <c r="BK7" s="9">
        <f t="shared" si="3"/>
        <v>2.7</v>
      </c>
      <c r="BL7" s="9">
        <f t="shared" si="3"/>
        <v>8.4</v>
      </c>
      <c r="BM7" s="9">
        <f t="shared" si="3"/>
        <v>19</v>
      </c>
      <c r="BN7" s="9">
        <f t="shared" si="3"/>
        <v>9.1999999999999993</v>
      </c>
      <c r="BO7" s="9"/>
      <c r="BP7" s="9">
        <f t="shared" ref="BP7:BW7" si="4">MIN(BP16:BP156)</f>
        <v>4.0000000000000001E-3</v>
      </c>
      <c r="BQ7" s="9">
        <f t="shared" si="4"/>
        <v>1.0999999999999999E-2</v>
      </c>
      <c r="BR7" s="9">
        <f t="shared" si="4"/>
        <v>8.9999999999999993E-3</v>
      </c>
      <c r="BS7" s="9">
        <f t="shared" si="4"/>
        <v>1.2</v>
      </c>
      <c r="BT7" s="9">
        <f t="shared" si="4"/>
        <v>2.4</v>
      </c>
      <c r="BU7" s="9">
        <f t="shared" si="4"/>
        <v>11</v>
      </c>
      <c r="BV7" s="9">
        <f t="shared" si="4"/>
        <v>13</v>
      </c>
      <c r="BW7" s="9">
        <f t="shared" si="4"/>
        <v>8.8000000000000007</v>
      </c>
      <c r="BX7" s="9"/>
      <c r="BY7" s="10">
        <f>MIN(BY16:BY156)</f>
        <v>0</v>
      </c>
      <c r="BZ7" s="10">
        <f>MIN(BZ16:BZ156)</f>
        <v>0</v>
      </c>
      <c r="CA7" s="9"/>
      <c r="CB7" s="9">
        <f t="shared" ref="CB7:EE7" si="5">MIN(CB16:CB156)</f>
        <v>0</v>
      </c>
      <c r="CC7" s="9">
        <f t="shared" si="5"/>
        <v>0</v>
      </c>
      <c r="CD7" s="9">
        <f t="shared" si="5"/>
        <v>0</v>
      </c>
      <c r="CE7" s="9">
        <f t="shared" si="5"/>
        <v>0</v>
      </c>
      <c r="CF7" s="9">
        <f t="shared" si="5"/>
        <v>0</v>
      </c>
      <c r="CG7" s="9">
        <f t="shared" si="5"/>
        <v>0</v>
      </c>
      <c r="CH7" s="9">
        <f t="shared" si="5"/>
        <v>0</v>
      </c>
      <c r="CI7" s="9">
        <f t="shared" si="5"/>
        <v>0</v>
      </c>
      <c r="CJ7" s="9">
        <f t="shared" si="5"/>
        <v>0</v>
      </c>
      <c r="CK7" s="9">
        <f t="shared" si="5"/>
        <v>0</v>
      </c>
      <c r="CL7" s="9">
        <f t="shared" si="5"/>
        <v>0</v>
      </c>
      <c r="CM7" s="9">
        <f t="shared" si="5"/>
        <v>0</v>
      </c>
      <c r="CN7" s="9">
        <f t="shared" si="5"/>
        <v>0</v>
      </c>
      <c r="CO7" s="9">
        <f t="shared" si="5"/>
        <v>0</v>
      </c>
      <c r="CP7" s="9">
        <f t="shared" si="5"/>
        <v>0</v>
      </c>
      <c r="CQ7" s="9">
        <f t="shared" si="5"/>
        <v>0</v>
      </c>
      <c r="CR7" s="9">
        <f t="shared" si="5"/>
        <v>0</v>
      </c>
      <c r="CS7" s="9">
        <f t="shared" si="5"/>
        <v>0</v>
      </c>
      <c r="CT7" s="9">
        <f t="shared" si="5"/>
        <v>0</v>
      </c>
      <c r="CU7" s="9">
        <f t="shared" si="5"/>
        <v>0</v>
      </c>
      <c r="CV7" s="9">
        <f t="shared" si="5"/>
        <v>0</v>
      </c>
      <c r="CW7" s="9">
        <f t="shared" si="5"/>
        <v>0</v>
      </c>
      <c r="CX7" s="9">
        <f t="shared" si="5"/>
        <v>0</v>
      </c>
      <c r="CY7" s="9">
        <f t="shared" si="5"/>
        <v>0</v>
      </c>
      <c r="CZ7" s="9">
        <f t="shared" si="5"/>
        <v>0</v>
      </c>
      <c r="DA7" s="9">
        <f t="shared" si="5"/>
        <v>0</v>
      </c>
      <c r="DB7" s="9">
        <f t="shared" si="5"/>
        <v>0</v>
      </c>
      <c r="DC7" s="9">
        <f t="shared" si="5"/>
        <v>0</v>
      </c>
      <c r="DD7" s="9">
        <f t="shared" si="5"/>
        <v>0</v>
      </c>
      <c r="DE7" s="9">
        <f t="shared" si="5"/>
        <v>0</v>
      </c>
      <c r="DF7" s="9">
        <f t="shared" si="5"/>
        <v>0</v>
      </c>
      <c r="DG7" s="9">
        <f t="shared" si="5"/>
        <v>0</v>
      </c>
      <c r="DH7" s="9">
        <f t="shared" si="5"/>
        <v>0</v>
      </c>
      <c r="DI7" s="9">
        <f t="shared" si="5"/>
        <v>8.6999999999999993</v>
      </c>
      <c r="DJ7" s="9">
        <f t="shared" si="5"/>
        <v>0</v>
      </c>
      <c r="DK7" s="9">
        <f t="shared" si="5"/>
        <v>0</v>
      </c>
      <c r="DL7" s="9">
        <f t="shared" si="5"/>
        <v>0</v>
      </c>
      <c r="DM7" s="9">
        <f t="shared" si="5"/>
        <v>0</v>
      </c>
      <c r="DN7" s="9">
        <f t="shared" si="5"/>
        <v>0</v>
      </c>
      <c r="DO7" s="9">
        <f t="shared" si="5"/>
        <v>0</v>
      </c>
      <c r="DP7" s="9">
        <f t="shared" si="5"/>
        <v>0</v>
      </c>
      <c r="DQ7" s="9">
        <f t="shared" si="5"/>
        <v>0</v>
      </c>
      <c r="DR7" s="9">
        <f t="shared" si="5"/>
        <v>0</v>
      </c>
      <c r="DS7" s="11">
        <f t="shared" si="5"/>
        <v>4.5999999999999996</v>
      </c>
      <c r="DT7" s="9">
        <f t="shared" si="5"/>
        <v>0</v>
      </c>
      <c r="DU7" s="11">
        <f t="shared" si="5"/>
        <v>7.5</v>
      </c>
      <c r="DV7" s="9">
        <f t="shared" si="5"/>
        <v>0</v>
      </c>
      <c r="DW7" s="9">
        <f t="shared" si="5"/>
        <v>0</v>
      </c>
      <c r="DX7" s="9">
        <f t="shared" si="5"/>
        <v>0</v>
      </c>
      <c r="DY7" s="9">
        <f t="shared" si="5"/>
        <v>0</v>
      </c>
      <c r="DZ7" s="9">
        <f t="shared" si="5"/>
        <v>0</v>
      </c>
      <c r="EA7" s="9">
        <f t="shared" si="5"/>
        <v>0</v>
      </c>
      <c r="EB7" s="9">
        <f t="shared" si="5"/>
        <v>0</v>
      </c>
      <c r="EC7" s="9">
        <f t="shared" si="5"/>
        <v>0</v>
      </c>
      <c r="ED7" s="9">
        <f t="shared" si="5"/>
        <v>0</v>
      </c>
      <c r="EE7" s="9">
        <f t="shared" si="5"/>
        <v>0</v>
      </c>
      <c r="EF7" s="9"/>
      <c r="EG7" s="9">
        <f t="shared" ref="EG7:GI7" si="6">MIN(EG16:EG156)</f>
        <v>0</v>
      </c>
      <c r="EH7" s="9">
        <f t="shared" si="6"/>
        <v>0</v>
      </c>
      <c r="EI7" s="9">
        <f t="shared" si="6"/>
        <v>0</v>
      </c>
      <c r="EJ7" s="9">
        <f t="shared" si="6"/>
        <v>0</v>
      </c>
      <c r="EK7" s="9">
        <f t="shared" si="6"/>
        <v>0</v>
      </c>
      <c r="EL7" s="9">
        <f t="shared" si="6"/>
        <v>0</v>
      </c>
      <c r="EM7" s="9">
        <f t="shared" si="6"/>
        <v>0</v>
      </c>
      <c r="EN7" s="9">
        <f t="shared" si="6"/>
        <v>0</v>
      </c>
      <c r="EO7" s="9">
        <f t="shared" si="6"/>
        <v>0</v>
      </c>
      <c r="EP7" s="9">
        <f t="shared" si="6"/>
        <v>0</v>
      </c>
      <c r="EQ7" s="9">
        <f t="shared" si="6"/>
        <v>0</v>
      </c>
      <c r="ER7" s="9">
        <f t="shared" si="6"/>
        <v>0</v>
      </c>
      <c r="ES7" s="9">
        <f t="shared" si="6"/>
        <v>0</v>
      </c>
      <c r="ET7" s="9">
        <f t="shared" si="6"/>
        <v>0</v>
      </c>
      <c r="EU7" s="9">
        <f t="shared" si="6"/>
        <v>0</v>
      </c>
      <c r="EV7" s="9">
        <f t="shared" si="6"/>
        <v>0</v>
      </c>
      <c r="EW7" s="9">
        <f t="shared" si="6"/>
        <v>0</v>
      </c>
      <c r="EX7" s="9">
        <f t="shared" si="6"/>
        <v>0.25</v>
      </c>
      <c r="EY7" s="9">
        <f t="shared" si="6"/>
        <v>0</v>
      </c>
      <c r="EZ7" s="9">
        <f t="shared" si="6"/>
        <v>0</v>
      </c>
      <c r="FA7" s="9">
        <f t="shared" si="6"/>
        <v>0</v>
      </c>
      <c r="FB7" s="9">
        <f t="shared" si="6"/>
        <v>0</v>
      </c>
      <c r="FC7" s="9">
        <f t="shared" si="6"/>
        <v>0</v>
      </c>
      <c r="FD7" s="9">
        <f t="shared" si="6"/>
        <v>0</v>
      </c>
      <c r="FE7" s="9">
        <f t="shared" si="6"/>
        <v>0.5</v>
      </c>
      <c r="FF7" s="9">
        <f t="shared" si="6"/>
        <v>0</v>
      </c>
      <c r="FG7" s="9">
        <f t="shared" si="6"/>
        <v>0</v>
      </c>
      <c r="FH7" s="9">
        <f t="shared" si="6"/>
        <v>0</v>
      </c>
      <c r="FI7" s="9">
        <f t="shared" si="6"/>
        <v>0.23</v>
      </c>
      <c r="FJ7" s="9">
        <f t="shared" si="6"/>
        <v>0.22</v>
      </c>
      <c r="FK7" s="9">
        <f t="shared" si="6"/>
        <v>0</v>
      </c>
      <c r="FL7" s="12">
        <f t="shared" si="6"/>
        <v>0.3</v>
      </c>
      <c r="FM7" s="9">
        <f t="shared" si="6"/>
        <v>0</v>
      </c>
      <c r="FN7" s="9">
        <f t="shared" si="6"/>
        <v>0</v>
      </c>
      <c r="FO7" s="9">
        <f t="shared" si="6"/>
        <v>0</v>
      </c>
      <c r="FP7" s="9">
        <f t="shared" si="6"/>
        <v>0.22</v>
      </c>
      <c r="FQ7" s="9">
        <f t="shared" si="6"/>
        <v>0</v>
      </c>
      <c r="FR7" s="9">
        <f t="shared" si="6"/>
        <v>0</v>
      </c>
      <c r="FS7" s="9">
        <f t="shared" si="6"/>
        <v>0</v>
      </c>
      <c r="FT7" s="9">
        <f t="shared" si="6"/>
        <v>0.72</v>
      </c>
      <c r="FU7" s="9">
        <f t="shared" si="6"/>
        <v>0.15</v>
      </c>
      <c r="FV7" s="9">
        <f t="shared" si="6"/>
        <v>0.4</v>
      </c>
      <c r="FW7" s="9">
        <f t="shared" si="6"/>
        <v>0</v>
      </c>
      <c r="FX7" s="12">
        <f t="shared" si="6"/>
        <v>4.5999999999999996</v>
      </c>
      <c r="FY7" s="9">
        <f t="shared" si="6"/>
        <v>0.91</v>
      </c>
      <c r="FZ7" s="9">
        <f t="shared" si="6"/>
        <v>0.79</v>
      </c>
      <c r="GA7" s="9">
        <f t="shared" si="6"/>
        <v>0</v>
      </c>
      <c r="GB7" s="9">
        <f t="shared" si="6"/>
        <v>0.43</v>
      </c>
      <c r="GC7" s="9">
        <f t="shared" si="6"/>
        <v>0.42</v>
      </c>
      <c r="GD7" s="9">
        <f t="shared" si="6"/>
        <v>0.42</v>
      </c>
      <c r="GE7" s="9">
        <f t="shared" si="6"/>
        <v>0.28999999999999998</v>
      </c>
      <c r="GF7" s="9">
        <f t="shared" si="6"/>
        <v>0.4</v>
      </c>
      <c r="GG7" s="9">
        <f t="shared" si="6"/>
        <v>0.36</v>
      </c>
      <c r="GH7" s="9">
        <f t="shared" si="6"/>
        <v>0.24</v>
      </c>
      <c r="GI7" s="9">
        <f t="shared" si="6"/>
        <v>0.46</v>
      </c>
    </row>
    <row r="8" spans="1:191" x14ac:dyDescent="0.25">
      <c r="A8" s="9"/>
      <c r="B8" s="9" t="s">
        <v>206</v>
      </c>
      <c r="C8" s="9"/>
      <c r="D8" s="9"/>
      <c r="E8" s="9"/>
      <c r="F8" s="9"/>
      <c r="G8" s="9"/>
      <c r="H8" s="9">
        <f>MAX(H16:H156)</f>
        <v>30</v>
      </c>
      <c r="I8" s="9">
        <f>MAX(I16:I156)</f>
        <v>29</v>
      </c>
      <c r="J8" s="9"/>
      <c r="K8" s="9">
        <f>MAX(K16:K156)</f>
        <v>10.7</v>
      </c>
      <c r="L8" s="9">
        <f>MAX(L16:L156)</f>
        <v>79</v>
      </c>
      <c r="M8" s="9">
        <f>MAX(M16:M156)</f>
        <v>4.3</v>
      </c>
      <c r="N8" s="9">
        <f>MAX(N16:N156)</f>
        <v>8.1000000000000003E-2</v>
      </c>
      <c r="O8" s="9"/>
      <c r="P8" s="9">
        <f>MAX(P16:P156)</f>
        <v>4.2</v>
      </c>
      <c r="Q8" s="9"/>
      <c r="R8" s="9">
        <f t="shared" ref="R8:AG8" si="7">MAX(R16:R156)</f>
        <v>53</v>
      </c>
      <c r="S8" s="9">
        <f t="shared" si="7"/>
        <v>2.9</v>
      </c>
      <c r="T8" s="9">
        <f t="shared" si="7"/>
        <v>35</v>
      </c>
      <c r="U8" s="9">
        <f t="shared" si="7"/>
        <v>40</v>
      </c>
      <c r="V8" s="9">
        <f t="shared" si="7"/>
        <v>250</v>
      </c>
      <c r="W8" s="9">
        <f t="shared" si="7"/>
        <v>68</v>
      </c>
      <c r="X8" s="9">
        <f t="shared" si="7"/>
        <v>230</v>
      </c>
      <c r="Y8" s="9">
        <f t="shared" si="7"/>
        <v>190</v>
      </c>
      <c r="Z8" s="9">
        <f t="shared" si="7"/>
        <v>79</v>
      </c>
      <c r="AA8" s="9">
        <f t="shared" si="7"/>
        <v>74</v>
      </c>
      <c r="AB8" s="9">
        <f t="shared" si="7"/>
        <v>66</v>
      </c>
      <c r="AC8" s="9">
        <f t="shared" si="7"/>
        <v>35</v>
      </c>
      <c r="AD8" s="9">
        <f t="shared" si="7"/>
        <v>63</v>
      </c>
      <c r="AE8" s="9">
        <f t="shared" si="7"/>
        <v>33</v>
      </c>
      <c r="AF8" s="9">
        <f t="shared" si="7"/>
        <v>11</v>
      </c>
      <c r="AG8" s="9">
        <f t="shared" si="7"/>
        <v>44</v>
      </c>
      <c r="AH8" s="9"/>
      <c r="AI8" s="9">
        <f>MAX(AI16:AI156)</f>
        <v>1230</v>
      </c>
      <c r="AJ8" s="9"/>
      <c r="AK8" s="9">
        <f t="shared" ref="AK8:AX8" si="8">MAX(AK16:AK156)</f>
        <v>110</v>
      </c>
      <c r="AL8" s="9">
        <f t="shared" si="8"/>
        <v>7.2</v>
      </c>
      <c r="AM8" s="9">
        <f t="shared" si="8"/>
        <v>130</v>
      </c>
      <c r="AN8" s="9">
        <f t="shared" si="8"/>
        <v>380</v>
      </c>
      <c r="AO8" s="9">
        <f t="shared" si="8"/>
        <v>0</v>
      </c>
      <c r="AP8" s="9">
        <f t="shared" si="8"/>
        <v>790</v>
      </c>
      <c r="AQ8" s="9">
        <f t="shared" si="8"/>
        <v>790</v>
      </c>
      <c r="AR8" s="9">
        <f t="shared" si="8"/>
        <v>8700</v>
      </c>
      <c r="AS8" s="9">
        <f t="shared" si="8"/>
        <v>19000</v>
      </c>
      <c r="AT8" s="9">
        <f t="shared" si="8"/>
        <v>310</v>
      </c>
      <c r="AU8" s="9">
        <f t="shared" si="8"/>
        <v>990</v>
      </c>
      <c r="AV8" s="9">
        <f t="shared" si="8"/>
        <v>35</v>
      </c>
      <c r="AW8" s="9">
        <f t="shared" si="8"/>
        <v>210</v>
      </c>
      <c r="AX8" s="9">
        <f t="shared" si="8"/>
        <v>27000</v>
      </c>
      <c r="AY8" s="9"/>
      <c r="AZ8" s="9">
        <f t="shared" ref="AZ8:BE8" si="9">MAX(AZ16:AZ156)</f>
        <v>4</v>
      </c>
      <c r="BA8" s="9">
        <f t="shared" si="9"/>
        <v>11</v>
      </c>
      <c r="BB8" s="9">
        <f t="shared" si="9"/>
        <v>0</v>
      </c>
      <c r="BC8" s="9">
        <f t="shared" si="9"/>
        <v>14</v>
      </c>
      <c r="BD8" s="9">
        <f t="shared" si="9"/>
        <v>7.6</v>
      </c>
      <c r="BE8" s="9">
        <f t="shared" si="9"/>
        <v>0</v>
      </c>
      <c r="BF8" s="9"/>
      <c r="BG8" s="9">
        <f t="shared" ref="BG8:BN8" si="10">MAX(BG16:BG156)</f>
        <v>0</v>
      </c>
      <c r="BH8" s="9">
        <f t="shared" si="10"/>
        <v>0</v>
      </c>
      <c r="BI8" s="9">
        <f t="shared" si="10"/>
        <v>0.45</v>
      </c>
      <c r="BJ8" s="9">
        <f t="shared" si="10"/>
        <v>17</v>
      </c>
      <c r="BK8" s="9">
        <f t="shared" si="10"/>
        <v>210</v>
      </c>
      <c r="BL8" s="9">
        <f t="shared" si="10"/>
        <v>440</v>
      </c>
      <c r="BM8" s="9">
        <f t="shared" si="10"/>
        <v>3300</v>
      </c>
      <c r="BN8" s="9">
        <f t="shared" si="10"/>
        <v>7400</v>
      </c>
      <c r="BO8" s="9"/>
      <c r="BP8" s="9">
        <f t="shared" ref="BP8:BW8" si="11">MAX(BP16:BP156)</f>
        <v>4.0000000000000001E-3</v>
      </c>
      <c r="BQ8" s="9">
        <f t="shared" si="11"/>
        <v>1.0999999999999999E-2</v>
      </c>
      <c r="BR8" s="9">
        <f t="shared" si="11"/>
        <v>4.7E-2</v>
      </c>
      <c r="BS8" s="9">
        <f t="shared" si="11"/>
        <v>18</v>
      </c>
      <c r="BT8" s="9">
        <f t="shared" si="11"/>
        <v>220</v>
      </c>
      <c r="BU8" s="9">
        <f t="shared" si="11"/>
        <v>2000</v>
      </c>
      <c r="BV8" s="9">
        <f t="shared" si="11"/>
        <v>3100</v>
      </c>
      <c r="BW8" s="9">
        <f t="shared" si="11"/>
        <v>6100</v>
      </c>
      <c r="BX8" s="9"/>
      <c r="BY8" s="9">
        <f>MAX(BY16:BY156)</f>
        <v>22103.212</v>
      </c>
      <c r="BZ8" s="10">
        <f>MAX(BZ16:BZ156)</f>
        <v>1.6870844063845833</v>
      </c>
      <c r="CA8" s="9"/>
      <c r="CB8" s="9">
        <f t="shared" ref="CB8:EE8" si="12">MAX(CB16:CB156)</f>
        <v>0</v>
      </c>
      <c r="CC8" s="9">
        <f t="shared" si="12"/>
        <v>0</v>
      </c>
      <c r="CD8" s="9">
        <f t="shared" si="12"/>
        <v>0</v>
      </c>
      <c r="CE8" s="9">
        <f t="shared" si="12"/>
        <v>0</v>
      </c>
      <c r="CF8" s="9">
        <f t="shared" si="12"/>
        <v>0</v>
      </c>
      <c r="CG8" s="9">
        <f t="shared" si="12"/>
        <v>0</v>
      </c>
      <c r="CH8" s="9">
        <f t="shared" si="12"/>
        <v>0</v>
      </c>
      <c r="CI8" s="9">
        <f t="shared" si="12"/>
        <v>0</v>
      </c>
      <c r="CJ8" s="9">
        <f t="shared" si="12"/>
        <v>0</v>
      </c>
      <c r="CK8" s="9">
        <f t="shared" si="12"/>
        <v>0</v>
      </c>
      <c r="CL8" s="9">
        <f t="shared" si="12"/>
        <v>0</v>
      </c>
      <c r="CM8" s="9">
        <f t="shared" si="12"/>
        <v>0</v>
      </c>
      <c r="CN8" s="9">
        <f t="shared" si="12"/>
        <v>0</v>
      </c>
      <c r="CO8" s="9">
        <f t="shared" si="12"/>
        <v>0</v>
      </c>
      <c r="CP8" s="9">
        <f t="shared" si="12"/>
        <v>0</v>
      </c>
      <c r="CQ8" s="9">
        <f t="shared" si="12"/>
        <v>0</v>
      </c>
      <c r="CR8" s="9">
        <f t="shared" si="12"/>
        <v>0</v>
      </c>
      <c r="CS8" s="9">
        <f t="shared" si="12"/>
        <v>0</v>
      </c>
      <c r="CT8" s="9">
        <f t="shared" si="12"/>
        <v>0</v>
      </c>
      <c r="CU8" s="9">
        <f t="shared" si="12"/>
        <v>0</v>
      </c>
      <c r="CV8" s="9">
        <f t="shared" si="12"/>
        <v>0</v>
      </c>
      <c r="CW8" s="9">
        <f t="shared" si="12"/>
        <v>0</v>
      </c>
      <c r="CX8" s="9">
        <f t="shared" si="12"/>
        <v>0</v>
      </c>
      <c r="CY8" s="9">
        <f t="shared" si="12"/>
        <v>0</v>
      </c>
      <c r="CZ8" s="9">
        <f t="shared" si="12"/>
        <v>0</v>
      </c>
      <c r="DA8" s="9">
        <f t="shared" si="12"/>
        <v>0</v>
      </c>
      <c r="DB8" s="9">
        <f t="shared" si="12"/>
        <v>0</v>
      </c>
      <c r="DC8" s="9">
        <f t="shared" si="12"/>
        <v>0</v>
      </c>
      <c r="DD8" s="9">
        <f t="shared" si="12"/>
        <v>0</v>
      </c>
      <c r="DE8" s="9">
        <f t="shared" si="12"/>
        <v>0</v>
      </c>
      <c r="DF8" s="9">
        <f t="shared" si="12"/>
        <v>0</v>
      </c>
      <c r="DG8" s="9">
        <f t="shared" si="12"/>
        <v>0</v>
      </c>
      <c r="DH8" s="9">
        <f t="shared" si="12"/>
        <v>0</v>
      </c>
      <c r="DI8" s="9">
        <f t="shared" si="12"/>
        <v>14</v>
      </c>
      <c r="DJ8" s="9">
        <f t="shared" si="12"/>
        <v>0</v>
      </c>
      <c r="DK8" s="9">
        <f t="shared" si="12"/>
        <v>0</v>
      </c>
      <c r="DL8" s="9">
        <f t="shared" si="12"/>
        <v>0</v>
      </c>
      <c r="DM8" s="9">
        <f t="shared" si="12"/>
        <v>0</v>
      </c>
      <c r="DN8" s="9">
        <f t="shared" si="12"/>
        <v>0</v>
      </c>
      <c r="DO8" s="9">
        <f t="shared" si="12"/>
        <v>0</v>
      </c>
      <c r="DP8" s="9">
        <f t="shared" si="12"/>
        <v>0</v>
      </c>
      <c r="DQ8" s="9">
        <f t="shared" si="12"/>
        <v>0</v>
      </c>
      <c r="DR8" s="9">
        <f t="shared" si="12"/>
        <v>0</v>
      </c>
      <c r="DS8" s="11">
        <f t="shared" si="12"/>
        <v>4.5999999999999996</v>
      </c>
      <c r="DT8" s="9">
        <f t="shared" si="12"/>
        <v>0</v>
      </c>
      <c r="DU8" s="11">
        <f t="shared" si="12"/>
        <v>7.5</v>
      </c>
      <c r="DV8" s="9">
        <f t="shared" si="12"/>
        <v>0</v>
      </c>
      <c r="DW8" s="9">
        <f t="shared" si="12"/>
        <v>0</v>
      </c>
      <c r="DX8" s="9">
        <f t="shared" si="12"/>
        <v>0</v>
      </c>
      <c r="DY8" s="9">
        <f t="shared" si="12"/>
        <v>0</v>
      </c>
      <c r="DZ8" s="9">
        <f t="shared" si="12"/>
        <v>0</v>
      </c>
      <c r="EA8" s="9">
        <f t="shared" si="12"/>
        <v>0</v>
      </c>
      <c r="EB8" s="9">
        <f t="shared" si="12"/>
        <v>0</v>
      </c>
      <c r="EC8" s="9">
        <f t="shared" si="12"/>
        <v>0</v>
      </c>
      <c r="ED8" s="9">
        <f t="shared" si="12"/>
        <v>0</v>
      </c>
      <c r="EE8" s="9">
        <f t="shared" si="12"/>
        <v>0</v>
      </c>
      <c r="EF8" s="9"/>
      <c r="EG8" s="9">
        <f t="shared" ref="EG8:GI8" si="13">MAX(EG16:EG156)</f>
        <v>0</v>
      </c>
      <c r="EH8" s="9">
        <f t="shared" si="13"/>
        <v>0</v>
      </c>
      <c r="EI8" s="9">
        <f t="shared" si="13"/>
        <v>0</v>
      </c>
      <c r="EJ8" s="9">
        <f t="shared" si="13"/>
        <v>0</v>
      </c>
      <c r="EK8" s="9">
        <f t="shared" si="13"/>
        <v>0</v>
      </c>
      <c r="EL8" s="9">
        <f t="shared" si="13"/>
        <v>0</v>
      </c>
      <c r="EM8" s="9">
        <f t="shared" si="13"/>
        <v>0</v>
      </c>
      <c r="EN8" s="9">
        <f t="shared" si="13"/>
        <v>0</v>
      </c>
      <c r="EO8" s="9">
        <f t="shared" si="13"/>
        <v>0</v>
      </c>
      <c r="EP8" s="9">
        <f t="shared" si="13"/>
        <v>0</v>
      </c>
      <c r="EQ8" s="9">
        <f t="shared" si="13"/>
        <v>0</v>
      </c>
      <c r="ER8" s="9">
        <f t="shared" si="13"/>
        <v>0</v>
      </c>
      <c r="ES8" s="9">
        <f t="shared" si="13"/>
        <v>0</v>
      </c>
      <c r="ET8" s="9">
        <f t="shared" si="13"/>
        <v>0</v>
      </c>
      <c r="EU8" s="9">
        <f t="shared" si="13"/>
        <v>0</v>
      </c>
      <c r="EV8" s="9">
        <f t="shared" si="13"/>
        <v>0</v>
      </c>
      <c r="EW8" s="9">
        <f t="shared" si="13"/>
        <v>0</v>
      </c>
      <c r="EX8" s="9">
        <f t="shared" si="13"/>
        <v>9.6</v>
      </c>
      <c r="EY8" s="9">
        <f t="shared" si="13"/>
        <v>0</v>
      </c>
      <c r="EZ8" s="9">
        <f t="shared" si="13"/>
        <v>0</v>
      </c>
      <c r="FA8" s="9">
        <f t="shared" si="13"/>
        <v>0</v>
      </c>
      <c r="FB8" s="9">
        <f t="shared" si="13"/>
        <v>0</v>
      </c>
      <c r="FC8" s="9">
        <f t="shared" si="13"/>
        <v>0</v>
      </c>
      <c r="FD8" s="9">
        <f t="shared" si="13"/>
        <v>0</v>
      </c>
      <c r="FE8" s="9">
        <f t="shared" si="13"/>
        <v>17</v>
      </c>
      <c r="FF8" s="9">
        <f t="shared" si="13"/>
        <v>0</v>
      </c>
      <c r="FG8" s="9">
        <f t="shared" si="13"/>
        <v>0</v>
      </c>
      <c r="FH8" s="9">
        <f t="shared" si="13"/>
        <v>0</v>
      </c>
      <c r="FI8" s="9">
        <f t="shared" si="13"/>
        <v>1.3</v>
      </c>
      <c r="FJ8" s="9">
        <f t="shared" si="13"/>
        <v>13</v>
      </c>
      <c r="FK8" s="9">
        <f t="shared" si="13"/>
        <v>0</v>
      </c>
      <c r="FL8" s="12">
        <f t="shared" si="13"/>
        <v>6.8</v>
      </c>
      <c r="FM8" s="9">
        <f t="shared" si="13"/>
        <v>0</v>
      </c>
      <c r="FN8" s="9">
        <f t="shared" si="13"/>
        <v>0</v>
      </c>
      <c r="FO8" s="9">
        <f t="shared" si="13"/>
        <v>0</v>
      </c>
      <c r="FP8" s="9">
        <f t="shared" si="13"/>
        <v>15</v>
      </c>
      <c r="FQ8" s="9">
        <f t="shared" si="13"/>
        <v>0</v>
      </c>
      <c r="FR8" s="9">
        <f t="shared" si="13"/>
        <v>0</v>
      </c>
      <c r="FS8" s="9">
        <f t="shared" si="13"/>
        <v>0</v>
      </c>
      <c r="FT8" s="9">
        <f t="shared" si="13"/>
        <v>93</v>
      </c>
      <c r="FU8" s="9">
        <f t="shared" si="13"/>
        <v>30</v>
      </c>
      <c r="FV8" s="9">
        <f t="shared" si="13"/>
        <v>6.1</v>
      </c>
      <c r="FW8" s="9">
        <f t="shared" si="13"/>
        <v>0</v>
      </c>
      <c r="FX8" s="12">
        <f t="shared" si="13"/>
        <v>5.8</v>
      </c>
      <c r="FY8" s="9">
        <f t="shared" si="13"/>
        <v>99</v>
      </c>
      <c r="FZ8" s="9">
        <f t="shared" si="13"/>
        <v>98</v>
      </c>
      <c r="GA8" s="9">
        <f t="shared" si="13"/>
        <v>0</v>
      </c>
      <c r="GB8" s="9">
        <f t="shared" si="13"/>
        <v>55</v>
      </c>
      <c r="GC8" s="9">
        <f t="shared" si="13"/>
        <v>44</v>
      </c>
      <c r="GD8" s="9">
        <f t="shared" si="13"/>
        <v>37</v>
      </c>
      <c r="GE8" s="9">
        <f t="shared" si="13"/>
        <v>35</v>
      </c>
      <c r="GF8" s="9">
        <f t="shared" si="13"/>
        <v>58</v>
      </c>
      <c r="GG8" s="9">
        <f t="shared" si="13"/>
        <v>28</v>
      </c>
      <c r="GH8" s="9">
        <f t="shared" si="13"/>
        <v>11</v>
      </c>
      <c r="GI8" s="9">
        <f t="shared" si="13"/>
        <v>44</v>
      </c>
    </row>
    <row r="9" spans="1:191" s="17" customFormat="1" x14ac:dyDescent="0.25">
      <c r="A9" s="13"/>
      <c r="B9" s="13" t="s">
        <v>207</v>
      </c>
      <c r="C9" s="13"/>
      <c r="D9" s="13"/>
      <c r="E9" s="13"/>
      <c r="F9" s="13"/>
      <c r="G9" s="13"/>
      <c r="H9" s="13">
        <f>AVERAGE(H16:H156)</f>
        <v>14.2</v>
      </c>
      <c r="I9" s="13">
        <f>AVERAGE(I16:I156)</f>
        <v>11.927659574468079</v>
      </c>
      <c r="J9" s="13"/>
      <c r="K9" s="13">
        <f>AVERAGE(K16:K156)</f>
        <v>7.9432624113475176</v>
      </c>
      <c r="L9" s="13">
        <f>AVERAGE(L16:L156)</f>
        <v>27.333333333333332</v>
      </c>
      <c r="M9" s="13">
        <f>AVERAGE(M16:M156)</f>
        <v>0.89495035460992922</v>
      </c>
      <c r="N9" s="13">
        <f>AVERAGE(N16:N156)</f>
        <v>2.7602127659574451E-2</v>
      </c>
      <c r="O9" s="13"/>
      <c r="P9" s="13">
        <f>AVERAGE(P16:P156)</f>
        <v>2.15</v>
      </c>
      <c r="Q9" s="13"/>
      <c r="R9" s="13">
        <f t="shared" ref="R9:AG9" si="14">AVERAGE(R16:R156)</f>
        <v>2.3199999999999994</v>
      </c>
      <c r="S9" s="13">
        <f t="shared" si="14"/>
        <v>0.54432835820895542</v>
      </c>
      <c r="T9" s="13">
        <f t="shared" si="14"/>
        <v>1.7753333333333337</v>
      </c>
      <c r="U9" s="13">
        <f t="shared" si="14"/>
        <v>1.8298529411764699</v>
      </c>
      <c r="V9" s="13">
        <f t="shared" si="14"/>
        <v>7.3381751824817538</v>
      </c>
      <c r="W9" s="13">
        <f t="shared" si="14"/>
        <v>2.0582812499999998</v>
      </c>
      <c r="X9" s="13">
        <f t="shared" si="14"/>
        <v>10.961313868613143</v>
      </c>
      <c r="Y9" s="13">
        <f t="shared" si="14"/>
        <v>9.5572992700729884</v>
      </c>
      <c r="Z9" s="13">
        <f t="shared" si="14"/>
        <v>5.5762773722627736</v>
      </c>
      <c r="AA9" s="13">
        <f t="shared" si="14"/>
        <v>4.6675182481751829</v>
      </c>
      <c r="AB9" s="13">
        <f t="shared" si="14"/>
        <v>5.9562499999999998</v>
      </c>
      <c r="AC9" s="13">
        <f t="shared" si="14"/>
        <v>2.8918382352941188</v>
      </c>
      <c r="AD9" s="13">
        <f t="shared" si="14"/>
        <v>5.3106617647058805</v>
      </c>
      <c r="AE9" s="13">
        <f t="shared" si="14"/>
        <v>3.0146212121212117</v>
      </c>
      <c r="AF9" s="13">
        <f t="shared" si="14"/>
        <v>1.0736792452830195</v>
      </c>
      <c r="AG9" s="13">
        <f t="shared" si="14"/>
        <v>3.6871212121212116</v>
      </c>
      <c r="AH9" s="13"/>
      <c r="AI9" s="13">
        <f>AVERAGE(AI16:AI156)</f>
        <v>64.355766423357721</v>
      </c>
      <c r="AJ9" s="13"/>
      <c r="AK9" s="13">
        <f>AVERAGE(AK16:AK156)</f>
        <v>27.963829787234044</v>
      </c>
      <c r="AL9" s="13">
        <f>AVERAGE(AL16:AL156)</f>
        <v>1.7672340425531912</v>
      </c>
      <c r="AM9" s="13">
        <f>AVERAGE(AM16:AM156)</f>
        <v>10.875177304964536</v>
      </c>
      <c r="AN9" s="13">
        <f>AVERAGE(AN16:AN156)</f>
        <v>11.198437499999999</v>
      </c>
      <c r="AO9" s="13"/>
      <c r="AP9" s="13">
        <f t="shared" ref="AP9:AX9" si="15">AVERAGE(AP16:AP156)</f>
        <v>60.390070921985817</v>
      </c>
      <c r="AQ9" s="13">
        <f t="shared" si="15"/>
        <v>60.631205673758863</v>
      </c>
      <c r="AR9" s="13">
        <f t="shared" si="15"/>
        <v>680.1</v>
      </c>
      <c r="AS9" s="13">
        <f t="shared" si="15"/>
        <v>935.23404255319144</v>
      </c>
      <c r="AT9" s="13">
        <f t="shared" si="15"/>
        <v>8.5089887640449469</v>
      </c>
      <c r="AU9" s="13">
        <f t="shared" si="15"/>
        <v>62.109929078014183</v>
      </c>
      <c r="AV9" s="14">
        <f t="shared" si="15"/>
        <v>4.8297297297297321</v>
      </c>
      <c r="AW9" s="13">
        <f t="shared" si="15"/>
        <v>53.730496453900706</v>
      </c>
      <c r="AX9" s="13">
        <f t="shared" si="15"/>
        <v>1278.6312056737588</v>
      </c>
      <c r="AY9" s="13"/>
      <c r="AZ9" s="13">
        <f t="shared" ref="AZ9:BE9" si="16">AVERAGE(AZ16:AZ156)</f>
        <v>4</v>
      </c>
      <c r="BA9" s="13">
        <f t="shared" si="16"/>
        <v>11</v>
      </c>
      <c r="BB9" s="13" t="e">
        <f t="shared" si="16"/>
        <v>#DIV/0!</v>
      </c>
      <c r="BC9" s="13">
        <f t="shared" si="16"/>
        <v>10.9</v>
      </c>
      <c r="BD9" s="13">
        <f t="shared" si="16"/>
        <v>7.6</v>
      </c>
      <c r="BE9" s="13" t="e">
        <f t="shared" si="16"/>
        <v>#DIV/0!</v>
      </c>
      <c r="BF9" s="13"/>
      <c r="BG9" s="13" t="e">
        <f t="shared" ref="BG9:BN9" si="17">AVERAGE(BG16:BG156)</f>
        <v>#DIV/0!</v>
      </c>
      <c r="BH9" s="13" t="e">
        <f t="shared" si="17"/>
        <v>#DIV/0!</v>
      </c>
      <c r="BI9" s="13">
        <f t="shared" si="17"/>
        <v>0.45</v>
      </c>
      <c r="BJ9" s="13">
        <f t="shared" si="17"/>
        <v>4.6875</v>
      </c>
      <c r="BK9" s="13">
        <f t="shared" si="17"/>
        <v>22.303846153846148</v>
      </c>
      <c r="BL9" s="13">
        <f t="shared" si="17"/>
        <v>73.255172413793105</v>
      </c>
      <c r="BM9" s="13">
        <f t="shared" si="17"/>
        <v>338.34146341463412</v>
      </c>
      <c r="BN9" s="13">
        <f t="shared" si="17"/>
        <v>342.68387096774194</v>
      </c>
      <c r="BO9" s="13"/>
      <c r="BP9" s="13">
        <f t="shared" ref="BP9:BW9" si="18">AVERAGE(BP16:BP156)</f>
        <v>4.0000000000000001E-3</v>
      </c>
      <c r="BQ9" s="13">
        <f t="shared" si="18"/>
        <v>1.0999999999999999E-2</v>
      </c>
      <c r="BR9" s="13">
        <f t="shared" si="18"/>
        <v>2.7333333333333331E-2</v>
      </c>
      <c r="BS9" s="13">
        <f t="shared" si="18"/>
        <v>6.310526315789474</v>
      </c>
      <c r="BT9" s="13">
        <f t="shared" si="18"/>
        <v>24.934285714285714</v>
      </c>
      <c r="BU9" s="13">
        <f t="shared" si="18"/>
        <v>150.20454545454547</v>
      </c>
      <c r="BV9" s="13">
        <f t="shared" si="18"/>
        <v>265.56862745098039</v>
      </c>
      <c r="BW9" s="13">
        <f t="shared" si="18"/>
        <v>280.56578947368422</v>
      </c>
      <c r="BX9" s="13"/>
      <c r="BY9" s="13">
        <f>AVERAGE(BY16:BY156)</f>
        <v>1094.1138333333331</v>
      </c>
      <c r="BZ9" s="13">
        <f>AVERAGE(BZ16:BZ156)</f>
        <v>0.22594001783552961</v>
      </c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5"/>
      <c r="DT9" s="13"/>
      <c r="DU9" s="15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6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6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</row>
    <row r="10" spans="1:191" s="18" customFormat="1" x14ac:dyDescent="0.25">
      <c r="B10" s="19" t="s">
        <v>208</v>
      </c>
      <c r="C10" s="19"/>
      <c r="D10" s="19"/>
      <c r="E10" s="19"/>
      <c r="F10" s="19"/>
      <c r="G10" s="19"/>
      <c r="H10" s="19">
        <f>MEDIAN(H16:H156)</f>
        <v>9.9</v>
      </c>
      <c r="I10" s="19">
        <f>MEDIAN(I16:I156)</f>
        <v>11</v>
      </c>
      <c r="J10" s="19"/>
      <c r="K10" s="19">
        <f>MEDIAN(K16:K156)</f>
        <v>7.8</v>
      </c>
      <c r="L10" s="19">
        <f>MEDIAN(L16:L156)</f>
        <v>2</v>
      </c>
      <c r="M10" s="19">
        <f>MEDIAN(M16:M156)</f>
        <v>0.62</v>
      </c>
      <c r="N10" s="19">
        <f>MEDIAN(N16:N156)</f>
        <v>2.4E-2</v>
      </c>
      <c r="O10" s="19"/>
      <c r="P10" s="19">
        <f>MEDIAN(P16:P156)</f>
        <v>1.85</v>
      </c>
      <c r="Q10" s="19"/>
      <c r="R10" s="19">
        <f t="shared" ref="R10:AG10" si="19">MEDIAN(R16:R156)</f>
        <v>0.54500000000000004</v>
      </c>
      <c r="S10" s="19">
        <f t="shared" si="19"/>
        <v>0.38</v>
      </c>
      <c r="T10" s="19">
        <f t="shared" si="19"/>
        <v>0.57999999999999996</v>
      </c>
      <c r="U10" s="19">
        <f t="shared" si="19"/>
        <v>0.54</v>
      </c>
      <c r="V10" s="19">
        <f t="shared" si="19"/>
        <v>2.1</v>
      </c>
      <c r="W10" s="19">
        <f t="shared" si="19"/>
        <v>0.55500000000000005</v>
      </c>
      <c r="X10" s="19">
        <f t="shared" si="19"/>
        <v>5</v>
      </c>
      <c r="Y10" s="19">
        <f t="shared" si="19"/>
        <v>4.5</v>
      </c>
      <c r="Z10" s="19">
        <f t="shared" si="19"/>
        <v>2.6</v>
      </c>
      <c r="AA10" s="19">
        <f t="shared" si="19"/>
        <v>2.2999999999999998</v>
      </c>
      <c r="AB10" s="19">
        <f t="shared" si="19"/>
        <v>3.25</v>
      </c>
      <c r="AC10" s="19">
        <f t="shared" si="19"/>
        <v>1.4</v>
      </c>
      <c r="AD10" s="19">
        <f t="shared" si="19"/>
        <v>2.7</v>
      </c>
      <c r="AE10" s="19">
        <f t="shared" si="19"/>
        <v>1.8</v>
      </c>
      <c r="AF10" s="19">
        <f t="shared" si="19"/>
        <v>0.625</v>
      </c>
      <c r="AG10" s="19">
        <f t="shared" si="19"/>
        <v>2.1</v>
      </c>
      <c r="AH10" s="19"/>
      <c r="AI10" s="19">
        <f>MEDIAN(AI16:AI156)</f>
        <v>31.3</v>
      </c>
      <c r="AJ10" s="19"/>
      <c r="AK10" s="19">
        <f>MEDIAN(AK16:AK156)</f>
        <v>24</v>
      </c>
      <c r="AL10" s="19">
        <f>MEDIAN(AL16:AL156)</f>
        <v>1.4</v>
      </c>
      <c r="AM10" s="19">
        <f>MEDIAN(AM16:AM156)</f>
        <v>5.5</v>
      </c>
      <c r="AN10" s="19">
        <f>MEDIAN(AN16:AN156)</f>
        <v>2.9</v>
      </c>
      <c r="AO10" s="19"/>
      <c r="AP10" s="19">
        <f t="shared" ref="AP10:AX10" si="20">MEDIAN(AP16:AP156)</f>
        <v>44</v>
      </c>
      <c r="AQ10" s="19">
        <f t="shared" si="20"/>
        <v>44</v>
      </c>
      <c r="AR10" s="19">
        <f t="shared" si="20"/>
        <v>300</v>
      </c>
      <c r="AS10" s="19">
        <f t="shared" si="20"/>
        <v>530</v>
      </c>
      <c r="AT10" s="19">
        <f t="shared" si="20"/>
        <v>3</v>
      </c>
      <c r="AU10" s="19">
        <f t="shared" si="20"/>
        <v>42</v>
      </c>
      <c r="AV10" s="19">
        <f t="shared" si="20"/>
        <v>4</v>
      </c>
      <c r="AW10" s="19">
        <f t="shared" si="20"/>
        <v>49</v>
      </c>
      <c r="AX10" s="19">
        <f t="shared" si="20"/>
        <v>590</v>
      </c>
      <c r="AY10" s="19"/>
      <c r="AZ10" s="19">
        <f t="shared" ref="AZ10:BE10" si="21">MEDIAN(AZ16:AZ156)</f>
        <v>4</v>
      </c>
      <c r="BA10" s="19">
        <f t="shared" si="21"/>
        <v>11</v>
      </c>
      <c r="BB10" s="19" t="e">
        <f t="shared" si="21"/>
        <v>#NUM!</v>
      </c>
      <c r="BC10" s="19">
        <f t="shared" si="21"/>
        <v>10</v>
      </c>
      <c r="BD10" s="19">
        <f t="shared" si="21"/>
        <v>7.6</v>
      </c>
      <c r="BE10" s="19" t="e">
        <f t="shared" si="21"/>
        <v>#NUM!</v>
      </c>
      <c r="BF10" s="19"/>
      <c r="BG10" s="19" t="e">
        <f t="shared" ref="BG10:BN10" si="22">MEDIAN(BG16:BG156)</f>
        <v>#NUM!</v>
      </c>
      <c r="BH10" s="19" t="e">
        <f t="shared" si="22"/>
        <v>#NUM!</v>
      </c>
      <c r="BI10" s="19">
        <f t="shared" si="22"/>
        <v>0.45</v>
      </c>
      <c r="BJ10" s="19">
        <f t="shared" si="22"/>
        <v>2.5499999999999998</v>
      </c>
      <c r="BK10" s="19">
        <f t="shared" si="22"/>
        <v>7.9</v>
      </c>
      <c r="BL10" s="19">
        <f t="shared" si="22"/>
        <v>40</v>
      </c>
      <c r="BM10" s="19">
        <f t="shared" si="22"/>
        <v>130</v>
      </c>
      <c r="BN10" s="19">
        <f t="shared" si="22"/>
        <v>78</v>
      </c>
      <c r="BO10" s="19"/>
      <c r="BP10" s="19">
        <f t="shared" ref="BP10:BW10" si="23">MEDIAN(BP16:BP156)</f>
        <v>4.0000000000000001E-3</v>
      </c>
      <c r="BQ10" s="19">
        <f t="shared" si="23"/>
        <v>1.0999999999999999E-2</v>
      </c>
      <c r="BR10" s="19">
        <f t="shared" si="23"/>
        <v>2.5999999999999999E-2</v>
      </c>
      <c r="BS10" s="19">
        <f t="shared" si="23"/>
        <v>4.2</v>
      </c>
      <c r="BT10" s="19">
        <f t="shared" si="23"/>
        <v>8.9</v>
      </c>
      <c r="BU10" s="19">
        <f t="shared" si="23"/>
        <v>32.5</v>
      </c>
      <c r="BV10" s="19">
        <f t="shared" si="23"/>
        <v>87</v>
      </c>
      <c r="BW10" s="19">
        <f t="shared" si="23"/>
        <v>51.5</v>
      </c>
      <c r="BX10" s="19"/>
      <c r="BY10" s="19">
        <f>MEDIAN(BY16:BY156)</f>
        <v>278.85000000000002</v>
      </c>
      <c r="BZ10" s="19">
        <f>MEDIAN(BZ16:BZ156)</f>
        <v>9.796688259109311E-2</v>
      </c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20"/>
      <c r="DT10" s="19"/>
      <c r="DU10" s="20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21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21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</row>
    <row r="11" spans="1:191" s="18" customFormat="1" x14ac:dyDescent="0.25">
      <c r="B11" s="19" t="s">
        <v>209</v>
      </c>
      <c r="C11" s="19"/>
      <c r="D11" s="19"/>
      <c r="E11" s="19"/>
      <c r="F11" s="19"/>
      <c r="G11" s="19"/>
      <c r="H11" s="19" t="e">
        <f>MODE(H16:H156)</f>
        <v>#N/A</v>
      </c>
      <c r="I11" s="19">
        <f>MODE(I16:I156)</f>
        <v>12</v>
      </c>
      <c r="J11" s="19"/>
      <c r="K11" s="19">
        <f>MODE(K16:K156)</f>
        <v>7.5</v>
      </c>
      <c r="L11" s="19" t="e">
        <f>MODE(L16:L156)</f>
        <v>#N/A</v>
      </c>
      <c r="M11" s="19">
        <f>MODE(M16:M156)</f>
        <v>1.9</v>
      </c>
      <c r="N11" s="19">
        <f>MODE(N16:N156)</f>
        <v>1.2999999999999999E-2</v>
      </c>
      <c r="O11" s="19"/>
      <c r="P11" s="19" t="e">
        <f>MODE(P16:P156)</f>
        <v>#N/A</v>
      </c>
      <c r="Q11" s="19"/>
      <c r="R11" s="19">
        <f t="shared" ref="R11:AG11" si="24">MODE(R16:R156)</f>
        <v>0.26</v>
      </c>
      <c r="S11" s="19">
        <f t="shared" si="24"/>
        <v>0.23</v>
      </c>
      <c r="T11" s="19">
        <f t="shared" si="24"/>
        <v>0.15</v>
      </c>
      <c r="U11" s="19">
        <f t="shared" si="24"/>
        <v>1.1000000000000001</v>
      </c>
      <c r="V11" s="19">
        <f t="shared" si="24"/>
        <v>1.4</v>
      </c>
      <c r="W11" s="19">
        <f t="shared" si="24"/>
        <v>0.18</v>
      </c>
      <c r="X11" s="19">
        <f t="shared" si="24"/>
        <v>10</v>
      </c>
      <c r="Y11" s="19">
        <f t="shared" si="24"/>
        <v>2.2000000000000002</v>
      </c>
      <c r="Z11" s="19">
        <f t="shared" si="24"/>
        <v>1.5</v>
      </c>
      <c r="AA11" s="19">
        <f t="shared" si="24"/>
        <v>1.2</v>
      </c>
      <c r="AB11" s="19">
        <f t="shared" si="24"/>
        <v>1.2</v>
      </c>
      <c r="AC11" s="19">
        <f t="shared" si="24"/>
        <v>1.6</v>
      </c>
      <c r="AD11" s="19">
        <f t="shared" si="24"/>
        <v>1.1000000000000001</v>
      </c>
      <c r="AE11" s="19">
        <f t="shared" si="24"/>
        <v>1.8</v>
      </c>
      <c r="AF11" s="19">
        <f t="shared" si="24"/>
        <v>1.1000000000000001</v>
      </c>
      <c r="AG11" s="19">
        <f t="shared" si="24"/>
        <v>2.1</v>
      </c>
      <c r="AH11" s="19"/>
      <c r="AI11" s="19">
        <f>MODE(AI16:AI156)</f>
        <v>11.5</v>
      </c>
      <c r="AJ11" s="19"/>
      <c r="AK11" s="19">
        <f>MODE(AK16:AK156)</f>
        <v>21</v>
      </c>
      <c r="AL11" s="19">
        <f>MODE(AL16:AL156)</f>
        <v>1.1000000000000001</v>
      </c>
      <c r="AM11" s="19">
        <f>MODE(AM16:AM156)</f>
        <v>2.9</v>
      </c>
      <c r="AN11" s="19">
        <f>MODE(AN16:AN156)</f>
        <v>0.5</v>
      </c>
      <c r="AO11" s="19"/>
      <c r="AP11" s="19">
        <f t="shared" ref="AP11:AX11" si="25">MODE(AP16:AP156)</f>
        <v>36</v>
      </c>
      <c r="AQ11" s="19">
        <f t="shared" si="25"/>
        <v>30</v>
      </c>
      <c r="AR11" s="19">
        <f t="shared" si="25"/>
        <v>270</v>
      </c>
      <c r="AS11" s="19">
        <f t="shared" si="25"/>
        <v>730</v>
      </c>
      <c r="AT11" s="19">
        <f t="shared" si="25"/>
        <v>2.2000000000000002</v>
      </c>
      <c r="AU11" s="19">
        <f t="shared" si="25"/>
        <v>34</v>
      </c>
      <c r="AV11" s="19">
        <f t="shared" si="25"/>
        <v>4</v>
      </c>
      <c r="AW11" s="19">
        <f t="shared" si="25"/>
        <v>49</v>
      </c>
      <c r="AX11" s="19">
        <f t="shared" si="25"/>
        <v>340</v>
      </c>
      <c r="AY11" s="19"/>
      <c r="AZ11" s="19" t="e">
        <f t="shared" ref="AZ11:BE11" si="26">MODE(AZ16:AZ156)</f>
        <v>#N/A</v>
      </c>
      <c r="BA11" s="19" t="e">
        <f t="shared" si="26"/>
        <v>#N/A</v>
      </c>
      <c r="BB11" s="19" t="e">
        <f t="shared" si="26"/>
        <v>#N/A</v>
      </c>
      <c r="BC11" s="19" t="e">
        <f t="shared" si="26"/>
        <v>#N/A</v>
      </c>
      <c r="BD11" s="19" t="e">
        <f t="shared" si="26"/>
        <v>#N/A</v>
      </c>
      <c r="BE11" s="19" t="e">
        <f t="shared" si="26"/>
        <v>#N/A</v>
      </c>
      <c r="BF11" s="19"/>
      <c r="BG11" s="19" t="e">
        <f t="shared" ref="BG11:BN11" si="27">MODE(BG16:BG156)</f>
        <v>#N/A</v>
      </c>
      <c r="BH11" s="19" t="e">
        <f t="shared" si="27"/>
        <v>#N/A</v>
      </c>
      <c r="BI11" s="19" t="e">
        <f t="shared" si="27"/>
        <v>#N/A</v>
      </c>
      <c r="BJ11" s="19">
        <f t="shared" si="27"/>
        <v>1.2</v>
      </c>
      <c r="BK11" s="19">
        <f t="shared" si="27"/>
        <v>7.4</v>
      </c>
      <c r="BL11" s="19">
        <f t="shared" si="27"/>
        <v>16</v>
      </c>
      <c r="BM11" s="19">
        <f t="shared" si="27"/>
        <v>320</v>
      </c>
      <c r="BN11" s="19">
        <f t="shared" si="27"/>
        <v>110</v>
      </c>
      <c r="BO11" s="19"/>
      <c r="BP11" s="19" t="e">
        <f t="shared" ref="BP11:BW11" si="28">MODE(BP16:BP156)</f>
        <v>#N/A</v>
      </c>
      <c r="BQ11" s="19" t="e">
        <f t="shared" si="28"/>
        <v>#N/A</v>
      </c>
      <c r="BR11" s="19" t="e">
        <f t="shared" si="28"/>
        <v>#N/A</v>
      </c>
      <c r="BS11" s="19" t="e">
        <f t="shared" si="28"/>
        <v>#N/A</v>
      </c>
      <c r="BT11" s="19">
        <f t="shared" si="28"/>
        <v>18</v>
      </c>
      <c r="BU11" s="19">
        <f t="shared" si="28"/>
        <v>13</v>
      </c>
      <c r="BV11" s="19">
        <f t="shared" si="28"/>
        <v>180</v>
      </c>
      <c r="BW11" s="19">
        <f t="shared" si="28"/>
        <v>220</v>
      </c>
      <c r="BX11" s="19"/>
      <c r="BY11" s="19" t="e">
        <f>MODE(BY16:BY156)</f>
        <v>#N/A</v>
      </c>
      <c r="BZ11" s="19" t="e">
        <f>MODE(BZ16:BZ156)</f>
        <v>#N/A</v>
      </c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20"/>
      <c r="DT11" s="19"/>
      <c r="DU11" s="20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21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21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</row>
    <row r="12" spans="1:191" s="17" customFormat="1" x14ac:dyDescent="0.25">
      <c r="B12" s="13" t="s">
        <v>210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>
        <f>_xlfn.STDEV.S(M16:M156)</f>
        <v>0.81755169627929902</v>
      </c>
      <c r="N12" s="13"/>
      <c r="O12" s="13"/>
      <c r="P12" s="13"/>
      <c r="Q12" s="13"/>
      <c r="R12" s="13">
        <f>_xlfn.STDEV.S(R16:R156)</f>
        <v>7.084524074059753</v>
      </c>
      <c r="S12" s="13">
        <f t="shared" ref="S12:AG12" si="29">_xlfn.STDEV.S(S16:S156)</f>
        <v>0.46316180784282435</v>
      </c>
      <c r="T12" s="13">
        <f t="shared" si="29"/>
        <v>4.7995855988724649</v>
      </c>
      <c r="U12" s="13">
        <f t="shared" si="29"/>
        <v>5.203325140269861</v>
      </c>
      <c r="V12" s="13">
        <f t="shared" si="29"/>
        <v>23.829599988588654</v>
      </c>
      <c r="W12" s="13">
        <f t="shared" si="29"/>
        <v>6.7285948866477376</v>
      </c>
      <c r="X12" s="13">
        <f t="shared" si="29"/>
        <v>23.70046728930982</v>
      </c>
      <c r="Y12" s="13">
        <f t="shared" si="29"/>
        <v>20.193439692707482</v>
      </c>
      <c r="Z12" s="13">
        <f t="shared" si="29"/>
        <v>10.213725483193111</v>
      </c>
      <c r="AA12" s="13">
        <f t="shared" si="29"/>
        <v>8.7045522050096373</v>
      </c>
      <c r="AB12" s="13">
        <f t="shared" si="29"/>
        <v>9.3082799411579238</v>
      </c>
      <c r="AC12" s="13">
        <f t="shared" si="29"/>
        <v>5.1142521559245688</v>
      </c>
      <c r="AD12" s="13">
        <f t="shared" si="29"/>
        <v>9.3028915618035324</v>
      </c>
      <c r="AE12" s="13">
        <f t="shared" si="29"/>
        <v>4.719492534064293</v>
      </c>
      <c r="AF12" s="13">
        <f t="shared" si="29"/>
        <v>1.6713093387103346</v>
      </c>
      <c r="AG12" s="13">
        <f t="shared" si="29"/>
        <v>6.0036237823123626</v>
      </c>
      <c r="AH12" s="13"/>
      <c r="AI12" s="13">
        <f t="shared" ref="AI12" si="30">_xlfn.STDEV.S(AI16:AI156)</f>
        <v>133.07843512447963</v>
      </c>
      <c r="AJ12" s="13"/>
      <c r="AK12" s="13">
        <f>_xlfn.STDEV.S(AK16:AK156)</f>
        <v>17.964541569419243</v>
      </c>
      <c r="AL12" s="13">
        <f t="shared" ref="AL12:AX12" si="31">_xlfn.STDEV.S(AL16:AL156)</f>
        <v>1.2405552365101797</v>
      </c>
      <c r="AM12" s="13">
        <f t="shared" si="31"/>
        <v>18.041496437888359</v>
      </c>
      <c r="AN12" s="13">
        <f t="shared" si="31"/>
        <v>43.841329841415387</v>
      </c>
      <c r="AO12" s="13"/>
      <c r="AP12" s="13">
        <f t="shared" si="31"/>
        <v>70.651435436802331</v>
      </c>
      <c r="AQ12" s="13">
        <f t="shared" si="31"/>
        <v>70.607608993802373</v>
      </c>
      <c r="AR12" s="13">
        <f t="shared" si="31"/>
        <v>1270.6731139793303</v>
      </c>
      <c r="AS12" s="13">
        <f t="shared" si="31"/>
        <v>2038.7504248516607</v>
      </c>
      <c r="AT12" s="13">
        <f t="shared" si="31"/>
        <v>33.155935436171902</v>
      </c>
      <c r="AU12" s="13">
        <f t="shared" si="31"/>
        <v>91.959095957282258</v>
      </c>
      <c r="AV12" s="14">
        <f t="shared" si="31"/>
        <v>5.6414076683466554</v>
      </c>
      <c r="AW12" s="13">
        <f t="shared" si="31"/>
        <v>19.345682217643784</v>
      </c>
      <c r="AX12" s="13">
        <f t="shared" si="31"/>
        <v>2587.9896704677594</v>
      </c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5"/>
      <c r="DT12" s="13"/>
      <c r="DU12" s="15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6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6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</row>
    <row r="13" spans="1:191" s="18" customFormat="1" x14ac:dyDescent="0.25">
      <c r="B13" s="19" t="s">
        <v>211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 t="s">
        <v>212</v>
      </c>
      <c r="N13" s="19"/>
      <c r="O13" s="19"/>
      <c r="P13" s="19"/>
      <c r="Q13" s="19"/>
      <c r="R13" s="19" t="s">
        <v>212</v>
      </c>
      <c r="S13" s="19" t="s">
        <v>212</v>
      </c>
      <c r="T13" s="19" t="s">
        <v>212</v>
      </c>
      <c r="U13" s="19" t="s">
        <v>212</v>
      </c>
      <c r="V13" s="19" t="s">
        <v>212</v>
      </c>
      <c r="W13" s="19" t="s">
        <v>212</v>
      </c>
      <c r="X13" s="19" t="s">
        <v>212</v>
      </c>
      <c r="Y13" s="19" t="s">
        <v>212</v>
      </c>
      <c r="Z13" s="19" t="s">
        <v>212</v>
      </c>
      <c r="AA13" s="19" t="s">
        <v>212</v>
      </c>
      <c r="AB13" s="19" t="s">
        <v>212</v>
      </c>
      <c r="AC13" s="19" t="s">
        <v>212</v>
      </c>
      <c r="AD13" s="19" t="s">
        <v>212</v>
      </c>
      <c r="AE13" s="19" t="s">
        <v>212</v>
      </c>
      <c r="AF13" s="19" t="s">
        <v>212</v>
      </c>
      <c r="AG13" s="19" t="s">
        <v>212</v>
      </c>
      <c r="AH13" s="19"/>
      <c r="AI13" s="19" t="s">
        <v>212</v>
      </c>
      <c r="AJ13" s="19"/>
      <c r="AK13" s="19" t="s">
        <v>212</v>
      </c>
      <c r="AL13" s="19" t="s">
        <v>212</v>
      </c>
      <c r="AM13" s="19" t="s">
        <v>212</v>
      </c>
      <c r="AN13" s="19" t="s">
        <v>212</v>
      </c>
      <c r="AO13" s="19"/>
      <c r="AP13" s="19" t="s">
        <v>212</v>
      </c>
      <c r="AQ13" s="19" t="s">
        <v>212</v>
      </c>
      <c r="AR13" s="19" t="s">
        <v>212</v>
      </c>
      <c r="AS13" s="19" t="s">
        <v>212</v>
      </c>
      <c r="AT13" s="19" t="s">
        <v>212</v>
      </c>
      <c r="AU13" s="19" t="s">
        <v>212</v>
      </c>
      <c r="AV13" s="19" t="s">
        <v>212</v>
      </c>
      <c r="AW13" s="19" t="s">
        <v>212</v>
      </c>
      <c r="AX13" s="19" t="s">
        <v>212</v>
      </c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20"/>
      <c r="DT13" s="19"/>
      <c r="DU13" s="20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21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21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</row>
    <row r="14" spans="1:191" s="18" customFormat="1" x14ac:dyDescent="0.25">
      <c r="B14" s="19" t="s">
        <v>213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>
        <f>_xlfn.CONFIDENCE.T(0.05, M12, 141)</f>
        <v>0.13612068864896276</v>
      </c>
      <c r="N14" s="19"/>
      <c r="O14" s="19"/>
      <c r="P14" s="19"/>
      <c r="Q14" s="19"/>
      <c r="R14" s="19">
        <f>_xlfn.CONFIDENCE.T(0.05, R12, 141)</f>
        <v>1.1795587974435799</v>
      </c>
      <c r="S14" s="19">
        <f t="shared" ref="S14:AG14" si="32">_xlfn.CONFIDENCE.T(0.05, S12, 141)</f>
        <v>7.7115495602770451E-2</v>
      </c>
      <c r="T14" s="19">
        <f t="shared" si="32"/>
        <v>0.79912120532738828</v>
      </c>
      <c r="U14" s="19">
        <f t="shared" si="32"/>
        <v>0.86634301485936305</v>
      </c>
      <c r="V14" s="19">
        <f t="shared" si="32"/>
        <v>3.967579757265725</v>
      </c>
      <c r="W14" s="19">
        <f t="shared" si="32"/>
        <v>1.1202973142599677</v>
      </c>
      <c r="X14" s="19">
        <f t="shared" si="32"/>
        <v>3.946079426420678</v>
      </c>
      <c r="Y14" s="19">
        <f t="shared" si="32"/>
        <v>3.3621664901097481</v>
      </c>
      <c r="Z14" s="19">
        <f t="shared" si="32"/>
        <v>1.7005644447574362</v>
      </c>
      <c r="AA14" s="19">
        <f t="shared" si="32"/>
        <v>1.4492901744551869</v>
      </c>
      <c r="AB14" s="19">
        <f t="shared" si="32"/>
        <v>1.5498096101985004</v>
      </c>
      <c r="AC14" s="19">
        <f t="shared" si="32"/>
        <v>0.85151254478110483</v>
      </c>
      <c r="AD14" s="19">
        <f t="shared" si="32"/>
        <v>1.5489124560347212</v>
      </c>
      <c r="AE14" s="19">
        <f t="shared" si="32"/>
        <v>0.78578587352230356</v>
      </c>
      <c r="AF14" s="19">
        <f t="shared" si="32"/>
        <v>0.27826959342883301</v>
      </c>
      <c r="AG14" s="19">
        <f t="shared" si="32"/>
        <v>0.99959110519472827</v>
      </c>
      <c r="AH14" s="19"/>
      <c r="AI14" s="19">
        <f t="shared" ref="AI14" si="33">_xlfn.CONFIDENCE.T(0.05, AI12, 141)</f>
        <v>22.157287809335021</v>
      </c>
      <c r="AJ14" s="19"/>
      <c r="AK14" s="19">
        <f>_xlfn.CONFIDENCE.T(0.05, AK12, 141)</f>
        <v>2.9910595021955229</v>
      </c>
      <c r="AL14" s="19">
        <f t="shared" ref="AL14:AX14" si="34">_xlfn.CONFIDENCE.T(0.05, AL12, 141)</f>
        <v>0.20654991466515574</v>
      </c>
      <c r="AM14" s="19">
        <f t="shared" si="34"/>
        <v>3.0038723307158226</v>
      </c>
      <c r="AN14" s="19">
        <f t="shared" si="34"/>
        <v>7.2994919299403458</v>
      </c>
      <c r="AO14" s="19"/>
      <c r="AP14" s="19">
        <f t="shared" si="34"/>
        <v>11.763319786948104</v>
      </c>
      <c r="AQ14" s="19">
        <f t="shared" si="34"/>
        <v>11.756022773646878</v>
      </c>
      <c r="AR14" s="19">
        <f t="shared" si="34"/>
        <v>211.56447978734136</v>
      </c>
      <c r="AS14" s="19">
        <f t="shared" si="34"/>
        <v>339.44778425285784</v>
      </c>
      <c r="AT14" s="19">
        <f t="shared" si="34"/>
        <v>5.5203955724292522</v>
      </c>
      <c r="AU14" s="19">
        <f t="shared" si="34"/>
        <v>15.3110017705412</v>
      </c>
      <c r="AV14" s="19">
        <f t="shared" si="34"/>
        <v>0.93928286157276264</v>
      </c>
      <c r="AW14" s="19">
        <f t="shared" si="34"/>
        <v>3.2210166009490342</v>
      </c>
      <c r="AX14" s="19">
        <f t="shared" si="34"/>
        <v>430.89499754413703</v>
      </c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20"/>
      <c r="DT14" s="19"/>
      <c r="DU14" s="20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21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21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</row>
    <row r="15" spans="1:191" s="18" customFormat="1" x14ac:dyDescent="0.25">
      <c r="B15" s="13" t="s">
        <v>214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3">
        <f>M9+M14</f>
        <v>1.0310710432588919</v>
      </c>
      <c r="N15" s="19"/>
      <c r="O15" s="19"/>
      <c r="P15" s="19"/>
      <c r="Q15" s="19"/>
      <c r="R15" s="13">
        <f>R9+R14</f>
        <v>3.4995587974435791</v>
      </c>
      <c r="S15" s="13">
        <f t="shared" ref="S15:AI15" si="35">S9+S14</f>
        <v>0.62144385381172584</v>
      </c>
      <c r="T15" s="13">
        <f t="shared" si="35"/>
        <v>2.574454538660722</v>
      </c>
      <c r="U15" s="13">
        <f t="shared" si="35"/>
        <v>2.6961959560358331</v>
      </c>
      <c r="V15" s="13">
        <f t="shared" si="35"/>
        <v>11.305754939747478</v>
      </c>
      <c r="W15" s="13">
        <f t="shared" si="35"/>
        <v>3.1785785642599675</v>
      </c>
      <c r="X15" s="13">
        <f t="shared" si="35"/>
        <v>14.90739329503382</v>
      </c>
      <c r="Y15" s="13">
        <f t="shared" si="35"/>
        <v>12.919465760182737</v>
      </c>
      <c r="Z15" s="13">
        <f t="shared" si="35"/>
        <v>7.2768418170202098</v>
      </c>
      <c r="AA15" s="13">
        <f t="shared" si="35"/>
        <v>6.1168084226303696</v>
      </c>
      <c r="AB15" s="13">
        <f t="shared" si="35"/>
        <v>7.5060596101985002</v>
      </c>
      <c r="AC15" s="13">
        <f t="shared" si="35"/>
        <v>3.7433507800752235</v>
      </c>
      <c r="AD15" s="13">
        <f t="shared" si="35"/>
        <v>6.8595742207406012</v>
      </c>
      <c r="AE15" s="13">
        <f t="shared" si="35"/>
        <v>3.8004070856435153</v>
      </c>
      <c r="AF15" s="13">
        <f t="shared" si="35"/>
        <v>1.3519488387118526</v>
      </c>
      <c r="AG15" s="13">
        <f t="shared" si="35"/>
        <v>4.6867123173159397</v>
      </c>
      <c r="AH15" s="19"/>
      <c r="AI15" s="13">
        <f t="shared" si="35"/>
        <v>86.513054232692738</v>
      </c>
      <c r="AJ15" s="19"/>
      <c r="AK15" s="13">
        <f>AK9+AK14</f>
        <v>30.954889289429566</v>
      </c>
      <c r="AL15" s="13">
        <f t="shared" ref="AL15:AX15" si="36">AL9+AL14</f>
        <v>1.9737839572183469</v>
      </c>
      <c r="AM15" s="13">
        <f t="shared" si="36"/>
        <v>13.879049635680358</v>
      </c>
      <c r="AN15" s="13">
        <f t="shared" si="36"/>
        <v>18.497929429940346</v>
      </c>
      <c r="AO15" s="19"/>
      <c r="AP15" s="13">
        <f t="shared" si="36"/>
        <v>72.153390708933927</v>
      </c>
      <c r="AQ15" s="13">
        <f t="shared" si="36"/>
        <v>72.387228447405747</v>
      </c>
      <c r="AR15" s="13">
        <f t="shared" si="36"/>
        <v>891.66447978734141</v>
      </c>
      <c r="AS15" s="13">
        <f t="shared" si="36"/>
        <v>1274.6818268060492</v>
      </c>
      <c r="AT15" s="13">
        <f t="shared" si="36"/>
        <v>14.029384336474198</v>
      </c>
      <c r="AU15" s="13">
        <f t="shared" si="36"/>
        <v>77.420930848555386</v>
      </c>
      <c r="AV15" s="14">
        <f t="shared" si="36"/>
        <v>5.769012591302495</v>
      </c>
      <c r="AW15" s="13">
        <f t="shared" si="36"/>
        <v>56.951513054849741</v>
      </c>
      <c r="AX15" s="13">
        <f t="shared" si="36"/>
        <v>1709.5262032178957</v>
      </c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20"/>
      <c r="DT15" s="19"/>
      <c r="DU15" s="20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21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21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</row>
    <row r="16" spans="1:191" x14ac:dyDescent="0.25">
      <c r="A16" s="6">
        <v>1111495</v>
      </c>
      <c r="B16" s="6" t="s">
        <v>215</v>
      </c>
      <c r="C16" s="6" t="s">
        <v>216</v>
      </c>
      <c r="D16" s="6">
        <v>0.3</v>
      </c>
      <c r="E16" s="22">
        <v>43487</v>
      </c>
      <c r="F16" s="6" t="s">
        <v>216</v>
      </c>
      <c r="H16" s="6" t="s">
        <v>217</v>
      </c>
      <c r="I16" s="6">
        <v>20</v>
      </c>
      <c r="J16" s="6">
        <v>1</v>
      </c>
      <c r="K16" s="6">
        <v>7.3</v>
      </c>
      <c r="L16" s="6" t="s">
        <v>218</v>
      </c>
      <c r="M16" s="6">
        <v>5.5E-2</v>
      </c>
      <c r="N16" s="6">
        <v>2.5000000000000001E-2</v>
      </c>
      <c r="P16" s="6" t="s">
        <v>219</v>
      </c>
      <c r="R16" s="23" t="s">
        <v>220</v>
      </c>
      <c r="S16" s="6" t="s">
        <v>220</v>
      </c>
      <c r="T16" s="6" t="s">
        <v>220</v>
      </c>
      <c r="U16" s="6" t="s">
        <v>220</v>
      </c>
      <c r="V16" s="6">
        <v>0.22</v>
      </c>
      <c r="W16" s="6" t="s">
        <v>220</v>
      </c>
      <c r="X16" s="6">
        <v>0.65</v>
      </c>
      <c r="Y16" s="6">
        <v>0.52</v>
      </c>
      <c r="Z16" s="6">
        <v>0.37</v>
      </c>
      <c r="AA16" s="6">
        <v>0.31</v>
      </c>
      <c r="AB16" s="6">
        <v>0.55000000000000004</v>
      </c>
      <c r="AC16" s="6">
        <v>0.21</v>
      </c>
      <c r="AD16" s="6">
        <v>0.46</v>
      </c>
      <c r="AE16" s="6">
        <v>0.28000000000000003</v>
      </c>
      <c r="AF16" s="6" t="s">
        <v>220</v>
      </c>
      <c r="AG16" s="6">
        <v>0.3</v>
      </c>
      <c r="AI16" s="6">
        <v>3.87</v>
      </c>
      <c r="AK16" s="6">
        <v>11</v>
      </c>
      <c r="AL16" s="6">
        <v>1.4</v>
      </c>
      <c r="AM16" s="6">
        <v>3.1</v>
      </c>
      <c r="AN16" s="6">
        <v>2</v>
      </c>
      <c r="AO16" s="6" t="s">
        <v>221</v>
      </c>
      <c r="AP16" s="6">
        <v>50</v>
      </c>
      <c r="AQ16" s="6">
        <v>50</v>
      </c>
      <c r="AR16" s="6">
        <v>120</v>
      </c>
      <c r="AS16" s="6">
        <v>160</v>
      </c>
      <c r="AT16" s="6">
        <v>2.1</v>
      </c>
      <c r="AU16" s="6">
        <v>38</v>
      </c>
      <c r="AV16" s="24" t="s">
        <v>219</v>
      </c>
      <c r="AW16" s="6">
        <v>49</v>
      </c>
      <c r="AX16" s="6">
        <v>290</v>
      </c>
      <c r="AZ16" s="6" t="s">
        <v>219</v>
      </c>
      <c r="BA16" s="6" t="s">
        <v>219</v>
      </c>
      <c r="BB16" s="6" t="s">
        <v>219</v>
      </c>
      <c r="BC16" s="6" t="s">
        <v>219</v>
      </c>
      <c r="BD16" s="6" t="s">
        <v>219</v>
      </c>
      <c r="BE16" s="6" t="s">
        <v>219</v>
      </c>
      <c r="BG16" s="6" t="s">
        <v>222</v>
      </c>
      <c r="BH16" s="6" t="s">
        <v>222</v>
      </c>
      <c r="BI16" s="6" t="s">
        <v>222</v>
      </c>
      <c r="BJ16" s="6" t="s">
        <v>219</v>
      </c>
      <c r="BK16" s="6" t="s">
        <v>223</v>
      </c>
      <c r="BL16" s="6" t="s">
        <v>224</v>
      </c>
      <c r="BM16" s="6">
        <v>30</v>
      </c>
      <c r="BN16" s="6">
        <v>46</v>
      </c>
      <c r="BP16" s="6" t="s">
        <v>222</v>
      </c>
      <c r="BQ16" s="6" t="s">
        <v>222</v>
      </c>
      <c r="BR16" s="6" t="s">
        <v>222</v>
      </c>
      <c r="BS16" s="6" t="s">
        <v>219</v>
      </c>
      <c r="BT16" s="6" t="s">
        <v>223</v>
      </c>
      <c r="BU16" s="6" t="s">
        <v>225</v>
      </c>
      <c r="BV16" s="6" t="s">
        <v>225</v>
      </c>
      <c r="BW16" s="6">
        <v>80</v>
      </c>
      <c r="BY16" s="25">
        <f t="shared" ref="BY16:BY30" si="37">SUM(BG16:BN16,BP16:BW16)</f>
        <v>156</v>
      </c>
      <c r="BZ16" s="26">
        <f>(BM16/45000)+(BW16/7800)</f>
        <v>1.0923076923076923E-2</v>
      </c>
    </row>
    <row r="17" spans="1:191" x14ac:dyDescent="0.25">
      <c r="A17" s="6">
        <v>1111496</v>
      </c>
      <c r="B17" s="6" t="s">
        <v>215</v>
      </c>
      <c r="C17" s="6" t="s">
        <v>216</v>
      </c>
      <c r="D17" s="6">
        <v>1.8</v>
      </c>
      <c r="E17" s="22">
        <v>43487</v>
      </c>
      <c r="F17" s="6" t="s">
        <v>216</v>
      </c>
      <c r="H17" s="6" t="s">
        <v>217</v>
      </c>
      <c r="I17" s="6">
        <v>20</v>
      </c>
      <c r="J17" s="6">
        <v>1.4</v>
      </c>
      <c r="K17" s="6">
        <v>8</v>
      </c>
      <c r="L17" s="6" t="s">
        <v>218</v>
      </c>
      <c r="M17" s="6">
        <v>0.14000000000000001</v>
      </c>
      <c r="N17" s="6">
        <v>1.2999999999999999E-2</v>
      </c>
      <c r="P17" s="6" t="s">
        <v>219</v>
      </c>
      <c r="R17" s="23" t="s">
        <v>220</v>
      </c>
      <c r="S17" s="6" t="s">
        <v>220</v>
      </c>
      <c r="T17" s="6" t="s">
        <v>220</v>
      </c>
      <c r="U17" s="6" t="s">
        <v>220</v>
      </c>
      <c r="V17" s="6">
        <v>0.69</v>
      </c>
      <c r="W17" s="6">
        <v>0.27</v>
      </c>
      <c r="X17" s="6">
        <v>1.7</v>
      </c>
      <c r="Y17" s="6">
        <v>1.4</v>
      </c>
      <c r="Z17" s="6">
        <v>0.83</v>
      </c>
      <c r="AA17" s="6">
        <v>0.78</v>
      </c>
      <c r="AB17" s="6">
        <v>1</v>
      </c>
      <c r="AC17" s="6">
        <v>0.51</v>
      </c>
      <c r="AD17" s="6">
        <v>0.83</v>
      </c>
      <c r="AE17" s="6">
        <v>0.47</v>
      </c>
      <c r="AF17" s="6" t="s">
        <v>220</v>
      </c>
      <c r="AG17" s="6">
        <v>0.55000000000000004</v>
      </c>
      <c r="AI17" s="6">
        <v>9.0500000000000007</v>
      </c>
      <c r="AK17" s="6">
        <v>21</v>
      </c>
      <c r="AL17" s="6">
        <v>1.4</v>
      </c>
      <c r="AM17" s="6">
        <v>4.9000000000000004</v>
      </c>
      <c r="AN17" s="6">
        <v>1</v>
      </c>
      <c r="AO17" s="6" t="s">
        <v>221</v>
      </c>
      <c r="AP17" s="6">
        <v>37</v>
      </c>
      <c r="AQ17" s="6">
        <v>37</v>
      </c>
      <c r="AR17" s="6">
        <v>91</v>
      </c>
      <c r="AS17" s="6">
        <v>170</v>
      </c>
      <c r="AT17" s="6">
        <v>1.4</v>
      </c>
      <c r="AU17" s="6">
        <v>34</v>
      </c>
      <c r="AV17" s="24" t="s">
        <v>219</v>
      </c>
      <c r="AW17" s="6">
        <v>51</v>
      </c>
      <c r="AX17" s="6">
        <v>190</v>
      </c>
      <c r="AZ17" s="6" t="s">
        <v>219</v>
      </c>
      <c r="BA17" s="6" t="s">
        <v>219</v>
      </c>
      <c r="BB17" s="6" t="s">
        <v>219</v>
      </c>
      <c r="BC17" s="6" t="s">
        <v>219</v>
      </c>
      <c r="BD17" s="6" t="s">
        <v>219</v>
      </c>
      <c r="BE17" s="6" t="s">
        <v>219</v>
      </c>
      <c r="BG17" s="6" t="s">
        <v>222</v>
      </c>
      <c r="BH17" s="6" t="s">
        <v>222</v>
      </c>
      <c r="BI17" s="6" t="s">
        <v>222</v>
      </c>
      <c r="BJ17" s="6" t="s">
        <v>219</v>
      </c>
      <c r="BK17" s="6" t="s">
        <v>223</v>
      </c>
      <c r="BL17" s="6" t="s">
        <v>224</v>
      </c>
      <c r="BM17" s="6">
        <v>51</v>
      </c>
      <c r="BN17" s="6">
        <v>270</v>
      </c>
      <c r="BP17" s="6" t="s">
        <v>222</v>
      </c>
      <c r="BQ17" s="6" t="s">
        <v>222</v>
      </c>
      <c r="BR17" s="6" t="s">
        <v>222</v>
      </c>
      <c r="BS17" s="6" t="s">
        <v>219</v>
      </c>
      <c r="BT17" s="6" t="s">
        <v>223</v>
      </c>
      <c r="BU17" s="6" t="s">
        <v>225</v>
      </c>
      <c r="BV17" s="6">
        <v>180</v>
      </c>
      <c r="BW17" s="6">
        <v>520</v>
      </c>
      <c r="BY17" s="27">
        <f t="shared" si="37"/>
        <v>1021</v>
      </c>
      <c r="BZ17" s="26">
        <f>(BM17/45000)+(BN17/45000)+(BV17/7800)+(BW17/7800)</f>
        <v>9.6876923076923083E-2</v>
      </c>
    </row>
    <row r="18" spans="1:191" x14ac:dyDescent="0.25">
      <c r="A18" s="6">
        <v>1111497</v>
      </c>
      <c r="B18" s="6" t="s">
        <v>215</v>
      </c>
      <c r="C18" s="6" t="s">
        <v>216</v>
      </c>
      <c r="D18" s="6">
        <v>3.4</v>
      </c>
      <c r="E18" s="22">
        <v>43487</v>
      </c>
      <c r="F18" s="6" t="s">
        <v>216</v>
      </c>
      <c r="H18" s="6" t="s">
        <v>217</v>
      </c>
      <c r="I18" s="6">
        <v>15</v>
      </c>
      <c r="J18" s="6">
        <v>1.4</v>
      </c>
      <c r="K18" s="6">
        <v>9.1</v>
      </c>
      <c r="L18" s="6" t="s">
        <v>218</v>
      </c>
      <c r="M18" s="6">
        <v>1.2</v>
      </c>
      <c r="N18" s="6">
        <v>1.9E-2</v>
      </c>
      <c r="P18" s="6" t="s">
        <v>219</v>
      </c>
      <c r="R18" s="6">
        <v>1.5</v>
      </c>
      <c r="S18" s="6">
        <v>0.28000000000000003</v>
      </c>
      <c r="T18" s="6">
        <v>1.3</v>
      </c>
      <c r="U18" s="6">
        <v>1.8</v>
      </c>
      <c r="V18" s="6">
        <v>10</v>
      </c>
      <c r="W18" s="6">
        <v>3</v>
      </c>
      <c r="X18" s="6">
        <v>15</v>
      </c>
      <c r="Y18" s="6">
        <v>11</v>
      </c>
      <c r="Z18" s="6">
        <v>5.2</v>
      </c>
      <c r="AA18" s="6">
        <v>4.7</v>
      </c>
      <c r="AB18" s="6">
        <v>5</v>
      </c>
      <c r="AC18" s="6">
        <v>3.1</v>
      </c>
      <c r="AD18" s="6">
        <v>4.5</v>
      </c>
      <c r="AE18" s="6">
        <v>2.2000000000000002</v>
      </c>
      <c r="AF18" s="6">
        <v>0.6</v>
      </c>
      <c r="AG18" s="6">
        <v>2.4</v>
      </c>
      <c r="AI18" s="6">
        <v>72</v>
      </c>
      <c r="AK18" s="6">
        <v>21</v>
      </c>
      <c r="AL18" s="6">
        <v>1.3</v>
      </c>
      <c r="AM18" s="6">
        <v>6</v>
      </c>
      <c r="AN18" s="6">
        <v>1.1000000000000001</v>
      </c>
      <c r="AO18" s="6" t="s">
        <v>221</v>
      </c>
      <c r="AP18" s="6">
        <v>27</v>
      </c>
      <c r="AQ18" s="6">
        <v>27</v>
      </c>
      <c r="AR18" s="6">
        <v>110</v>
      </c>
      <c r="AS18" s="6">
        <v>970</v>
      </c>
      <c r="AT18" s="6">
        <v>1.6</v>
      </c>
      <c r="AU18" s="6">
        <v>28</v>
      </c>
      <c r="AV18" s="6">
        <v>2.2000000000000002</v>
      </c>
      <c r="AW18" s="6">
        <v>45</v>
      </c>
      <c r="AX18" s="28">
        <v>550</v>
      </c>
      <c r="AZ18" s="6" t="s">
        <v>219</v>
      </c>
      <c r="BA18" s="6" t="s">
        <v>219</v>
      </c>
      <c r="BB18" s="6" t="s">
        <v>219</v>
      </c>
      <c r="BC18" s="6" t="s">
        <v>219</v>
      </c>
      <c r="BD18" s="6" t="s">
        <v>219</v>
      </c>
      <c r="BE18" s="6" t="s">
        <v>219</v>
      </c>
      <c r="BG18" s="6" t="s">
        <v>222</v>
      </c>
      <c r="BH18" s="6" t="s">
        <v>222</v>
      </c>
      <c r="BI18" s="6" t="s">
        <v>222</v>
      </c>
      <c r="BJ18" s="6">
        <v>1.2</v>
      </c>
      <c r="BK18" s="6">
        <v>8.1</v>
      </c>
      <c r="BL18" s="6">
        <v>8.4</v>
      </c>
      <c r="BM18" s="6">
        <v>99</v>
      </c>
      <c r="BN18" s="6">
        <v>210</v>
      </c>
      <c r="BP18" s="6" t="s">
        <v>222</v>
      </c>
      <c r="BQ18" s="6" t="s">
        <v>222</v>
      </c>
      <c r="BR18" s="6" t="s">
        <v>222</v>
      </c>
      <c r="BS18" s="6" t="s">
        <v>219</v>
      </c>
      <c r="BT18" s="6">
        <v>12</v>
      </c>
      <c r="BU18" s="6">
        <v>100</v>
      </c>
      <c r="BV18" s="6">
        <v>350</v>
      </c>
      <c r="BW18" s="6">
        <v>510</v>
      </c>
      <c r="BY18" s="27">
        <f t="shared" si="37"/>
        <v>1298.7</v>
      </c>
      <c r="BZ18" s="26">
        <f>(BJ18/9700)+(BK18/25000)+(BL18/45000)+(BM18/45000)+(BN18/45000)+(BT18/10000)+(BU18/7600)+(BV18/7800)+(BW18/7800)</f>
        <v>0.13211534966679189</v>
      </c>
    </row>
    <row r="19" spans="1:191" x14ac:dyDescent="0.25">
      <c r="A19" s="6">
        <v>1111498</v>
      </c>
      <c r="B19" s="6" t="s">
        <v>226</v>
      </c>
      <c r="C19" s="6" t="s">
        <v>216</v>
      </c>
      <c r="D19" s="6">
        <v>0.3</v>
      </c>
      <c r="E19" s="22">
        <v>43488</v>
      </c>
      <c r="F19" s="6" t="s">
        <v>216</v>
      </c>
      <c r="H19" s="6" t="s">
        <v>217</v>
      </c>
      <c r="I19" s="6">
        <v>14</v>
      </c>
      <c r="J19" s="6">
        <v>1.1000000000000001</v>
      </c>
      <c r="K19" s="6">
        <v>7.8</v>
      </c>
      <c r="L19" s="6" t="s">
        <v>218</v>
      </c>
      <c r="M19" s="6">
        <v>4.4999999999999998E-2</v>
      </c>
      <c r="N19" s="6">
        <v>2.8000000000000001E-2</v>
      </c>
      <c r="P19" s="6" t="s">
        <v>219</v>
      </c>
      <c r="R19" s="6" t="s">
        <v>220</v>
      </c>
      <c r="S19" s="6" t="s">
        <v>220</v>
      </c>
      <c r="T19" s="6" t="s">
        <v>220</v>
      </c>
      <c r="U19" s="6" t="s">
        <v>220</v>
      </c>
      <c r="V19" s="6">
        <v>1.2</v>
      </c>
      <c r="W19" s="6">
        <v>0.21</v>
      </c>
      <c r="X19" s="6">
        <v>2.2999999999999998</v>
      </c>
      <c r="Y19" s="6">
        <v>1.8</v>
      </c>
      <c r="Z19" s="6">
        <v>0.89</v>
      </c>
      <c r="AA19" s="6">
        <v>0.98</v>
      </c>
      <c r="AB19" s="6">
        <v>1.3</v>
      </c>
      <c r="AC19" s="6">
        <v>0.57999999999999996</v>
      </c>
      <c r="AD19" s="6">
        <v>1.1000000000000001</v>
      </c>
      <c r="AE19" s="6">
        <v>0.56999999999999995</v>
      </c>
      <c r="AF19" s="6" t="s">
        <v>220</v>
      </c>
      <c r="AG19" s="6">
        <v>0.6</v>
      </c>
      <c r="AI19" s="6">
        <v>11.5</v>
      </c>
      <c r="AK19" s="6">
        <v>14</v>
      </c>
      <c r="AL19" s="6">
        <v>0.97</v>
      </c>
      <c r="AM19" s="6">
        <v>2.8</v>
      </c>
      <c r="AN19" s="6">
        <v>1.2</v>
      </c>
      <c r="AO19" s="6" t="s">
        <v>221</v>
      </c>
      <c r="AP19" s="6">
        <v>30</v>
      </c>
      <c r="AQ19" s="6">
        <v>30</v>
      </c>
      <c r="AR19" s="6">
        <v>88</v>
      </c>
      <c r="AS19" s="6">
        <v>290</v>
      </c>
      <c r="AT19" s="6">
        <v>1.8</v>
      </c>
      <c r="AU19" s="6">
        <v>29</v>
      </c>
      <c r="AV19" s="6" t="s">
        <v>219</v>
      </c>
      <c r="AW19" s="6">
        <v>43</v>
      </c>
      <c r="AX19" s="6">
        <v>260</v>
      </c>
      <c r="AZ19" s="6" t="s">
        <v>219</v>
      </c>
      <c r="BA19" s="6" t="s">
        <v>219</v>
      </c>
      <c r="BB19" s="6" t="s">
        <v>219</v>
      </c>
      <c r="BC19" s="6" t="s">
        <v>219</v>
      </c>
      <c r="BD19" s="6" t="s">
        <v>219</v>
      </c>
      <c r="BE19" s="6" t="s">
        <v>219</v>
      </c>
      <c r="BG19" s="6" t="s">
        <v>222</v>
      </c>
      <c r="BH19" s="6" t="s">
        <v>222</v>
      </c>
      <c r="BI19" s="6" t="s">
        <v>222</v>
      </c>
      <c r="BJ19" s="6" t="s">
        <v>219</v>
      </c>
      <c r="BK19" s="6" t="s">
        <v>223</v>
      </c>
      <c r="BL19" s="6" t="s">
        <v>224</v>
      </c>
      <c r="BM19" s="6" t="s">
        <v>224</v>
      </c>
      <c r="BN19" s="6" t="s">
        <v>227</v>
      </c>
      <c r="BP19" s="6" t="s">
        <v>222</v>
      </c>
      <c r="BQ19" s="6" t="s">
        <v>222</v>
      </c>
      <c r="BR19" s="6" t="s">
        <v>222</v>
      </c>
      <c r="BS19" s="6" t="s">
        <v>219</v>
      </c>
      <c r="BT19" s="6" t="s">
        <v>223</v>
      </c>
      <c r="BU19" s="6" t="s">
        <v>225</v>
      </c>
      <c r="BV19" s="6">
        <v>50</v>
      </c>
      <c r="BW19" s="6">
        <v>140</v>
      </c>
      <c r="BY19" s="25">
        <f t="shared" si="37"/>
        <v>190</v>
      </c>
      <c r="BZ19" s="26">
        <f>(BV19/7800)+(BW19/7800)</f>
        <v>2.4358974358974356E-2</v>
      </c>
    </row>
    <row r="20" spans="1:191" x14ac:dyDescent="0.25">
      <c r="A20" s="6">
        <v>1111499</v>
      </c>
      <c r="B20" s="6" t="s">
        <v>226</v>
      </c>
      <c r="C20" s="6" t="s">
        <v>216</v>
      </c>
      <c r="D20" s="6">
        <v>1.9</v>
      </c>
      <c r="E20" s="22">
        <v>43488</v>
      </c>
      <c r="F20" s="6" t="s">
        <v>216</v>
      </c>
      <c r="H20" s="6" t="s">
        <v>217</v>
      </c>
      <c r="I20" s="6">
        <v>11</v>
      </c>
      <c r="J20" s="6">
        <v>1.4</v>
      </c>
      <c r="K20" s="6">
        <v>8.1</v>
      </c>
      <c r="L20" s="6" t="s">
        <v>218</v>
      </c>
      <c r="M20" s="6">
        <v>0.25</v>
      </c>
      <c r="N20" s="6">
        <v>1.2999999999999999E-2</v>
      </c>
      <c r="P20" s="6" t="s">
        <v>219</v>
      </c>
      <c r="R20" s="6">
        <v>0.26</v>
      </c>
      <c r="S20" s="6">
        <v>0.85</v>
      </c>
      <c r="T20" s="6">
        <v>0.45</v>
      </c>
      <c r="U20" s="6">
        <v>1.2</v>
      </c>
      <c r="V20" s="6">
        <v>11</v>
      </c>
      <c r="W20" s="6">
        <v>3.3</v>
      </c>
      <c r="X20" s="6">
        <v>22</v>
      </c>
      <c r="Y20" s="6">
        <v>19</v>
      </c>
      <c r="Z20" s="6">
        <v>8.1</v>
      </c>
      <c r="AA20" s="6">
        <v>7.6</v>
      </c>
      <c r="AB20" s="6">
        <v>8.9</v>
      </c>
      <c r="AC20" s="6">
        <v>6.6</v>
      </c>
      <c r="AD20" s="6">
        <v>8.6999999999999993</v>
      </c>
      <c r="AE20" s="6">
        <v>4.2</v>
      </c>
      <c r="AF20" s="28">
        <v>1.1000000000000001</v>
      </c>
      <c r="AG20" s="6">
        <v>4.5999999999999996</v>
      </c>
      <c r="AI20" s="6">
        <v>108</v>
      </c>
      <c r="AK20" s="6">
        <v>17</v>
      </c>
      <c r="AL20" s="6">
        <v>0.89</v>
      </c>
      <c r="AM20" s="6">
        <v>4.7</v>
      </c>
      <c r="AN20" s="6">
        <v>1.3</v>
      </c>
      <c r="AO20" s="6" t="s">
        <v>221</v>
      </c>
      <c r="AP20" s="6">
        <v>23</v>
      </c>
      <c r="AQ20" s="6">
        <v>23</v>
      </c>
      <c r="AR20" s="6">
        <v>270</v>
      </c>
      <c r="AS20" s="6">
        <v>170</v>
      </c>
      <c r="AT20" s="6" t="s">
        <v>228</v>
      </c>
      <c r="AU20" s="6">
        <v>28</v>
      </c>
      <c r="AV20" s="6" t="s">
        <v>219</v>
      </c>
      <c r="AW20" s="6">
        <v>34</v>
      </c>
      <c r="AX20" s="6">
        <v>670</v>
      </c>
      <c r="AZ20" s="6" t="s">
        <v>219</v>
      </c>
      <c r="BA20" s="6" t="s">
        <v>219</v>
      </c>
      <c r="BB20" s="6" t="s">
        <v>219</v>
      </c>
      <c r="BC20" s="6" t="s">
        <v>219</v>
      </c>
      <c r="BD20" s="6" t="s">
        <v>219</v>
      </c>
      <c r="BE20" s="6" t="s">
        <v>219</v>
      </c>
      <c r="BG20" s="6" t="s">
        <v>222</v>
      </c>
      <c r="BH20" s="6" t="s">
        <v>222</v>
      </c>
      <c r="BI20" s="6" t="s">
        <v>222</v>
      </c>
      <c r="BJ20" s="6" t="s">
        <v>219</v>
      </c>
      <c r="BK20" s="6" t="s">
        <v>223</v>
      </c>
      <c r="BL20" s="6" t="s">
        <v>224</v>
      </c>
      <c r="BM20" s="6">
        <v>39</v>
      </c>
      <c r="BN20" s="6">
        <v>140</v>
      </c>
      <c r="BP20" s="6" t="s">
        <v>222</v>
      </c>
      <c r="BQ20" s="6" t="s">
        <v>222</v>
      </c>
      <c r="BR20" s="6" t="s">
        <v>222</v>
      </c>
      <c r="BS20" s="6" t="s">
        <v>219</v>
      </c>
      <c r="BT20" s="6">
        <v>6.2</v>
      </c>
      <c r="BU20" s="6">
        <v>120</v>
      </c>
      <c r="BV20" s="6">
        <v>240</v>
      </c>
      <c r="BW20" s="6">
        <v>290</v>
      </c>
      <c r="BY20" s="25">
        <f t="shared" si="37"/>
        <v>835.2</v>
      </c>
      <c r="BZ20" s="26">
        <f>(BM20/45000)+(BN20/45000)+(BT20/10000)+(BU20/7600)+(BV20/7800)+(BW20/7800)</f>
        <v>8.8335969410706261E-2</v>
      </c>
    </row>
    <row r="21" spans="1:191" x14ac:dyDescent="0.25">
      <c r="A21" s="6">
        <v>1111500</v>
      </c>
      <c r="B21" s="6" t="s">
        <v>229</v>
      </c>
      <c r="C21" s="6" t="s">
        <v>216</v>
      </c>
      <c r="D21" s="6">
        <v>0.1</v>
      </c>
      <c r="E21" s="22">
        <v>43451</v>
      </c>
      <c r="F21" s="6" t="s">
        <v>216</v>
      </c>
      <c r="H21" s="6" t="s">
        <v>217</v>
      </c>
      <c r="I21" s="6">
        <v>15</v>
      </c>
      <c r="J21" s="6">
        <v>1.2</v>
      </c>
      <c r="K21" s="6">
        <v>8</v>
      </c>
      <c r="L21" s="6" t="s">
        <v>218</v>
      </c>
      <c r="M21" s="6">
        <v>3.3000000000000002E-2</v>
      </c>
      <c r="N21" s="6">
        <v>0.03</v>
      </c>
      <c r="P21" s="6" t="s">
        <v>219</v>
      </c>
      <c r="R21" s="6" t="s">
        <v>220</v>
      </c>
      <c r="S21" s="6" t="s">
        <v>220</v>
      </c>
      <c r="T21" s="6" t="s">
        <v>220</v>
      </c>
      <c r="U21" s="6" t="s">
        <v>220</v>
      </c>
      <c r="V21" s="6">
        <v>0.98</v>
      </c>
      <c r="W21" s="6">
        <v>0.18</v>
      </c>
      <c r="X21" s="6">
        <v>2.5</v>
      </c>
      <c r="Y21" s="6">
        <v>2.2999999999999998</v>
      </c>
      <c r="Z21" s="6">
        <v>1.5</v>
      </c>
      <c r="AA21" s="6">
        <v>1.4</v>
      </c>
      <c r="AB21" s="6">
        <v>2.4</v>
      </c>
      <c r="AC21" s="6">
        <v>0.72</v>
      </c>
      <c r="AD21" s="6">
        <v>1.9</v>
      </c>
      <c r="AE21" s="6">
        <v>1</v>
      </c>
      <c r="AF21" s="6">
        <v>0.3</v>
      </c>
      <c r="AG21" s="6">
        <v>1.1000000000000001</v>
      </c>
      <c r="AI21" s="6">
        <v>16.3</v>
      </c>
      <c r="AK21" s="6">
        <v>28</v>
      </c>
      <c r="AL21" s="6">
        <v>3.3</v>
      </c>
      <c r="AM21" s="6">
        <v>1.7</v>
      </c>
      <c r="AN21" s="6">
        <v>0.6</v>
      </c>
      <c r="AO21" s="6" t="s">
        <v>221</v>
      </c>
      <c r="AP21" s="6">
        <v>33</v>
      </c>
      <c r="AQ21" s="6">
        <v>34</v>
      </c>
      <c r="AR21" s="6">
        <v>230</v>
      </c>
      <c r="AS21" s="6">
        <v>360</v>
      </c>
      <c r="AT21" s="6" t="s">
        <v>228</v>
      </c>
      <c r="AU21" s="6">
        <v>47</v>
      </c>
      <c r="AV21" s="6" t="s">
        <v>219</v>
      </c>
      <c r="AW21" s="6">
        <v>83</v>
      </c>
      <c r="AX21" s="6">
        <v>480</v>
      </c>
      <c r="AZ21" s="6" t="s">
        <v>219</v>
      </c>
      <c r="BA21" s="6" t="s">
        <v>219</v>
      </c>
      <c r="BB21" s="6" t="s">
        <v>219</v>
      </c>
      <c r="BC21" s="6" t="s">
        <v>219</v>
      </c>
      <c r="BD21" s="6" t="s">
        <v>219</v>
      </c>
      <c r="BE21" s="6" t="s">
        <v>219</v>
      </c>
      <c r="BG21" s="6" t="s">
        <v>222</v>
      </c>
      <c r="BH21" s="6" t="s">
        <v>222</v>
      </c>
      <c r="BI21" s="6" t="s">
        <v>222</v>
      </c>
      <c r="BJ21" s="6" t="s">
        <v>219</v>
      </c>
      <c r="BK21" s="6" t="s">
        <v>223</v>
      </c>
      <c r="BL21" s="6" t="s">
        <v>224</v>
      </c>
      <c r="BM21" s="6" t="s">
        <v>224</v>
      </c>
      <c r="BN21" s="6" t="s">
        <v>227</v>
      </c>
      <c r="BP21" s="6" t="s">
        <v>222</v>
      </c>
      <c r="BQ21" s="6" t="s">
        <v>222</v>
      </c>
      <c r="BR21" s="6" t="s">
        <v>222</v>
      </c>
      <c r="BS21" s="6" t="s">
        <v>219</v>
      </c>
      <c r="BT21" s="6">
        <v>5.4</v>
      </c>
      <c r="BU21" s="6">
        <v>20</v>
      </c>
      <c r="BV21" s="6">
        <v>62</v>
      </c>
      <c r="BW21" s="6">
        <v>15</v>
      </c>
      <c r="BY21" s="25">
        <f t="shared" si="37"/>
        <v>102.4</v>
      </c>
      <c r="BZ21" s="26"/>
      <c r="CB21" s="6" t="s">
        <v>230</v>
      </c>
      <c r="CC21" s="6" t="s">
        <v>230</v>
      </c>
      <c r="CD21" s="6" t="s">
        <v>230</v>
      </c>
      <c r="CE21" s="6" t="s">
        <v>230</v>
      </c>
      <c r="CF21" s="6" t="s">
        <v>230</v>
      </c>
      <c r="CG21" s="6" t="s">
        <v>230</v>
      </c>
      <c r="CH21" s="6" t="s">
        <v>230</v>
      </c>
      <c r="CI21" s="6" t="s">
        <v>230</v>
      </c>
      <c r="CJ21" s="6" t="s">
        <v>230</v>
      </c>
      <c r="CK21" s="6" t="s">
        <v>230</v>
      </c>
      <c r="CL21" s="6" t="s">
        <v>230</v>
      </c>
      <c r="CM21" s="6" t="s">
        <v>230</v>
      </c>
      <c r="CN21" s="6" t="s">
        <v>230</v>
      </c>
      <c r="CO21" s="6" t="s">
        <v>230</v>
      </c>
      <c r="CP21" s="6" t="s">
        <v>230</v>
      </c>
      <c r="CQ21" s="6" t="s">
        <v>230</v>
      </c>
      <c r="CR21" s="6" t="s">
        <v>230</v>
      </c>
      <c r="CS21" s="6" t="s">
        <v>230</v>
      </c>
      <c r="CT21" s="6" t="s">
        <v>230</v>
      </c>
      <c r="CU21" s="6" t="s">
        <v>230</v>
      </c>
      <c r="CV21" s="6" t="s">
        <v>230</v>
      </c>
      <c r="CW21" s="6" t="s">
        <v>230</v>
      </c>
      <c r="CX21" s="6" t="s">
        <v>230</v>
      </c>
      <c r="CY21" s="6" t="s">
        <v>230</v>
      </c>
      <c r="CZ21" s="6" t="s">
        <v>230</v>
      </c>
      <c r="DA21" s="6" t="s">
        <v>230</v>
      </c>
      <c r="DB21" s="6" t="s">
        <v>230</v>
      </c>
      <c r="DC21" s="6" t="s">
        <v>230</v>
      </c>
      <c r="DD21" s="6" t="s">
        <v>230</v>
      </c>
      <c r="DE21" s="6" t="s">
        <v>230</v>
      </c>
      <c r="DF21" s="6" t="s">
        <v>230</v>
      </c>
      <c r="DG21" s="6" t="s">
        <v>230</v>
      </c>
      <c r="DH21" s="6" t="s">
        <v>230</v>
      </c>
      <c r="DI21" s="6" t="s">
        <v>230</v>
      </c>
      <c r="DJ21" s="6" t="s">
        <v>230</v>
      </c>
      <c r="DK21" s="6" t="s">
        <v>230</v>
      </c>
      <c r="DL21" s="6" t="s">
        <v>230</v>
      </c>
      <c r="DM21" s="6" t="s">
        <v>230</v>
      </c>
      <c r="DN21" s="6" t="s">
        <v>230</v>
      </c>
      <c r="DO21" s="6" t="s">
        <v>230</v>
      </c>
      <c r="DP21" s="6" t="s">
        <v>230</v>
      </c>
      <c r="DQ21" s="6" t="s">
        <v>230</v>
      </c>
      <c r="DR21" s="6" t="s">
        <v>230</v>
      </c>
      <c r="DS21" s="6" t="s">
        <v>230</v>
      </c>
      <c r="DT21" s="6" t="s">
        <v>230</v>
      </c>
      <c r="DU21" s="6" t="s">
        <v>230</v>
      </c>
      <c r="DV21" s="6" t="s">
        <v>230</v>
      </c>
      <c r="DW21" s="6" t="s">
        <v>230</v>
      </c>
      <c r="DX21" s="6" t="s">
        <v>230</v>
      </c>
      <c r="DY21" s="6" t="s">
        <v>230</v>
      </c>
      <c r="DZ21" s="6" t="s">
        <v>230</v>
      </c>
      <c r="EA21" s="6" t="s">
        <v>230</v>
      </c>
      <c r="EB21" s="6" t="s">
        <v>230</v>
      </c>
      <c r="EC21" s="6" t="s">
        <v>230</v>
      </c>
      <c r="ED21" s="6" t="s">
        <v>230</v>
      </c>
      <c r="EE21" s="6" t="s">
        <v>230</v>
      </c>
      <c r="EG21" s="6" t="s">
        <v>230</v>
      </c>
      <c r="EH21" s="6" t="s">
        <v>230</v>
      </c>
      <c r="EI21" s="6" t="s">
        <v>230</v>
      </c>
      <c r="EJ21" s="6" t="s">
        <v>230</v>
      </c>
      <c r="EK21" s="6" t="s">
        <v>230</v>
      </c>
      <c r="EL21" s="6" t="s">
        <v>230</v>
      </c>
      <c r="EM21" s="6" t="s">
        <v>230</v>
      </c>
      <c r="EN21" s="6" t="s">
        <v>230</v>
      </c>
      <c r="EO21" s="6" t="s">
        <v>230</v>
      </c>
      <c r="EP21" s="6" t="s">
        <v>230</v>
      </c>
      <c r="EQ21" s="6" t="s">
        <v>230</v>
      </c>
      <c r="ER21" s="6" t="s">
        <v>230</v>
      </c>
      <c r="ES21" s="6" t="s">
        <v>230</v>
      </c>
      <c r="ET21" s="6" t="s">
        <v>230</v>
      </c>
      <c r="EU21" s="6" t="s">
        <v>230</v>
      </c>
      <c r="EV21" s="6" t="s">
        <v>230</v>
      </c>
      <c r="EW21" s="6" t="s">
        <v>230</v>
      </c>
      <c r="EX21" s="6" t="s">
        <v>230</v>
      </c>
      <c r="EY21" s="6" t="s">
        <v>230</v>
      </c>
      <c r="EZ21" s="6" t="s">
        <v>230</v>
      </c>
      <c r="FA21" s="6" t="s">
        <v>230</v>
      </c>
      <c r="FB21" s="6" t="s">
        <v>230</v>
      </c>
      <c r="FC21" s="6" t="s">
        <v>230</v>
      </c>
      <c r="FD21" s="6" t="s">
        <v>230</v>
      </c>
      <c r="FE21" s="6" t="s">
        <v>230</v>
      </c>
      <c r="FF21" s="6" t="s">
        <v>230</v>
      </c>
      <c r="FG21" s="6" t="s">
        <v>230</v>
      </c>
      <c r="FH21" s="6" t="s">
        <v>230</v>
      </c>
      <c r="FI21" s="6" t="s">
        <v>230</v>
      </c>
      <c r="FJ21" s="6" t="s">
        <v>230</v>
      </c>
      <c r="FK21" s="6" t="s">
        <v>230</v>
      </c>
      <c r="FL21" s="6" t="s">
        <v>230</v>
      </c>
      <c r="FM21" s="6" t="s">
        <v>230</v>
      </c>
      <c r="FN21" s="6" t="s">
        <v>230</v>
      </c>
      <c r="FO21" s="6" t="s">
        <v>230</v>
      </c>
      <c r="FP21" s="6" t="s">
        <v>230</v>
      </c>
      <c r="FQ21" s="6" t="s">
        <v>230</v>
      </c>
      <c r="FR21" s="6" t="s">
        <v>230</v>
      </c>
      <c r="FS21" s="6" t="s">
        <v>230</v>
      </c>
      <c r="FT21" s="6" t="s">
        <v>230</v>
      </c>
      <c r="FU21" s="6" t="s">
        <v>230</v>
      </c>
      <c r="FV21" s="6" t="s">
        <v>230</v>
      </c>
      <c r="FW21" s="6" t="s">
        <v>230</v>
      </c>
      <c r="FX21" s="6" t="s">
        <v>230</v>
      </c>
      <c r="FY21" s="6" t="s">
        <v>230</v>
      </c>
      <c r="FZ21" s="6" t="s">
        <v>230</v>
      </c>
      <c r="GA21" s="6" t="s">
        <v>230</v>
      </c>
      <c r="GB21" s="6" t="s">
        <v>230</v>
      </c>
      <c r="GC21" s="6" t="s">
        <v>230</v>
      </c>
      <c r="GD21" s="6" t="s">
        <v>230</v>
      </c>
      <c r="GE21" s="6" t="s">
        <v>230</v>
      </c>
      <c r="GF21" s="6" t="s">
        <v>230</v>
      </c>
      <c r="GG21" s="6" t="s">
        <v>230</v>
      </c>
      <c r="GH21" s="6" t="s">
        <v>230</v>
      </c>
      <c r="GI21" s="6" t="s">
        <v>230</v>
      </c>
    </row>
    <row r="22" spans="1:191" x14ac:dyDescent="0.25">
      <c r="A22" s="6">
        <v>1111501</v>
      </c>
      <c r="B22" s="6" t="s">
        <v>229</v>
      </c>
      <c r="C22" s="6" t="s">
        <v>216</v>
      </c>
      <c r="D22" s="6">
        <v>0.6</v>
      </c>
      <c r="E22" s="22">
        <v>43451</v>
      </c>
      <c r="F22" s="6" t="s">
        <v>216</v>
      </c>
      <c r="H22" s="6" t="s">
        <v>217</v>
      </c>
      <c r="I22" s="6">
        <v>16</v>
      </c>
      <c r="J22" s="6">
        <v>1.4</v>
      </c>
      <c r="K22" s="6">
        <v>9.1</v>
      </c>
      <c r="L22" s="6" t="s">
        <v>218</v>
      </c>
      <c r="M22" s="6">
        <v>0.14000000000000001</v>
      </c>
      <c r="N22" s="6">
        <v>1.7999999999999999E-2</v>
      </c>
      <c r="P22" s="6" t="s">
        <v>219</v>
      </c>
      <c r="R22" s="6" t="s">
        <v>220</v>
      </c>
      <c r="S22" s="6">
        <v>0.36</v>
      </c>
      <c r="T22" s="6">
        <v>2.4</v>
      </c>
      <c r="U22" s="6">
        <v>2.1</v>
      </c>
      <c r="V22" s="6">
        <v>16</v>
      </c>
      <c r="W22" s="6">
        <v>4</v>
      </c>
      <c r="X22" s="6">
        <v>24</v>
      </c>
      <c r="Y22" s="6">
        <v>19</v>
      </c>
      <c r="Z22" s="6">
        <v>12</v>
      </c>
      <c r="AA22" s="6">
        <v>9</v>
      </c>
      <c r="AB22" s="29">
        <v>16</v>
      </c>
      <c r="AC22" s="6">
        <v>4.3</v>
      </c>
      <c r="AD22" s="29">
        <v>12</v>
      </c>
      <c r="AE22" s="6">
        <v>5.8</v>
      </c>
      <c r="AF22" s="29">
        <v>1.7</v>
      </c>
      <c r="AG22" s="6">
        <v>6.4</v>
      </c>
      <c r="AI22" s="6">
        <v>134</v>
      </c>
      <c r="AK22" s="6">
        <v>24</v>
      </c>
      <c r="AL22" s="6">
        <v>1.1000000000000001</v>
      </c>
      <c r="AM22" s="6">
        <v>3.1</v>
      </c>
      <c r="AN22" s="6">
        <v>0.5</v>
      </c>
      <c r="AO22" s="6" t="s">
        <v>221</v>
      </c>
      <c r="AP22" s="6">
        <v>38</v>
      </c>
      <c r="AQ22" s="6">
        <v>39</v>
      </c>
      <c r="AR22" s="28">
        <v>520</v>
      </c>
      <c r="AS22" s="6">
        <v>730</v>
      </c>
      <c r="AT22" s="6" t="s">
        <v>228</v>
      </c>
      <c r="AU22" s="6">
        <v>49</v>
      </c>
      <c r="AV22" s="6" t="s">
        <v>219</v>
      </c>
      <c r="AW22" s="6">
        <v>110</v>
      </c>
      <c r="AX22" s="28">
        <v>810</v>
      </c>
      <c r="AZ22" s="6" t="s">
        <v>219</v>
      </c>
      <c r="BA22" s="6" t="s">
        <v>219</v>
      </c>
      <c r="BB22" s="6" t="s">
        <v>219</v>
      </c>
      <c r="BC22" s="6" t="s">
        <v>219</v>
      </c>
      <c r="BD22" s="6" t="s">
        <v>219</v>
      </c>
      <c r="BE22" s="6" t="s">
        <v>219</v>
      </c>
      <c r="BG22" s="6" t="s">
        <v>222</v>
      </c>
      <c r="BH22" s="6" t="s">
        <v>222</v>
      </c>
      <c r="BI22" s="6" t="s">
        <v>222</v>
      </c>
      <c r="BJ22" s="6" t="s">
        <v>219</v>
      </c>
      <c r="BK22" s="6">
        <v>3.3</v>
      </c>
      <c r="BL22" s="6">
        <v>44</v>
      </c>
      <c r="BM22" s="6">
        <v>160</v>
      </c>
      <c r="BN22" s="6">
        <v>35</v>
      </c>
      <c r="BP22" s="6" t="s">
        <v>222</v>
      </c>
      <c r="BQ22" s="6" t="s">
        <v>222</v>
      </c>
      <c r="BR22" s="6" t="s">
        <v>222</v>
      </c>
      <c r="BS22" s="6">
        <v>4.0999999999999996</v>
      </c>
      <c r="BT22" s="6">
        <v>18</v>
      </c>
      <c r="BU22" s="6">
        <v>110</v>
      </c>
      <c r="BV22" s="6">
        <v>250</v>
      </c>
      <c r="BW22" s="6">
        <v>44</v>
      </c>
      <c r="BY22" s="25">
        <f t="shared" si="37"/>
        <v>668.4</v>
      </c>
      <c r="BZ22" s="26"/>
      <c r="CB22" s="6" t="s">
        <v>230</v>
      </c>
      <c r="CC22" s="6" t="s">
        <v>230</v>
      </c>
      <c r="CD22" s="6" t="s">
        <v>230</v>
      </c>
      <c r="CE22" s="6" t="s">
        <v>230</v>
      </c>
      <c r="CF22" s="6" t="s">
        <v>230</v>
      </c>
      <c r="CG22" s="6" t="s">
        <v>230</v>
      </c>
      <c r="CH22" s="6" t="s">
        <v>230</v>
      </c>
      <c r="CI22" s="6" t="s">
        <v>230</v>
      </c>
      <c r="CJ22" s="6" t="s">
        <v>230</v>
      </c>
      <c r="CK22" s="6" t="s">
        <v>230</v>
      </c>
      <c r="CL22" s="6" t="s">
        <v>230</v>
      </c>
      <c r="CM22" s="6" t="s">
        <v>230</v>
      </c>
      <c r="CN22" s="6" t="s">
        <v>230</v>
      </c>
      <c r="CO22" s="6" t="s">
        <v>230</v>
      </c>
      <c r="CP22" s="6" t="s">
        <v>230</v>
      </c>
      <c r="CQ22" s="6" t="s">
        <v>230</v>
      </c>
      <c r="CR22" s="6" t="s">
        <v>230</v>
      </c>
      <c r="CS22" s="6" t="s">
        <v>230</v>
      </c>
      <c r="CT22" s="6" t="s">
        <v>230</v>
      </c>
      <c r="CU22" s="6" t="s">
        <v>230</v>
      </c>
      <c r="CV22" s="6" t="s">
        <v>230</v>
      </c>
      <c r="CW22" s="6" t="s">
        <v>230</v>
      </c>
      <c r="CX22" s="6" t="s">
        <v>230</v>
      </c>
      <c r="CY22" s="6" t="s">
        <v>230</v>
      </c>
      <c r="CZ22" s="6" t="s">
        <v>230</v>
      </c>
      <c r="DA22" s="6" t="s">
        <v>230</v>
      </c>
      <c r="DB22" s="6" t="s">
        <v>230</v>
      </c>
      <c r="DC22" s="6" t="s">
        <v>230</v>
      </c>
      <c r="DD22" s="6" t="s">
        <v>230</v>
      </c>
      <c r="DE22" s="6" t="s">
        <v>230</v>
      </c>
      <c r="DF22" s="6" t="s">
        <v>230</v>
      </c>
      <c r="DG22" s="6" t="s">
        <v>230</v>
      </c>
      <c r="DH22" s="6" t="s">
        <v>230</v>
      </c>
      <c r="DI22" s="6" t="s">
        <v>230</v>
      </c>
      <c r="DJ22" s="6" t="s">
        <v>230</v>
      </c>
      <c r="DK22" s="6" t="s">
        <v>230</v>
      </c>
      <c r="DL22" s="6" t="s">
        <v>230</v>
      </c>
      <c r="DM22" s="6" t="s">
        <v>230</v>
      </c>
      <c r="DN22" s="6" t="s">
        <v>230</v>
      </c>
      <c r="DO22" s="6" t="s">
        <v>230</v>
      </c>
      <c r="DP22" s="6" t="s">
        <v>230</v>
      </c>
      <c r="DQ22" s="6" t="s">
        <v>230</v>
      </c>
      <c r="DR22" s="6" t="s">
        <v>230</v>
      </c>
      <c r="DS22" s="6" t="s">
        <v>230</v>
      </c>
      <c r="DT22" s="6" t="s">
        <v>230</v>
      </c>
      <c r="DU22" s="6" t="s">
        <v>230</v>
      </c>
      <c r="DV22" s="6" t="s">
        <v>230</v>
      </c>
      <c r="DW22" s="6" t="s">
        <v>230</v>
      </c>
      <c r="DX22" s="6" t="s">
        <v>230</v>
      </c>
      <c r="DY22" s="6" t="s">
        <v>230</v>
      </c>
      <c r="DZ22" s="6" t="s">
        <v>230</v>
      </c>
      <c r="EA22" s="6" t="s">
        <v>230</v>
      </c>
      <c r="EB22" s="6" t="s">
        <v>230</v>
      </c>
      <c r="EC22" s="6" t="s">
        <v>230</v>
      </c>
      <c r="ED22" s="6" t="s">
        <v>230</v>
      </c>
      <c r="EE22" s="6" t="s">
        <v>230</v>
      </c>
      <c r="EG22" s="6" t="s">
        <v>230</v>
      </c>
      <c r="EH22" s="6" t="s">
        <v>230</v>
      </c>
      <c r="EI22" s="6" t="s">
        <v>230</v>
      </c>
      <c r="EJ22" s="6" t="s">
        <v>230</v>
      </c>
      <c r="EK22" s="6" t="s">
        <v>230</v>
      </c>
      <c r="EL22" s="6" t="s">
        <v>230</v>
      </c>
      <c r="EM22" s="6" t="s">
        <v>230</v>
      </c>
      <c r="EN22" s="6" t="s">
        <v>230</v>
      </c>
      <c r="EO22" s="6" t="s">
        <v>230</v>
      </c>
      <c r="EP22" s="6" t="s">
        <v>230</v>
      </c>
      <c r="EQ22" s="6" t="s">
        <v>230</v>
      </c>
      <c r="ER22" s="6" t="s">
        <v>230</v>
      </c>
      <c r="ES22" s="6" t="s">
        <v>230</v>
      </c>
      <c r="ET22" s="6" t="s">
        <v>230</v>
      </c>
      <c r="EU22" s="6" t="s">
        <v>230</v>
      </c>
      <c r="EV22" s="6" t="s">
        <v>230</v>
      </c>
      <c r="EW22" s="6" t="s">
        <v>230</v>
      </c>
      <c r="EX22" s="6" t="s">
        <v>230</v>
      </c>
      <c r="EY22" s="6" t="s">
        <v>230</v>
      </c>
      <c r="EZ22" s="6" t="s">
        <v>230</v>
      </c>
      <c r="FA22" s="6" t="s">
        <v>230</v>
      </c>
      <c r="FB22" s="6" t="s">
        <v>230</v>
      </c>
      <c r="FC22" s="6" t="s">
        <v>230</v>
      </c>
      <c r="FD22" s="6" t="s">
        <v>230</v>
      </c>
      <c r="FE22" s="6" t="s">
        <v>230</v>
      </c>
      <c r="FF22" s="6" t="s">
        <v>230</v>
      </c>
      <c r="FG22" s="6" t="s">
        <v>230</v>
      </c>
      <c r="FH22" s="6" t="s">
        <v>230</v>
      </c>
      <c r="FI22" s="6" t="s">
        <v>230</v>
      </c>
      <c r="FJ22" s="6" t="s">
        <v>230</v>
      </c>
      <c r="FK22" s="6" t="s">
        <v>230</v>
      </c>
      <c r="FL22" s="6" t="s">
        <v>230</v>
      </c>
      <c r="FM22" s="6" t="s">
        <v>230</v>
      </c>
      <c r="FN22" s="6" t="s">
        <v>230</v>
      </c>
      <c r="FO22" s="6" t="s">
        <v>230</v>
      </c>
      <c r="FP22" s="6" t="s">
        <v>230</v>
      </c>
      <c r="FQ22" s="6" t="s">
        <v>230</v>
      </c>
      <c r="FR22" s="6" t="s">
        <v>230</v>
      </c>
      <c r="FS22" s="6" t="s">
        <v>230</v>
      </c>
      <c r="FT22" s="6" t="s">
        <v>230</v>
      </c>
      <c r="FU22" s="6" t="s">
        <v>230</v>
      </c>
      <c r="FV22" s="6" t="s">
        <v>230</v>
      </c>
      <c r="FW22" s="6" t="s">
        <v>230</v>
      </c>
      <c r="FX22" s="6" t="s">
        <v>230</v>
      </c>
      <c r="FY22" s="6" t="s">
        <v>230</v>
      </c>
      <c r="FZ22" s="6" t="s">
        <v>230</v>
      </c>
      <c r="GA22" s="6" t="s">
        <v>230</v>
      </c>
      <c r="GB22" s="6" t="s">
        <v>230</v>
      </c>
      <c r="GC22" s="6" t="s">
        <v>230</v>
      </c>
      <c r="GD22" s="6" t="s">
        <v>230</v>
      </c>
      <c r="GE22" s="6" t="s">
        <v>230</v>
      </c>
      <c r="GF22" s="6" t="s">
        <v>230</v>
      </c>
      <c r="GG22" s="6" t="s">
        <v>230</v>
      </c>
      <c r="GH22" s="6" t="s">
        <v>230</v>
      </c>
      <c r="GI22" s="6" t="s">
        <v>230</v>
      </c>
    </row>
    <row r="23" spans="1:191" x14ac:dyDescent="0.25">
      <c r="A23" s="6">
        <v>1111502</v>
      </c>
      <c r="B23" s="6" t="s">
        <v>229</v>
      </c>
      <c r="C23" s="6" t="s">
        <v>216</v>
      </c>
      <c r="D23" s="6">
        <v>1.3</v>
      </c>
      <c r="E23" s="22">
        <v>43451</v>
      </c>
      <c r="F23" s="6" t="s">
        <v>216</v>
      </c>
      <c r="H23" s="6" t="s">
        <v>217</v>
      </c>
      <c r="I23" s="6">
        <v>24</v>
      </c>
      <c r="J23" s="6">
        <v>1.4</v>
      </c>
      <c r="K23" s="6">
        <v>8.5</v>
      </c>
      <c r="L23" s="6" t="s">
        <v>218</v>
      </c>
      <c r="M23" s="6">
        <v>0.28000000000000003</v>
      </c>
      <c r="N23" s="6">
        <v>2.8000000000000001E-2</v>
      </c>
      <c r="P23" s="6" t="s">
        <v>219</v>
      </c>
      <c r="R23" s="6">
        <v>1.2</v>
      </c>
      <c r="S23" s="6">
        <v>0.25</v>
      </c>
      <c r="T23" s="6">
        <v>1.2</v>
      </c>
      <c r="U23" s="6">
        <v>1.1000000000000001</v>
      </c>
      <c r="V23" s="6">
        <v>5.8</v>
      </c>
      <c r="W23" s="6">
        <v>1</v>
      </c>
      <c r="X23" s="6">
        <v>8.3000000000000007</v>
      </c>
      <c r="Y23" s="6">
        <v>7.1</v>
      </c>
      <c r="Z23" s="6">
        <v>4.4000000000000004</v>
      </c>
      <c r="AA23" s="6">
        <v>3.6</v>
      </c>
      <c r="AB23" s="6">
        <v>6.2</v>
      </c>
      <c r="AC23" s="6">
        <v>1.4</v>
      </c>
      <c r="AD23" s="6">
        <v>4.3</v>
      </c>
      <c r="AE23" s="6">
        <v>2.5</v>
      </c>
      <c r="AF23" s="6">
        <v>0.72</v>
      </c>
      <c r="AG23" s="6">
        <v>2.6</v>
      </c>
      <c r="AI23" s="6">
        <v>51.7</v>
      </c>
      <c r="AK23" s="6">
        <v>25</v>
      </c>
      <c r="AL23" s="6">
        <v>1.1000000000000001</v>
      </c>
      <c r="AM23" s="6">
        <v>77</v>
      </c>
      <c r="AN23" s="6">
        <v>2.9</v>
      </c>
      <c r="AO23" s="6" t="s">
        <v>221</v>
      </c>
      <c r="AP23" s="6">
        <v>54</v>
      </c>
      <c r="AQ23" s="6">
        <v>55</v>
      </c>
      <c r="AR23" s="6">
        <v>440</v>
      </c>
      <c r="AS23" s="29">
        <v>1700</v>
      </c>
      <c r="AT23" s="6">
        <v>2.2999999999999998</v>
      </c>
      <c r="AU23" s="6">
        <v>76</v>
      </c>
      <c r="AV23" s="6" t="s">
        <v>219</v>
      </c>
      <c r="AW23" s="6">
        <v>48</v>
      </c>
      <c r="AX23" s="28">
        <v>860</v>
      </c>
      <c r="AZ23" s="6" t="s">
        <v>219</v>
      </c>
      <c r="BA23" s="6" t="s">
        <v>219</v>
      </c>
      <c r="BB23" s="6" t="s">
        <v>219</v>
      </c>
      <c r="BC23" s="6" t="s">
        <v>219</v>
      </c>
      <c r="BD23" s="6" t="s">
        <v>219</v>
      </c>
      <c r="BE23" s="6" t="s">
        <v>219</v>
      </c>
      <c r="BG23" s="6" t="s">
        <v>222</v>
      </c>
      <c r="BH23" s="6" t="s">
        <v>222</v>
      </c>
      <c r="BI23" s="6" t="s">
        <v>222</v>
      </c>
      <c r="BJ23" s="6" t="s">
        <v>219</v>
      </c>
      <c r="BK23" s="6">
        <v>7.4</v>
      </c>
      <c r="BL23" s="6">
        <v>110</v>
      </c>
      <c r="BM23" s="6">
        <v>320</v>
      </c>
      <c r="BN23" s="6">
        <v>44</v>
      </c>
      <c r="BP23" s="6" t="s">
        <v>222</v>
      </c>
      <c r="BQ23" s="6" t="s">
        <v>222</v>
      </c>
      <c r="BR23" s="6" t="s">
        <v>222</v>
      </c>
      <c r="BS23" s="6">
        <v>1.2</v>
      </c>
      <c r="BT23" s="6">
        <v>15</v>
      </c>
      <c r="BU23" s="6">
        <v>170</v>
      </c>
      <c r="BV23" s="6">
        <v>360</v>
      </c>
      <c r="BW23" s="6">
        <v>76</v>
      </c>
      <c r="BY23" s="27">
        <f t="shared" si="37"/>
        <v>1103.5999999999999</v>
      </c>
      <c r="BZ23" s="26">
        <f>(BK23/25000)+(BL23/45000)+(BM23/45000)+(BN23/45000)+(BS23/9200)+(BT23/10000)+(BU23/7600)+(BV23/7800)+(BW23/7800)</f>
        <v>9.0725625066009508E-2</v>
      </c>
      <c r="CB23" s="6" t="s">
        <v>230</v>
      </c>
      <c r="CC23" s="6" t="s">
        <v>230</v>
      </c>
      <c r="CD23" s="6" t="s">
        <v>230</v>
      </c>
      <c r="CE23" s="6" t="s">
        <v>230</v>
      </c>
      <c r="CF23" s="6" t="s">
        <v>230</v>
      </c>
      <c r="CG23" s="6" t="s">
        <v>230</v>
      </c>
      <c r="CH23" s="6" t="s">
        <v>230</v>
      </c>
      <c r="CI23" s="6" t="s">
        <v>230</v>
      </c>
      <c r="CJ23" s="6" t="s">
        <v>230</v>
      </c>
      <c r="CK23" s="6" t="s">
        <v>230</v>
      </c>
      <c r="CL23" s="6" t="s">
        <v>230</v>
      </c>
      <c r="CM23" s="6" t="s">
        <v>230</v>
      </c>
      <c r="CN23" s="6" t="s">
        <v>230</v>
      </c>
      <c r="CO23" s="6" t="s">
        <v>230</v>
      </c>
      <c r="CP23" s="6" t="s">
        <v>230</v>
      </c>
      <c r="CQ23" s="6" t="s">
        <v>230</v>
      </c>
      <c r="CR23" s="6" t="s">
        <v>230</v>
      </c>
      <c r="CS23" s="6" t="s">
        <v>230</v>
      </c>
      <c r="CT23" s="6" t="s">
        <v>230</v>
      </c>
      <c r="CU23" s="6" t="s">
        <v>230</v>
      </c>
      <c r="CV23" s="6" t="s">
        <v>230</v>
      </c>
      <c r="CW23" s="6" t="s">
        <v>230</v>
      </c>
      <c r="CX23" s="6" t="s">
        <v>230</v>
      </c>
      <c r="CY23" s="6" t="s">
        <v>230</v>
      </c>
      <c r="CZ23" s="6" t="s">
        <v>230</v>
      </c>
      <c r="DA23" s="6" t="s">
        <v>230</v>
      </c>
      <c r="DB23" s="6" t="s">
        <v>230</v>
      </c>
      <c r="DC23" s="6" t="s">
        <v>230</v>
      </c>
      <c r="DD23" s="6" t="s">
        <v>230</v>
      </c>
      <c r="DE23" s="6" t="s">
        <v>230</v>
      </c>
      <c r="DF23" s="6" t="s">
        <v>230</v>
      </c>
      <c r="DG23" s="6" t="s">
        <v>230</v>
      </c>
      <c r="DH23" s="6" t="s">
        <v>230</v>
      </c>
      <c r="DI23" s="6" t="s">
        <v>230</v>
      </c>
      <c r="DJ23" s="6" t="s">
        <v>230</v>
      </c>
      <c r="DK23" s="6" t="s">
        <v>230</v>
      </c>
      <c r="DL23" s="6" t="s">
        <v>230</v>
      </c>
      <c r="DM23" s="6" t="s">
        <v>230</v>
      </c>
      <c r="DN23" s="6" t="s">
        <v>230</v>
      </c>
      <c r="DO23" s="6" t="s">
        <v>230</v>
      </c>
      <c r="DP23" s="6" t="s">
        <v>230</v>
      </c>
      <c r="DQ23" s="6" t="s">
        <v>230</v>
      </c>
      <c r="DR23" s="6" t="s">
        <v>230</v>
      </c>
      <c r="DS23" s="6" t="s">
        <v>230</v>
      </c>
      <c r="DT23" s="6" t="s">
        <v>230</v>
      </c>
      <c r="DU23" s="6" t="s">
        <v>230</v>
      </c>
      <c r="DV23" s="6" t="s">
        <v>230</v>
      </c>
      <c r="DW23" s="6" t="s">
        <v>230</v>
      </c>
      <c r="DX23" s="6" t="s">
        <v>230</v>
      </c>
      <c r="DY23" s="6" t="s">
        <v>230</v>
      </c>
      <c r="DZ23" s="6" t="s">
        <v>230</v>
      </c>
      <c r="EA23" s="6" t="s">
        <v>230</v>
      </c>
      <c r="EB23" s="6" t="s">
        <v>230</v>
      </c>
      <c r="EC23" s="6" t="s">
        <v>230</v>
      </c>
      <c r="ED23" s="6" t="s">
        <v>230</v>
      </c>
      <c r="EE23" s="6" t="s">
        <v>230</v>
      </c>
      <c r="EG23" s="6" t="s">
        <v>230</v>
      </c>
      <c r="EH23" s="6" t="s">
        <v>230</v>
      </c>
      <c r="EI23" s="6" t="s">
        <v>230</v>
      </c>
      <c r="EJ23" s="6" t="s">
        <v>230</v>
      </c>
      <c r="EK23" s="6" t="s">
        <v>230</v>
      </c>
      <c r="EL23" s="6" t="s">
        <v>230</v>
      </c>
      <c r="EM23" s="6" t="s">
        <v>230</v>
      </c>
      <c r="EN23" s="6" t="s">
        <v>230</v>
      </c>
      <c r="EO23" s="6" t="s">
        <v>230</v>
      </c>
      <c r="EP23" s="6" t="s">
        <v>230</v>
      </c>
      <c r="EQ23" s="6" t="s">
        <v>230</v>
      </c>
      <c r="ER23" s="6" t="s">
        <v>230</v>
      </c>
      <c r="ES23" s="6" t="s">
        <v>230</v>
      </c>
      <c r="ET23" s="6" t="s">
        <v>230</v>
      </c>
      <c r="EU23" s="6" t="s">
        <v>230</v>
      </c>
      <c r="EV23" s="6" t="s">
        <v>230</v>
      </c>
      <c r="EW23" s="6" t="s">
        <v>230</v>
      </c>
      <c r="EX23" s="6" t="s">
        <v>230</v>
      </c>
      <c r="EY23" s="6" t="s">
        <v>230</v>
      </c>
      <c r="EZ23" s="6" t="s">
        <v>230</v>
      </c>
      <c r="FA23" s="6" t="s">
        <v>230</v>
      </c>
      <c r="FB23" s="6" t="s">
        <v>230</v>
      </c>
      <c r="FC23" s="6" t="s">
        <v>230</v>
      </c>
      <c r="FD23" s="6" t="s">
        <v>230</v>
      </c>
      <c r="FE23" s="6" t="s">
        <v>230</v>
      </c>
      <c r="FF23" s="6" t="s">
        <v>230</v>
      </c>
      <c r="FG23" s="6" t="s">
        <v>230</v>
      </c>
      <c r="FH23" s="6" t="s">
        <v>230</v>
      </c>
      <c r="FI23" s="6" t="s">
        <v>230</v>
      </c>
      <c r="FJ23" s="6" t="s">
        <v>230</v>
      </c>
      <c r="FK23" s="6" t="s">
        <v>230</v>
      </c>
      <c r="FL23" s="6" t="s">
        <v>230</v>
      </c>
      <c r="FM23" s="6" t="s">
        <v>230</v>
      </c>
      <c r="FN23" s="6" t="s">
        <v>230</v>
      </c>
      <c r="FO23" s="6" t="s">
        <v>230</v>
      </c>
      <c r="FP23" s="6" t="s">
        <v>230</v>
      </c>
      <c r="FQ23" s="6" t="s">
        <v>230</v>
      </c>
      <c r="FR23" s="6" t="s">
        <v>230</v>
      </c>
      <c r="FS23" s="6" t="s">
        <v>230</v>
      </c>
      <c r="FT23" s="6" t="s">
        <v>230</v>
      </c>
      <c r="FU23" s="6" t="s">
        <v>230</v>
      </c>
      <c r="FV23" s="6" t="s">
        <v>230</v>
      </c>
      <c r="FW23" s="6" t="s">
        <v>230</v>
      </c>
      <c r="FX23" s="6" t="s">
        <v>230</v>
      </c>
      <c r="FY23" s="6" t="s">
        <v>230</v>
      </c>
      <c r="FZ23" s="6" t="s">
        <v>230</v>
      </c>
      <c r="GA23" s="6" t="s">
        <v>230</v>
      </c>
      <c r="GB23" s="6" t="s">
        <v>230</v>
      </c>
      <c r="GC23" s="6" t="s">
        <v>230</v>
      </c>
      <c r="GD23" s="6" t="s">
        <v>230</v>
      </c>
      <c r="GE23" s="6" t="s">
        <v>230</v>
      </c>
      <c r="GF23" s="6" t="s">
        <v>230</v>
      </c>
      <c r="GG23" s="6" t="s">
        <v>230</v>
      </c>
      <c r="GH23" s="6" t="s">
        <v>230</v>
      </c>
      <c r="GI23" s="6" t="s">
        <v>230</v>
      </c>
    </row>
    <row r="24" spans="1:191" x14ac:dyDescent="0.25">
      <c r="A24" s="6">
        <v>1117821</v>
      </c>
      <c r="B24" s="6" t="s">
        <v>231</v>
      </c>
      <c r="C24" s="6" t="s">
        <v>216</v>
      </c>
      <c r="D24" s="6">
        <v>0.2</v>
      </c>
      <c r="E24" s="22">
        <v>43489</v>
      </c>
      <c r="F24" s="6" t="s">
        <v>216</v>
      </c>
      <c r="H24" s="6" t="s">
        <v>217</v>
      </c>
      <c r="I24" s="6">
        <v>17</v>
      </c>
      <c r="J24" s="6">
        <v>0.95</v>
      </c>
      <c r="K24" s="6">
        <v>6.9</v>
      </c>
      <c r="L24" s="6" t="s">
        <v>218</v>
      </c>
      <c r="M24" s="6">
        <v>1.9</v>
      </c>
      <c r="N24" s="6">
        <v>4.4999999999999998E-2</v>
      </c>
      <c r="P24" s="6">
        <v>2.1</v>
      </c>
      <c r="R24" s="6" t="s">
        <v>220</v>
      </c>
      <c r="S24" s="6">
        <v>0.38</v>
      </c>
      <c r="T24" s="6" t="s">
        <v>220</v>
      </c>
      <c r="U24" s="6" t="s">
        <v>220</v>
      </c>
      <c r="V24" s="6">
        <v>0.98</v>
      </c>
      <c r="W24" s="6">
        <v>0.4</v>
      </c>
      <c r="X24" s="6">
        <v>2.6</v>
      </c>
      <c r="Y24" s="6">
        <v>2.2000000000000002</v>
      </c>
      <c r="Z24" s="6">
        <v>1.4</v>
      </c>
      <c r="AA24" s="6">
        <v>1.4</v>
      </c>
      <c r="AB24" s="6">
        <v>2.5</v>
      </c>
      <c r="AC24" s="6">
        <v>0.8</v>
      </c>
      <c r="AD24" s="6">
        <v>1.8</v>
      </c>
      <c r="AE24" s="6">
        <v>1.3</v>
      </c>
      <c r="AF24" s="6">
        <v>0.33</v>
      </c>
      <c r="AG24" s="6">
        <v>1.5</v>
      </c>
      <c r="AI24" s="6">
        <v>17.600000000000001</v>
      </c>
      <c r="AK24" s="6">
        <v>26</v>
      </c>
      <c r="AL24" s="6">
        <v>1.5</v>
      </c>
      <c r="AM24" s="6">
        <v>5.5</v>
      </c>
      <c r="AN24" s="6">
        <v>6</v>
      </c>
      <c r="AO24" s="6" t="s">
        <v>221</v>
      </c>
      <c r="AP24" s="6">
        <v>53</v>
      </c>
      <c r="AQ24" s="6">
        <v>53</v>
      </c>
      <c r="AR24" s="6">
        <v>300</v>
      </c>
      <c r="AS24" s="6">
        <v>430</v>
      </c>
      <c r="AT24" s="6">
        <v>5.0999999999999996</v>
      </c>
      <c r="AU24" s="6">
        <v>48</v>
      </c>
      <c r="AV24" s="6">
        <v>1.3</v>
      </c>
      <c r="AW24" s="6">
        <v>35</v>
      </c>
      <c r="AX24" s="28">
        <v>790</v>
      </c>
      <c r="AZ24" s="6" t="s">
        <v>219</v>
      </c>
      <c r="BA24" s="6" t="s">
        <v>219</v>
      </c>
      <c r="BB24" s="6" t="s">
        <v>219</v>
      </c>
      <c r="BC24" s="6" t="s">
        <v>219</v>
      </c>
      <c r="BD24" s="6" t="s">
        <v>219</v>
      </c>
      <c r="BE24" s="6" t="s">
        <v>219</v>
      </c>
      <c r="BG24" s="6" t="s">
        <v>222</v>
      </c>
      <c r="BH24" s="6" t="s">
        <v>222</v>
      </c>
      <c r="BI24" s="6" t="s">
        <v>222</v>
      </c>
      <c r="BJ24" s="6" t="s">
        <v>219</v>
      </c>
      <c r="BK24" s="6" t="s">
        <v>223</v>
      </c>
      <c r="BL24" s="6" t="s">
        <v>224</v>
      </c>
      <c r="BM24" s="6" t="s">
        <v>224</v>
      </c>
      <c r="BN24" s="6">
        <v>120</v>
      </c>
      <c r="BP24" s="6" t="s">
        <v>222</v>
      </c>
      <c r="BQ24" s="6" t="s">
        <v>222</v>
      </c>
      <c r="BR24" s="6" t="s">
        <v>222</v>
      </c>
      <c r="BS24" s="6" t="s">
        <v>219</v>
      </c>
      <c r="BT24" s="6" t="s">
        <v>223</v>
      </c>
      <c r="BU24" s="6">
        <v>13</v>
      </c>
      <c r="BV24" s="6">
        <v>170</v>
      </c>
      <c r="BW24" s="6">
        <v>220</v>
      </c>
      <c r="BY24" s="25">
        <f t="shared" si="37"/>
        <v>523</v>
      </c>
      <c r="BZ24" s="26"/>
    </row>
    <row r="25" spans="1:191" x14ac:dyDescent="0.25">
      <c r="A25" s="6">
        <v>1117823</v>
      </c>
      <c r="B25" s="6" t="s">
        <v>231</v>
      </c>
      <c r="C25" s="6" t="s">
        <v>216</v>
      </c>
      <c r="D25" s="6" t="s">
        <v>232</v>
      </c>
      <c r="E25" s="22">
        <v>43489</v>
      </c>
      <c r="F25" s="6" t="s">
        <v>216</v>
      </c>
      <c r="H25" s="6" t="s">
        <v>217</v>
      </c>
      <c r="I25" s="6">
        <v>9.6999999999999993</v>
      </c>
      <c r="J25" s="6">
        <v>1.1000000000000001</v>
      </c>
      <c r="K25" s="6">
        <v>7.9</v>
      </c>
      <c r="L25" s="6" t="s">
        <v>218</v>
      </c>
      <c r="M25" s="6">
        <v>1.6</v>
      </c>
      <c r="N25" s="6">
        <v>3.4000000000000002E-2</v>
      </c>
      <c r="P25" s="6" t="s">
        <v>219</v>
      </c>
      <c r="R25" s="6">
        <v>0.54</v>
      </c>
      <c r="S25" s="6">
        <v>0.31</v>
      </c>
      <c r="T25" s="6" t="s">
        <v>220</v>
      </c>
      <c r="U25" s="6">
        <v>0.23</v>
      </c>
      <c r="V25" s="6">
        <v>2.6</v>
      </c>
      <c r="W25" s="6">
        <v>0.93</v>
      </c>
      <c r="X25" s="6">
        <v>6.8</v>
      </c>
      <c r="Y25" s="6">
        <v>5.6</v>
      </c>
      <c r="Z25" s="6">
        <v>3.6</v>
      </c>
      <c r="AA25" s="6">
        <v>3.5</v>
      </c>
      <c r="AB25" s="6">
        <v>4.2</v>
      </c>
      <c r="AC25" s="6">
        <v>2.5</v>
      </c>
      <c r="AD25" s="6">
        <v>3.7</v>
      </c>
      <c r="AE25" s="6">
        <v>2</v>
      </c>
      <c r="AF25" s="6">
        <v>0.67</v>
      </c>
      <c r="AG25" s="6">
        <v>2.1</v>
      </c>
      <c r="AI25" s="6">
        <v>39.299999999999997</v>
      </c>
      <c r="AK25" s="6">
        <v>37</v>
      </c>
      <c r="AL25" s="6">
        <v>1.2</v>
      </c>
      <c r="AM25" s="6">
        <v>14</v>
      </c>
      <c r="AN25" s="6">
        <v>0.6</v>
      </c>
      <c r="AO25" s="6" t="s">
        <v>221</v>
      </c>
      <c r="AP25" s="6">
        <v>28</v>
      </c>
      <c r="AQ25" s="6">
        <v>28</v>
      </c>
      <c r="AR25" s="6">
        <v>220</v>
      </c>
      <c r="AS25" s="6">
        <v>580</v>
      </c>
      <c r="AT25" s="6">
        <v>1.5</v>
      </c>
      <c r="AU25" s="6">
        <v>36</v>
      </c>
      <c r="AV25" s="6" t="s">
        <v>219</v>
      </c>
      <c r="AW25" s="6">
        <v>40</v>
      </c>
      <c r="AX25" s="6">
        <v>230</v>
      </c>
      <c r="AZ25" s="6" t="s">
        <v>219</v>
      </c>
      <c r="BA25" s="6" t="s">
        <v>219</v>
      </c>
      <c r="BB25" s="6" t="s">
        <v>219</v>
      </c>
      <c r="BC25" s="6" t="s">
        <v>219</v>
      </c>
      <c r="BD25" s="6" t="s">
        <v>219</v>
      </c>
      <c r="BE25" s="6" t="s">
        <v>219</v>
      </c>
      <c r="BG25" s="6" t="s">
        <v>222</v>
      </c>
      <c r="BH25" s="6" t="s">
        <v>222</v>
      </c>
      <c r="BI25" s="6" t="s">
        <v>222</v>
      </c>
      <c r="BJ25" s="6" t="s">
        <v>219</v>
      </c>
      <c r="BK25" s="6">
        <v>2.7</v>
      </c>
      <c r="BL25" s="6">
        <v>16</v>
      </c>
      <c r="BM25" s="6">
        <v>130</v>
      </c>
      <c r="BN25" s="6">
        <v>110</v>
      </c>
      <c r="BP25" s="6" t="s">
        <v>222</v>
      </c>
      <c r="BQ25" s="6" t="s">
        <v>222</v>
      </c>
      <c r="BR25" s="6" t="s">
        <v>222</v>
      </c>
      <c r="BS25" s="6">
        <v>2</v>
      </c>
      <c r="BT25" s="6">
        <v>8.1999999999999993</v>
      </c>
      <c r="BU25" s="6">
        <v>49</v>
      </c>
      <c r="BV25" s="6">
        <v>280</v>
      </c>
      <c r="BW25" s="6">
        <v>220</v>
      </c>
      <c r="BY25" s="25">
        <f t="shared" si="37"/>
        <v>817.9</v>
      </c>
      <c r="BZ25" s="26"/>
    </row>
    <row r="26" spans="1:191" x14ac:dyDescent="0.25">
      <c r="A26" s="6">
        <v>1117824</v>
      </c>
      <c r="B26" s="6" t="s">
        <v>233</v>
      </c>
      <c r="C26" s="6" t="s">
        <v>216</v>
      </c>
      <c r="D26" s="6">
        <v>0.4</v>
      </c>
      <c r="E26" s="22">
        <v>43451</v>
      </c>
      <c r="F26" s="6" t="s">
        <v>216</v>
      </c>
      <c r="H26" s="6" t="s">
        <v>217</v>
      </c>
      <c r="I26" s="6">
        <v>15</v>
      </c>
      <c r="J26" s="6">
        <v>1.1000000000000001</v>
      </c>
      <c r="K26" s="6">
        <v>7.3</v>
      </c>
      <c r="L26" s="6" t="s">
        <v>218</v>
      </c>
      <c r="M26" s="6">
        <v>4.2000000000000003E-2</v>
      </c>
      <c r="N26" s="6">
        <v>6.6000000000000003E-2</v>
      </c>
      <c r="P26" s="6" t="s">
        <v>219</v>
      </c>
      <c r="R26" s="6" t="s">
        <v>220</v>
      </c>
      <c r="S26" s="6">
        <v>0.61</v>
      </c>
      <c r="T26" s="6" t="s">
        <v>220</v>
      </c>
      <c r="U26" s="6" t="s">
        <v>220</v>
      </c>
      <c r="V26" s="6">
        <v>1</v>
      </c>
      <c r="W26" s="6">
        <v>0.4</v>
      </c>
      <c r="X26" s="6">
        <v>2.9</v>
      </c>
      <c r="Y26" s="6">
        <v>2.9</v>
      </c>
      <c r="Z26" s="6">
        <v>2.2000000000000002</v>
      </c>
      <c r="AA26" s="6">
        <v>1.9</v>
      </c>
      <c r="AB26" s="6">
        <v>4.3</v>
      </c>
      <c r="AC26" s="6">
        <v>1.4</v>
      </c>
      <c r="AD26" s="6">
        <v>3.4</v>
      </c>
      <c r="AE26" s="6">
        <v>2.9</v>
      </c>
      <c r="AF26" s="6">
        <v>0.89</v>
      </c>
      <c r="AG26" s="6">
        <v>3.4</v>
      </c>
      <c r="AI26" s="6">
        <v>28.3</v>
      </c>
      <c r="AK26" s="6">
        <v>33</v>
      </c>
      <c r="AL26" s="6">
        <v>1.9</v>
      </c>
      <c r="AM26" s="6">
        <v>3</v>
      </c>
      <c r="AN26" s="28">
        <v>19</v>
      </c>
      <c r="AO26" s="6" t="s">
        <v>221</v>
      </c>
      <c r="AP26" s="28">
        <v>130</v>
      </c>
      <c r="AQ26" s="6">
        <v>130</v>
      </c>
      <c r="AR26" s="28">
        <v>660</v>
      </c>
      <c r="AS26" s="28">
        <v>1000</v>
      </c>
      <c r="AT26" s="6">
        <v>15</v>
      </c>
      <c r="AU26" s="6">
        <v>90</v>
      </c>
      <c r="AV26" s="6" t="s">
        <v>219</v>
      </c>
      <c r="AW26" s="6">
        <v>49</v>
      </c>
      <c r="AX26" s="28">
        <v>2300</v>
      </c>
      <c r="AZ26" s="6" t="s">
        <v>219</v>
      </c>
      <c r="BA26" s="6" t="s">
        <v>219</v>
      </c>
      <c r="BB26" s="6" t="s">
        <v>219</v>
      </c>
      <c r="BC26" s="6" t="s">
        <v>219</v>
      </c>
      <c r="BD26" s="6" t="s">
        <v>219</v>
      </c>
      <c r="BE26" s="6" t="s">
        <v>219</v>
      </c>
      <c r="BG26" s="6" t="s">
        <v>222</v>
      </c>
      <c r="BH26" s="6" t="s">
        <v>222</v>
      </c>
      <c r="BI26" s="6" t="s">
        <v>222</v>
      </c>
      <c r="BJ26" s="6" t="s">
        <v>219</v>
      </c>
      <c r="BK26" s="6" t="s">
        <v>223</v>
      </c>
      <c r="BL26" s="6">
        <v>32</v>
      </c>
      <c r="BM26" s="6">
        <v>360</v>
      </c>
      <c r="BN26" s="6">
        <v>60</v>
      </c>
      <c r="BP26" s="6" t="s">
        <v>222</v>
      </c>
      <c r="BQ26" s="6" t="s">
        <v>222</v>
      </c>
      <c r="BR26" s="6" t="s">
        <v>222</v>
      </c>
      <c r="BS26" s="6" t="s">
        <v>219</v>
      </c>
      <c r="BT26" s="6">
        <v>3.3</v>
      </c>
      <c r="BU26" s="6">
        <v>24</v>
      </c>
      <c r="BV26" s="6">
        <v>180</v>
      </c>
      <c r="BW26" s="6">
        <v>30</v>
      </c>
      <c r="BY26" s="25">
        <f t="shared" si="37"/>
        <v>689.3</v>
      </c>
      <c r="BZ26" s="26"/>
      <c r="CB26" s="6" t="s">
        <v>230</v>
      </c>
      <c r="CC26" s="6" t="s">
        <v>230</v>
      </c>
      <c r="CD26" s="6" t="s">
        <v>230</v>
      </c>
      <c r="CE26" s="6" t="s">
        <v>230</v>
      </c>
      <c r="CF26" s="6" t="s">
        <v>230</v>
      </c>
      <c r="CG26" s="6" t="s">
        <v>230</v>
      </c>
      <c r="CH26" s="6" t="s">
        <v>230</v>
      </c>
      <c r="CI26" s="6" t="s">
        <v>230</v>
      </c>
      <c r="CJ26" s="6" t="s">
        <v>230</v>
      </c>
      <c r="CK26" s="6" t="s">
        <v>230</v>
      </c>
      <c r="CL26" s="6" t="s">
        <v>230</v>
      </c>
      <c r="CM26" s="6" t="s">
        <v>230</v>
      </c>
      <c r="CN26" s="6" t="s">
        <v>230</v>
      </c>
      <c r="CO26" s="6" t="s">
        <v>230</v>
      </c>
      <c r="CP26" s="6" t="s">
        <v>230</v>
      </c>
      <c r="CQ26" s="6" t="s">
        <v>230</v>
      </c>
      <c r="CR26" s="6" t="s">
        <v>230</v>
      </c>
      <c r="CS26" s="6" t="s">
        <v>230</v>
      </c>
      <c r="CT26" s="6" t="s">
        <v>230</v>
      </c>
      <c r="CU26" s="6" t="s">
        <v>230</v>
      </c>
      <c r="CV26" s="6" t="s">
        <v>230</v>
      </c>
      <c r="CW26" s="6" t="s">
        <v>230</v>
      </c>
      <c r="CX26" s="6" t="s">
        <v>230</v>
      </c>
      <c r="CY26" s="6" t="s">
        <v>230</v>
      </c>
      <c r="CZ26" s="6" t="s">
        <v>230</v>
      </c>
      <c r="DA26" s="6" t="s">
        <v>230</v>
      </c>
      <c r="DB26" s="6" t="s">
        <v>230</v>
      </c>
      <c r="DC26" s="6" t="s">
        <v>230</v>
      </c>
      <c r="DD26" s="6" t="s">
        <v>230</v>
      </c>
      <c r="DE26" s="6" t="s">
        <v>230</v>
      </c>
      <c r="DF26" s="6" t="s">
        <v>230</v>
      </c>
      <c r="DG26" s="6" t="s">
        <v>230</v>
      </c>
      <c r="DH26" s="6" t="s">
        <v>230</v>
      </c>
      <c r="DI26" s="6" t="s">
        <v>230</v>
      </c>
      <c r="DJ26" s="6" t="s">
        <v>230</v>
      </c>
      <c r="DK26" s="6" t="s">
        <v>230</v>
      </c>
      <c r="DL26" s="6" t="s">
        <v>230</v>
      </c>
      <c r="DM26" s="6" t="s">
        <v>230</v>
      </c>
      <c r="DN26" s="6" t="s">
        <v>230</v>
      </c>
      <c r="DO26" s="6" t="s">
        <v>230</v>
      </c>
      <c r="DP26" s="6" t="s">
        <v>230</v>
      </c>
      <c r="DQ26" s="6" t="s">
        <v>230</v>
      </c>
      <c r="DR26" s="6" t="s">
        <v>230</v>
      </c>
      <c r="DS26" s="6" t="s">
        <v>230</v>
      </c>
      <c r="DT26" s="6" t="s">
        <v>230</v>
      </c>
      <c r="DU26" s="6" t="s">
        <v>230</v>
      </c>
      <c r="DV26" s="6" t="s">
        <v>230</v>
      </c>
      <c r="DW26" s="6" t="s">
        <v>230</v>
      </c>
      <c r="DX26" s="6" t="s">
        <v>230</v>
      </c>
      <c r="DY26" s="6" t="s">
        <v>230</v>
      </c>
      <c r="DZ26" s="6" t="s">
        <v>230</v>
      </c>
      <c r="EA26" s="6" t="s">
        <v>230</v>
      </c>
      <c r="EB26" s="6" t="s">
        <v>230</v>
      </c>
      <c r="EC26" s="6" t="s">
        <v>230</v>
      </c>
      <c r="ED26" s="6" t="s">
        <v>230</v>
      </c>
      <c r="EE26" s="6" t="s">
        <v>230</v>
      </c>
      <c r="EG26" s="6" t="s">
        <v>230</v>
      </c>
      <c r="EH26" s="6" t="s">
        <v>230</v>
      </c>
      <c r="EI26" s="6" t="s">
        <v>230</v>
      </c>
      <c r="EJ26" s="6" t="s">
        <v>230</v>
      </c>
      <c r="EK26" s="6" t="s">
        <v>230</v>
      </c>
      <c r="EL26" s="6" t="s">
        <v>230</v>
      </c>
      <c r="EM26" s="6" t="s">
        <v>230</v>
      </c>
      <c r="EN26" s="6" t="s">
        <v>230</v>
      </c>
      <c r="EO26" s="6" t="s">
        <v>230</v>
      </c>
      <c r="EP26" s="6" t="s">
        <v>230</v>
      </c>
      <c r="EQ26" s="6" t="s">
        <v>230</v>
      </c>
      <c r="ER26" s="6" t="s">
        <v>230</v>
      </c>
      <c r="ES26" s="6" t="s">
        <v>230</v>
      </c>
      <c r="ET26" s="6" t="s">
        <v>230</v>
      </c>
      <c r="EU26" s="6" t="s">
        <v>230</v>
      </c>
      <c r="EV26" s="6" t="s">
        <v>230</v>
      </c>
      <c r="EW26" s="6" t="s">
        <v>230</v>
      </c>
      <c r="EX26" s="6" t="s">
        <v>230</v>
      </c>
      <c r="EY26" s="6" t="s">
        <v>230</v>
      </c>
      <c r="EZ26" s="6" t="s">
        <v>230</v>
      </c>
      <c r="FA26" s="6" t="s">
        <v>230</v>
      </c>
      <c r="FB26" s="6" t="s">
        <v>230</v>
      </c>
      <c r="FC26" s="6" t="s">
        <v>230</v>
      </c>
      <c r="FD26" s="6" t="s">
        <v>230</v>
      </c>
      <c r="FE26" s="6" t="s">
        <v>230</v>
      </c>
      <c r="FF26" s="6" t="s">
        <v>230</v>
      </c>
      <c r="FG26" s="6" t="s">
        <v>230</v>
      </c>
      <c r="FH26" s="6" t="s">
        <v>230</v>
      </c>
      <c r="FI26" s="6" t="s">
        <v>230</v>
      </c>
      <c r="FJ26" s="6" t="s">
        <v>230</v>
      </c>
      <c r="FK26" s="6" t="s">
        <v>230</v>
      </c>
      <c r="FL26" s="6" t="s">
        <v>230</v>
      </c>
      <c r="FM26" s="6" t="s">
        <v>230</v>
      </c>
      <c r="FN26" s="6" t="s">
        <v>230</v>
      </c>
      <c r="FO26" s="6" t="s">
        <v>230</v>
      </c>
      <c r="FP26" s="6" t="s">
        <v>230</v>
      </c>
      <c r="FQ26" s="6" t="s">
        <v>230</v>
      </c>
      <c r="FR26" s="6" t="s">
        <v>230</v>
      </c>
      <c r="FS26" s="6" t="s">
        <v>230</v>
      </c>
      <c r="FT26" s="6" t="s">
        <v>230</v>
      </c>
      <c r="FU26" s="6" t="s">
        <v>230</v>
      </c>
      <c r="FV26" s="6" t="s">
        <v>230</v>
      </c>
      <c r="FW26" s="6" t="s">
        <v>230</v>
      </c>
      <c r="FX26" s="6" t="s">
        <v>230</v>
      </c>
      <c r="FY26" s="6" t="s">
        <v>230</v>
      </c>
      <c r="FZ26" s="6" t="s">
        <v>230</v>
      </c>
      <c r="GA26" s="6" t="s">
        <v>230</v>
      </c>
      <c r="GB26" s="6" t="s">
        <v>230</v>
      </c>
      <c r="GC26" s="6" t="s">
        <v>230</v>
      </c>
      <c r="GD26" s="6" t="s">
        <v>230</v>
      </c>
      <c r="GE26" s="6" t="s">
        <v>230</v>
      </c>
      <c r="GF26" s="6" t="s">
        <v>230</v>
      </c>
      <c r="GG26" s="6" t="s">
        <v>230</v>
      </c>
      <c r="GH26" s="6" t="s">
        <v>230</v>
      </c>
      <c r="GI26" s="6" t="s">
        <v>230</v>
      </c>
    </row>
    <row r="27" spans="1:191" x14ac:dyDescent="0.25">
      <c r="A27" s="6">
        <v>1117825</v>
      </c>
      <c r="B27" s="6" t="s">
        <v>233</v>
      </c>
      <c r="C27" s="6" t="s">
        <v>216</v>
      </c>
      <c r="D27" s="6">
        <v>1.1000000000000001</v>
      </c>
      <c r="E27" s="22">
        <v>43451</v>
      </c>
      <c r="F27" s="6" t="s">
        <v>216</v>
      </c>
      <c r="H27" s="6" t="s">
        <v>217</v>
      </c>
      <c r="I27" s="6">
        <v>23</v>
      </c>
      <c r="J27" s="6">
        <v>1.2</v>
      </c>
      <c r="K27" s="6">
        <v>7.3</v>
      </c>
      <c r="L27" s="6" t="s">
        <v>218</v>
      </c>
      <c r="M27" s="6">
        <v>0.13</v>
      </c>
      <c r="N27" s="6">
        <v>3.7999999999999999E-2</v>
      </c>
      <c r="P27" s="6" t="s">
        <v>219</v>
      </c>
      <c r="R27" s="6" t="s">
        <v>220</v>
      </c>
      <c r="S27" s="6">
        <v>0.31</v>
      </c>
      <c r="T27" s="6" t="s">
        <v>220</v>
      </c>
      <c r="U27" s="6">
        <v>0.24</v>
      </c>
      <c r="V27" s="6">
        <v>2.2999999999999998</v>
      </c>
      <c r="W27" s="6">
        <v>0.43</v>
      </c>
      <c r="X27" s="6">
        <v>4.0999999999999996</v>
      </c>
      <c r="Y27" s="6">
        <v>3.6</v>
      </c>
      <c r="Z27" s="6">
        <v>2.2999999999999998</v>
      </c>
      <c r="AA27" s="6">
        <v>2.1</v>
      </c>
      <c r="AB27" s="6">
        <v>3.7</v>
      </c>
      <c r="AC27" s="6">
        <v>1.2</v>
      </c>
      <c r="AD27" s="6">
        <v>2.6</v>
      </c>
      <c r="AE27" s="6">
        <v>1.8</v>
      </c>
      <c r="AF27" s="6">
        <v>0.52</v>
      </c>
      <c r="AG27" s="6">
        <v>2.1</v>
      </c>
      <c r="AI27" s="6">
        <v>27.4</v>
      </c>
      <c r="AK27" s="28">
        <v>110</v>
      </c>
      <c r="AL27" s="6">
        <v>3.3</v>
      </c>
      <c r="AM27" s="6">
        <v>4</v>
      </c>
      <c r="AN27" s="28">
        <v>54</v>
      </c>
      <c r="AO27" s="6" t="s">
        <v>221</v>
      </c>
      <c r="AP27" s="28">
        <v>790</v>
      </c>
      <c r="AQ27" s="6">
        <v>790</v>
      </c>
      <c r="AR27" s="28">
        <v>770</v>
      </c>
      <c r="AS27" s="30">
        <v>14000</v>
      </c>
      <c r="AT27" s="29">
        <v>62</v>
      </c>
      <c r="AU27" s="6">
        <v>140</v>
      </c>
      <c r="AV27" s="6">
        <v>4.3</v>
      </c>
      <c r="AW27" s="6">
        <v>74</v>
      </c>
      <c r="AX27" s="28">
        <v>27000</v>
      </c>
      <c r="AZ27" s="6" t="s">
        <v>219</v>
      </c>
      <c r="BA27" s="6" t="s">
        <v>219</v>
      </c>
      <c r="BB27" s="6" t="s">
        <v>219</v>
      </c>
      <c r="BC27" s="6" t="s">
        <v>219</v>
      </c>
      <c r="BD27" s="6" t="s">
        <v>219</v>
      </c>
      <c r="BE27" s="6" t="s">
        <v>219</v>
      </c>
      <c r="BG27" s="6" t="s">
        <v>222</v>
      </c>
      <c r="BH27" s="6" t="s">
        <v>222</v>
      </c>
      <c r="BI27" s="6" t="s">
        <v>222</v>
      </c>
      <c r="BJ27" s="6">
        <v>2.2999999999999998</v>
      </c>
      <c r="BK27" s="6">
        <v>7.4</v>
      </c>
      <c r="BL27" s="6">
        <v>32</v>
      </c>
      <c r="BM27" s="6">
        <v>270</v>
      </c>
      <c r="BN27" s="6">
        <v>50</v>
      </c>
      <c r="BP27" s="6" t="s">
        <v>222</v>
      </c>
      <c r="BQ27" s="6" t="s">
        <v>222</v>
      </c>
      <c r="BR27" s="6" t="s">
        <v>222</v>
      </c>
      <c r="BS27" s="6" t="s">
        <v>219</v>
      </c>
      <c r="BT27" s="6">
        <v>2.5</v>
      </c>
      <c r="BU27" s="6">
        <v>30</v>
      </c>
      <c r="BV27" s="6">
        <v>110</v>
      </c>
      <c r="BW27" s="6" t="s">
        <v>227</v>
      </c>
      <c r="BY27" s="25">
        <f t="shared" si="37"/>
        <v>504.2</v>
      </c>
      <c r="BZ27" s="26"/>
      <c r="CB27" s="6" t="s">
        <v>230</v>
      </c>
      <c r="CC27" s="6" t="s">
        <v>230</v>
      </c>
      <c r="CD27" s="6" t="s">
        <v>230</v>
      </c>
      <c r="CE27" s="6" t="s">
        <v>230</v>
      </c>
      <c r="CF27" s="6" t="s">
        <v>230</v>
      </c>
      <c r="CG27" s="6" t="s">
        <v>230</v>
      </c>
      <c r="CH27" s="6" t="s">
        <v>230</v>
      </c>
      <c r="CI27" s="6" t="s">
        <v>230</v>
      </c>
      <c r="CJ27" s="6" t="s">
        <v>230</v>
      </c>
      <c r="CK27" s="6" t="s">
        <v>230</v>
      </c>
      <c r="CL27" s="6" t="s">
        <v>230</v>
      </c>
      <c r="CM27" s="6" t="s">
        <v>230</v>
      </c>
      <c r="CN27" s="6" t="s">
        <v>230</v>
      </c>
      <c r="CO27" s="6" t="s">
        <v>230</v>
      </c>
      <c r="CP27" s="6" t="s">
        <v>230</v>
      </c>
      <c r="CQ27" s="6" t="s">
        <v>230</v>
      </c>
      <c r="CR27" s="6" t="s">
        <v>230</v>
      </c>
      <c r="CS27" s="6" t="s">
        <v>230</v>
      </c>
      <c r="CT27" s="6" t="s">
        <v>230</v>
      </c>
      <c r="CU27" s="6" t="s">
        <v>230</v>
      </c>
      <c r="CV27" s="6" t="s">
        <v>230</v>
      </c>
      <c r="CW27" s="6" t="s">
        <v>230</v>
      </c>
      <c r="CX27" s="6" t="s">
        <v>230</v>
      </c>
      <c r="CY27" s="6" t="s">
        <v>230</v>
      </c>
      <c r="CZ27" s="6" t="s">
        <v>230</v>
      </c>
      <c r="DA27" s="6" t="s">
        <v>230</v>
      </c>
      <c r="DB27" s="6" t="s">
        <v>230</v>
      </c>
      <c r="DC27" s="6" t="s">
        <v>230</v>
      </c>
      <c r="DD27" s="6" t="s">
        <v>230</v>
      </c>
      <c r="DE27" s="6" t="s">
        <v>230</v>
      </c>
      <c r="DF27" s="6" t="s">
        <v>230</v>
      </c>
      <c r="DG27" s="6" t="s">
        <v>230</v>
      </c>
      <c r="DH27" s="6" t="s">
        <v>230</v>
      </c>
      <c r="DI27" s="6" t="s">
        <v>230</v>
      </c>
      <c r="DJ27" s="6" t="s">
        <v>230</v>
      </c>
      <c r="DK27" s="6" t="s">
        <v>230</v>
      </c>
      <c r="DL27" s="6" t="s">
        <v>230</v>
      </c>
      <c r="DM27" s="6" t="s">
        <v>230</v>
      </c>
      <c r="DN27" s="6" t="s">
        <v>230</v>
      </c>
      <c r="DO27" s="6" t="s">
        <v>230</v>
      </c>
      <c r="DP27" s="6" t="s">
        <v>230</v>
      </c>
      <c r="DQ27" s="6" t="s">
        <v>230</v>
      </c>
      <c r="DR27" s="6" t="s">
        <v>230</v>
      </c>
      <c r="DS27" s="6" t="s">
        <v>230</v>
      </c>
      <c r="DT27" s="6" t="s">
        <v>230</v>
      </c>
      <c r="DU27" s="6" t="s">
        <v>230</v>
      </c>
      <c r="DV27" s="6" t="s">
        <v>230</v>
      </c>
      <c r="DW27" s="6" t="s">
        <v>230</v>
      </c>
      <c r="DX27" s="6" t="s">
        <v>230</v>
      </c>
      <c r="DY27" s="6" t="s">
        <v>230</v>
      </c>
      <c r="DZ27" s="6" t="s">
        <v>230</v>
      </c>
      <c r="EA27" s="6" t="s">
        <v>230</v>
      </c>
      <c r="EB27" s="6" t="s">
        <v>230</v>
      </c>
      <c r="EC27" s="6" t="s">
        <v>230</v>
      </c>
      <c r="ED27" s="6" t="s">
        <v>230</v>
      </c>
      <c r="EE27" s="6" t="s">
        <v>230</v>
      </c>
      <c r="EG27" s="6" t="s">
        <v>230</v>
      </c>
      <c r="EH27" s="6" t="s">
        <v>230</v>
      </c>
      <c r="EI27" s="6" t="s">
        <v>230</v>
      </c>
      <c r="EJ27" s="6" t="s">
        <v>230</v>
      </c>
      <c r="EK27" s="6" t="s">
        <v>230</v>
      </c>
      <c r="EL27" s="6" t="s">
        <v>230</v>
      </c>
      <c r="EM27" s="6" t="s">
        <v>230</v>
      </c>
      <c r="EN27" s="6" t="s">
        <v>230</v>
      </c>
      <c r="EO27" s="6" t="s">
        <v>230</v>
      </c>
      <c r="EP27" s="6" t="s">
        <v>230</v>
      </c>
      <c r="EQ27" s="6" t="s">
        <v>230</v>
      </c>
      <c r="ER27" s="6" t="s">
        <v>230</v>
      </c>
      <c r="ES27" s="6" t="s">
        <v>230</v>
      </c>
      <c r="ET27" s="6" t="s">
        <v>230</v>
      </c>
      <c r="EU27" s="6" t="s">
        <v>230</v>
      </c>
      <c r="EV27" s="6" t="s">
        <v>230</v>
      </c>
      <c r="EW27" s="6" t="s">
        <v>230</v>
      </c>
      <c r="EX27" s="6" t="s">
        <v>230</v>
      </c>
      <c r="EY27" s="6" t="s">
        <v>230</v>
      </c>
      <c r="EZ27" s="6" t="s">
        <v>230</v>
      </c>
      <c r="FA27" s="6" t="s">
        <v>230</v>
      </c>
      <c r="FB27" s="6" t="s">
        <v>230</v>
      </c>
      <c r="FC27" s="6" t="s">
        <v>230</v>
      </c>
      <c r="FD27" s="6" t="s">
        <v>230</v>
      </c>
      <c r="FE27" s="6" t="s">
        <v>230</v>
      </c>
      <c r="FF27" s="6" t="s">
        <v>230</v>
      </c>
      <c r="FG27" s="6" t="s">
        <v>230</v>
      </c>
      <c r="FH27" s="6" t="s">
        <v>230</v>
      </c>
      <c r="FI27" s="6" t="s">
        <v>230</v>
      </c>
      <c r="FJ27" s="6" t="s">
        <v>230</v>
      </c>
      <c r="FK27" s="6" t="s">
        <v>230</v>
      </c>
      <c r="FL27" s="6" t="s">
        <v>230</v>
      </c>
      <c r="FM27" s="6" t="s">
        <v>230</v>
      </c>
      <c r="FN27" s="6" t="s">
        <v>230</v>
      </c>
      <c r="FO27" s="6" t="s">
        <v>230</v>
      </c>
      <c r="FP27" s="6" t="s">
        <v>230</v>
      </c>
      <c r="FQ27" s="6" t="s">
        <v>230</v>
      </c>
      <c r="FR27" s="6" t="s">
        <v>230</v>
      </c>
      <c r="FS27" s="6" t="s">
        <v>230</v>
      </c>
      <c r="FT27" s="6" t="s">
        <v>230</v>
      </c>
      <c r="FU27" s="6" t="s">
        <v>230</v>
      </c>
      <c r="FV27" s="6" t="s">
        <v>230</v>
      </c>
      <c r="FW27" s="6" t="s">
        <v>230</v>
      </c>
      <c r="FX27" s="6" t="s">
        <v>230</v>
      </c>
      <c r="FY27" s="6" t="s">
        <v>230</v>
      </c>
      <c r="FZ27" s="6" t="s">
        <v>230</v>
      </c>
      <c r="GA27" s="6" t="s">
        <v>230</v>
      </c>
      <c r="GB27" s="6" t="s">
        <v>230</v>
      </c>
      <c r="GC27" s="6" t="s">
        <v>230</v>
      </c>
      <c r="GD27" s="6" t="s">
        <v>230</v>
      </c>
      <c r="GE27" s="6" t="s">
        <v>230</v>
      </c>
      <c r="GF27" s="6" t="s">
        <v>230</v>
      </c>
      <c r="GG27" s="6" t="s">
        <v>230</v>
      </c>
      <c r="GH27" s="6" t="s">
        <v>230</v>
      </c>
      <c r="GI27" s="6" t="s">
        <v>230</v>
      </c>
    </row>
    <row r="28" spans="1:191" x14ac:dyDescent="0.25">
      <c r="A28" s="6">
        <v>1117826</v>
      </c>
      <c r="B28" s="6" t="s">
        <v>233</v>
      </c>
      <c r="C28" s="6" t="s">
        <v>216</v>
      </c>
      <c r="D28" s="6">
        <v>1.9</v>
      </c>
      <c r="E28" s="22">
        <v>43451</v>
      </c>
      <c r="F28" s="6" t="s">
        <v>216</v>
      </c>
      <c r="H28" s="6" t="s">
        <v>217</v>
      </c>
      <c r="I28" s="6">
        <v>15</v>
      </c>
      <c r="J28" s="6">
        <v>1.5</v>
      </c>
      <c r="K28" s="6">
        <v>7.6</v>
      </c>
      <c r="L28" s="6" t="s">
        <v>218</v>
      </c>
      <c r="M28" s="6">
        <v>0.14000000000000001</v>
      </c>
      <c r="N28" s="6">
        <v>1.4999999999999999E-2</v>
      </c>
      <c r="P28" s="6" t="s">
        <v>219</v>
      </c>
      <c r="R28" s="6" t="s">
        <v>220</v>
      </c>
      <c r="S28" s="6" t="s">
        <v>220</v>
      </c>
      <c r="T28" s="6">
        <v>0.34</v>
      </c>
      <c r="U28" s="6">
        <v>0.35</v>
      </c>
      <c r="V28" s="6">
        <v>4.3</v>
      </c>
      <c r="W28" s="6">
        <v>0.88</v>
      </c>
      <c r="X28" s="6">
        <v>7.4</v>
      </c>
      <c r="Y28" s="6">
        <v>6</v>
      </c>
      <c r="Z28" s="6">
        <v>3.4</v>
      </c>
      <c r="AA28" s="6">
        <v>2.6</v>
      </c>
      <c r="AB28" s="6">
        <v>4.3</v>
      </c>
      <c r="AC28" s="6">
        <v>1.1000000000000001</v>
      </c>
      <c r="AD28" s="6">
        <v>2.7</v>
      </c>
      <c r="AE28" s="6">
        <v>1.7</v>
      </c>
      <c r="AF28" s="6">
        <v>0.46</v>
      </c>
      <c r="AG28" s="6">
        <v>1.8</v>
      </c>
      <c r="AI28" s="6">
        <v>37.1</v>
      </c>
      <c r="AK28" s="6">
        <v>27</v>
      </c>
      <c r="AL28" s="6">
        <v>1.2</v>
      </c>
      <c r="AM28" s="6">
        <v>3</v>
      </c>
      <c r="AN28" s="6">
        <v>4.5</v>
      </c>
      <c r="AO28" s="6" t="s">
        <v>221</v>
      </c>
      <c r="AP28" s="6">
        <v>84</v>
      </c>
      <c r="AQ28" s="6">
        <v>84</v>
      </c>
      <c r="AR28" s="6">
        <v>150</v>
      </c>
      <c r="AS28" s="28">
        <v>1300</v>
      </c>
      <c r="AT28" s="6">
        <v>7.5</v>
      </c>
      <c r="AU28" s="6">
        <v>34</v>
      </c>
      <c r="AV28" s="6" t="s">
        <v>219</v>
      </c>
      <c r="AW28" s="6">
        <v>46</v>
      </c>
      <c r="AX28" s="28">
        <v>2400</v>
      </c>
      <c r="AZ28" s="6" t="s">
        <v>219</v>
      </c>
      <c r="BA28" s="6" t="s">
        <v>219</v>
      </c>
      <c r="BB28" s="6" t="s">
        <v>219</v>
      </c>
      <c r="BC28" s="6" t="s">
        <v>219</v>
      </c>
      <c r="BD28" s="6" t="s">
        <v>219</v>
      </c>
      <c r="BE28" s="6" t="s">
        <v>219</v>
      </c>
      <c r="BG28" s="6" t="s">
        <v>222</v>
      </c>
      <c r="BH28" s="6" t="s">
        <v>222</v>
      </c>
      <c r="BI28" s="6" t="s">
        <v>222</v>
      </c>
      <c r="BJ28" s="6">
        <v>2.1</v>
      </c>
      <c r="BK28" s="6">
        <v>4.9000000000000004</v>
      </c>
      <c r="BL28" s="6">
        <v>11</v>
      </c>
      <c r="BM28" s="6">
        <v>69</v>
      </c>
      <c r="BN28" s="6">
        <v>17</v>
      </c>
      <c r="BP28" s="6" t="s">
        <v>222</v>
      </c>
      <c r="BQ28" s="6" t="s">
        <v>222</v>
      </c>
      <c r="BR28" s="6" t="s">
        <v>222</v>
      </c>
      <c r="BS28" s="6" t="s">
        <v>219</v>
      </c>
      <c r="BT28" s="6">
        <v>6.4</v>
      </c>
      <c r="BU28" s="6">
        <v>37</v>
      </c>
      <c r="BV28" s="6">
        <v>68</v>
      </c>
      <c r="BW28" s="6">
        <v>13</v>
      </c>
      <c r="BY28" s="25">
        <f t="shared" si="37"/>
        <v>228.4</v>
      </c>
      <c r="BZ28" s="26"/>
      <c r="CB28" s="6" t="s">
        <v>230</v>
      </c>
      <c r="CC28" s="6" t="s">
        <v>230</v>
      </c>
      <c r="CD28" s="6" t="s">
        <v>230</v>
      </c>
      <c r="CE28" s="6" t="s">
        <v>230</v>
      </c>
      <c r="CF28" s="6" t="s">
        <v>230</v>
      </c>
      <c r="CG28" s="6" t="s">
        <v>230</v>
      </c>
      <c r="CH28" s="6" t="s">
        <v>230</v>
      </c>
      <c r="CI28" s="6" t="s">
        <v>230</v>
      </c>
      <c r="CJ28" s="6" t="s">
        <v>230</v>
      </c>
      <c r="CK28" s="6" t="s">
        <v>230</v>
      </c>
      <c r="CL28" s="6" t="s">
        <v>230</v>
      </c>
      <c r="CM28" s="6" t="s">
        <v>230</v>
      </c>
      <c r="CN28" s="6" t="s">
        <v>230</v>
      </c>
      <c r="CO28" s="6" t="s">
        <v>230</v>
      </c>
      <c r="CP28" s="6" t="s">
        <v>230</v>
      </c>
      <c r="CQ28" s="6" t="s">
        <v>230</v>
      </c>
      <c r="CR28" s="6" t="s">
        <v>230</v>
      </c>
      <c r="CS28" s="6" t="s">
        <v>230</v>
      </c>
      <c r="CT28" s="6" t="s">
        <v>230</v>
      </c>
      <c r="CU28" s="6" t="s">
        <v>230</v>
      </c>
      <c r="CV28" s="6" t="s">
        <v>230</v>
      </c>
      <c r="CW28" s="6" t="s">
        <v>230</v>
      </c>
      <c r="CX28" s="6" t="s">
        <v>230</v>
      </c>
      <c r="CY28" s="6" t="s">
        <v>230</v>
      </c>
      <c r="CZ28" s="6" t="s">
        <v>230</v>
      </c>
      <c r="DA28" s="6" t="s">
        <v>230</v>
      </c>
      <c r="DB28" s="6" t="s">
        <v>230</v>
      </c>
      <c r="DC28" s="6" t="s">
        <v>230</v>
      </c>
      <c r="DD28" s="6" t="s">
        <v>230</v>
      </c>
      <c r="DE28" s="6" t="s">
        <v>230</v>
      </c>
      <c r="DF28" s="6" t="s">
        <v>230</v>
      </c>
      <c r="DG28" s="6" t="s">
        <v>230</v>
      </c>
      <c r="DH28" s="6" t="s">
        <v>230</v>
      </c>
      <c r="DI28" s="6" t="s">
        <v>230</v>
      </c>
      <c r="DJ28" s="6" t="s">
        <v>230</v>
      </c>
      <c r="DK28" s="6" t="s">
        <v>230</v>
      </c>
      <c r="DL28" s="6" t="s">
        <v>230</v>
      </c>
      <c r="DM28" s="6" t="s">
        <v>230</v>
      </c>
      <c r="DN28" s="6" t="s">
        <v>230</v>
      </c>
      <c r="DO28" s="6" t="s">
        <v>230</v>
      </c>
      <c r="DP28" s="6" t="s">
        <v>230</v>
      </c>
      <c r="DQ28" s="6" t="s">
        <v>230</v>
      </c>
      <c r="DR28" s="6" t="s">
        <v>230</v>
      </c>
      <c r="DS28" s="6" t="s">
        <v>230</v>
      </c>
      <c r="DT28" s="6" t="s">
        <v>230</v>
      </c>
      <c r="DU28" s="6" t="s">
        <v>230</v>
      </c>
      <c r="DV28" s="6" t="s">
        <v>230</v>
      </c>
      <c r="DW28" s="6" t="s">
        <v>230</v>
      </c>
      <c r="DX28" s="6" t="s">
        <v>230</v>
      </c>
      <c r="DY28" s="6" t="s">
        <v>230</v>
      </c>
      <c r="DZ28" s="6" t="s">
        <v>230</v>
      </c>
      <c r="EA28" s="6" t="s">
        <v>230</v>
      </c>
      <c r="EB28" s="6" t="s">
        <v>230</v>
      </c>
      <c r="EC28" s="6" t="s">
        <v>230</v>
      </c>
      <c r="ED28" s="6" t="s">
        <v>230</v>
      </c>
      <c r="EE28" s="6" t="s">
        <v>230</v>
      </c>
      <c r="EG28" s="6" t="s">
        <v>230</v>
      </c>
      <c r="EH28" s="6" t="s">
        <v>230</v>
      </c>
      <c r="EI28" s="6" t="s">
        <v>230</v>
      </c>
      <c r="EJ28" s="6" t="s">
        <v>230</v>
      </c>
      <c r="EK28" s="6" t="s">
        <v>230</v>
      </c>
      <c r="EL28" s="6" t="s">
        <v>230</v>
      </c>
      <c r="EM28" s="6" t="s">
        <v>230</v>
      </c>
      <c r="EN28" s="6" t="s">
        <v>230</v>
      </c>
      <c r="EO28" s="6" t="s">
        <v>230</v>
      </c>
      <c r="EP28" s="6" t="s">
        <v>230</v>
      </c>
      <c r="EQ28" s="6" t="s">
        <v>230</v>
      </c>
      <c r="ER28" s="6" t="s">
        <v>230</v>
      </c>
      <c r="ES28" s="6" t="s">
        <v>230</v>
      </c>
      <c r="ET28" s="6" t="s">
        <v>230</v>
      </c>
      <c r="EU28" s="6" t="s">
        <v>230</v>
      </c>
      <c r="EV28" s="6" t="s">
        <v>230</v>
      </c>
      <c r="EW28" s="6" t="s">
        <v>230</v>
      </c>
      <c r="EX28" s="6" t="s">
        <v>230</v>
      </c>
      <c r="EY28" s="6" t="s">
        <v>230</v>
      </c>
      <c r="EZ28" s="6" t="s">
        <v>230</v>
      </c>
      <c r="FA28" s="6" t="s">
        <v>230</v>
      </c>
      <c r="FB28" s="6" t="s">
        <v>230</v>
      </c>
      <c r="FC28" s="6" t="s">
        <v>230</v>
      </c>
      <c r="FD28" s="6" t="s">
        <v>230</v>
      </c>
      <c r="FE28" s="6" t="s">
        <v>230</v>
      </c>
      <c r="FF28" s="6" t="s">
        <v>230</v>
      </c>
      <c r="FG28" s="6" t="s">
        <v>230</v>
      </c>
      <c r="FH28" s="6" t="s">
        <v>230</v>
      </c>
      <c r="FI28" s="6" t="s">
        <v>230</v>
      </c>
      <c r="FJ28" s="6" t="s">
        <v>230</v>
      </c>
      <c r="FK28" s="6" t="s">
        <v>230</v>
      </c>
      <c r="FL28" s="6" t="s">
        <v>230</v>
      </c>
      <c r="FM28" s="6" t="s">
        <v>230</v>
      </c>
      <c r="FN28" s="6" t="s">
        <v>230</v>
      </c>
      <c r="FO28" s="6" t="s">
        <v>230</v>
      </c>
      <c r="FP28" s="6" t="s">
        <v>230</v>
      </c>
      <c r="FQ28" s="6" t="s">
        <v>230</v>
      </c>
      <c r="FR28" s="6" t="s">
        <v>230</v>
      </c>
      <c r="FS28" s="6" t="s">
        <v>230</v>
      </c>
      <c r="FT28" s="6" t="s">
        <v>230</v>
      </c>
      <c r="FU28" s="6" t="s">
        <v>230</v>
      </c>
      <c r="FV28" s="6" t="s">
        <v>230</v>
      </c>
      <c r="FW28" s="6" t="s">
        <v>230</v>
      </c>
      <c r="FX28" s="6" t="s">
        <v>230</v>
      </c>
      <c r="FY28" s="6" t="s">
        <v>230</v>
      </c>
      <c r="FZ28" s="6" t="s">
        <v>230</v>
      </c>
      <c r="GA28" s="6" t="s">
        <v>230</v>
      </c>
      <c r="GB28" s="6" t="s">
        <v>230</v>
      </c>
      <c r="GC28" s="6" t="s">
        <v>230</v>
      </c>
      <c r="GD28" s="6" t="s">
        <v>230</v>
      </c>
      <c r="GE28" s="6" t="s">
        <v>230</v>
      </c>
      <c r="GF28" s="6" t="s">
        <v>230</v>
      </c>
      <c r="GG28" s="6" t="s">
        <v>230</v>
      </c>
      <c r="GH28" s="6" t="s">
        <v>230</v>
      </c>
      <c r="GI28" s="6" t="s">
        <v>230</v>
      </c>
    </row>
    <row r="29" spans="1:191" x14ac:dyDescent="0.25">
      <c r="A29" s="6">
        <v>1117827</v>
      </c>
      <c r="B29" s="6" t="s">
        <v>234</v>
      </c>
      <c r="C29" s="6" t="s">
        <v>216</v>
      </c>
      <c r="D29" s="6">
        <v>0.3</v>
      </c>
      <c r="E29" s="22">
        <v>43489</v>
      </c>
      <c r="F29" s="6" t="s">
        <v>216</v>
      </c>
      <c r="H29" s="6" t="s">
        <v>217</v>
      </c>
      <c r="I29" s="6">
        <v>14</v>
      </c>
      <c r="J29" s="6">
        <v>1</v>
      </c>
      <c r="K29" s="6">
        <v>7.4</v>
      </c>
      <c r="L29" s="6" t="s">
        <v>218</v>
      </c>
      <c r="M29" s="6">
        <v>0.14000000000000001</v>
      </c>
      <c r="N29" s="6">
        <v>3.5000000000000003E-2</v>
      </c>
      <c r="P29" s="6" t="s">
        <v>219</v>
      </c>
      <c r="R29" s="6" t="s">
        <v>220</v>
      </c>
      <c r="S29" s="6">
        <v>0.3</v>
      </c>
      <c r="T29" s="6" t="s">
        <v>220</v>
      </c>
      <c r="U29" s="6" t="s">
        <v>220</v>
      </c>
      <c r="V29" s="6">
        <v>0.56999999999999995</v>
      </c>
      <c r="W29" s="6">
        <v>0.37</v>
      </c>
      <c r="X29" s="6">
        <v>3.1</v>
      </c>
      <c r="Y29" s="6">
        <v>2.9</v>
      </c>
      <c r="Z29" s="6">
        <v>1.7</v>
      </c>
      <c r="AA29" s="6">
        <v>1.6</v>
      </c>
      <c r="AB29" s="6">
        <v>2.2999999999999998</v>
      </c>
      <c r="AC29" s="6">
        <v>1</v>
      </c>
      <c r="AD29" s="6">
        <v>1.8</v>
      </c>
      <c r="AE29" s="6">
        <v>1.1000000000000001</v>
      </c>
      <c r="AF29" s="6">
        <v>0.34</v>
      </c>
      <c r="AG29" s="6">
        <v>1.2</v>
      </c>
      <c r="AI29" s="6">
        <v>18.3</v>
      </c>
      <c r="AK29" s="6">
        <v>19</v>
      </c>
      <c r="AL29" s="6">
        <v>1.2</v>
      </c>
      <c r="AM29" s="6">
        <v>4</v>
      </c>
      <c r="AN29" s="6">
        <v>4.9000000000000004</v>
      </c>
      <c r="AO29" s="6" t="s">
        <v>221</v>
      </c>
      <c r="AP29" s="6">
        <v>66</v>
      </c>
      <c r="AQ29" s="6">
        <v>67</v>
      </c>
      <c r="AR29" s="6">
        <v>380</v>
      </c>
      <c r="AS29" s="6">
        <v>290</v>
      </c>
      <c r="AT29" s="6">
        <v>2.5</v>
      </c>
      <c r="AU29" s="6">
        <v>46</v>
      </c>
      <c r="AV29" s="6" t="s">
        <v>219</v>
      </c>
      <c r="AW29" s="6">
        <v>35</v>
      </c>
      <c r="AX29" s="6">
        <v>750</v>
      </c>
      <c r="AZ29" s="6" t="s">
        <v>219</v>
      </c>
      <c r="BA29" s="6" t="s">
        <v>219</v>
      </c>
      <c r="BB29" s="6" t="s">
        <v>219</v>
      </c>
      <c r="BC29" s="6" t="s">
        <v>219</v>
      </c>
      <c r="BD29" s="6" t="s">
        <v>219</v>
      </c>
      <c r="BE29" s="6" t="s">
        <v>219</v>
      </c>
      <c r="BG29" s="6" t="s">
        <v>222</v>
      </c>
      <c r="BH29" s="6" t="s">
        <v>222</v>
      </c>
      <c r="BI29" s="6" t="s">
        <v>222</v>
      </c>
      <c r="BJ29" s="6" t="s">
        <v>219</v>
      </c>
      <c r="BK29" s="6">
        <v>3.9</v>
      </c>
      <c r="BL29" s="6">
        <v>11</v>
      </c>
      <c r="BM29" s="6">
        <v>130</v>
      </c>
      <c r="BN29" s="6">
        <v>69</v>
      </c>
      <c r="BP29" s="6" t="s">
        <v>222</v>
      </c>
      <c r="BQ29" s="6" t="s">
        <v>222</v>
      </c>
      <c r="BR29" s="6" t="s">
        <v>222</v>
      </c>
      <c r="BS29" s="6" t="s">
        <v>219</v>
      </c>
      <c r="BT29" s="6" t="s">
        <v>223</v>
      </c>
      <c r="BU29" s="6">
        <v>13</v>
      </c>
      <c r="BV29" s="6">
        <v>98</v>
      </c>
      <c r="BW29" s="6">
        <v>120</v>
      </c>
      <c r="BY29" s="25">
        <f t="shared" si="37"/>
        <v>444.9</v>
      </c>
      <c r="BZ29" s="26"/>
    </row>
    <row r="30" spans="1:191" x14ac:dyDescent="0.25">
      <c r="A30" s="6">
        <v>1117828</v>
      </c>
      <c r="B30" s="6" t="s">
        <v>234</v>
      </c>
      <c r="C30" s="6" t="s">
        <v>216</v>
      </c>
      <c r="D30" s="6" t="s">
        <v>235</v>
      </c>
      <c r="E30" s="22">
        <v>43489</v>
      </c>
      <c r="F30" s="6" t="s">
        <v>216</v>
      </c>
      <c r="H30" s="6" t="s">
        <v>217</v>
      </c>
      <c r="I30" s="6">
        <v>24</v>
      </c>
      <c r="J30" s="6">
        <v>0.84</v>
      </c>
      <c r="K30" s="6">
        <v>7.1</v>
      </c>
      <c r="L30" s="6" t="s">
        <v>218</v>
      </c>
      <c r="M30" s="6">
        <v>1.9</v>
      </c>
      <c r="N30" s="6">
        <v>3.6999999999999998E-2</v>
      </c>
      <c r="P30" s="6" t="s">
        <v>219</v>
      </c>
      <c r="R30" s="6" t="s">
        <v>220</v>
      </c>
      <c r="S30" s="6" t="s">
        <v>220</v>
      </c>
      <c r="T30" s="6" t="s">
        <v>220</v>
      </c>
      <c r="U30" s="6" t="s">
        <v>220</v>
      </c>
      <c r="V30" s="6">
        <v>0.78</v>
      </c>
      <c r="W30" s="6">
        <v>0.21</v>
      </c>
      <c r="X30" s="6">
        <v>1.8</v>
      </c>
      <c r="Y30" s="6">
        <v>1.5</v>
      </c>
      <c r="Z30" s="6">
        <v>0.9</v>
      </c>
      <c r="AA30" s="6">
        <v>0.75</v>
      </c>
      <c r="AB30" s="6">
        <v>1.2</v>
      </c>
      <c r="AC30" s="6">
        <v>0.54</v>
      </c>
      <c r="AD30" s="6">
        <v>0.92</v>
      </c>
      <c r="AE30" s="6">
        <v>0.57999999999999996</v>
      </c>
      <c r="AF30" s="6" t="s">
        <v>220</v>
      </c>
      <c r="AG30" s="6">
        <v>0.67</v>
      </c>
      <c r="AI30" s="6">
        <v>9.7899999999999991</v>
      </c>
      <c r="AK30" s="6">
        <v>24</v>
      </c>
      <c r="AL30" s="6">
        <v>1.3</v>
      </c>
      <c r="AM30" s="6">
        <v>5.5</v>
      </c>
      <c r="AN30" s="6">
        <v>6</v>
      </c>
      <c r="AO30" s="6" t="s">
        <v>221</v>
      </c>
      <c r="AP30" s="6">
        <v>90</v>
      </c>
      <c r="AQ30" s="6">
        <v>91</v>
      </c>
      <c r="AR30" s="6">
        <v>280</v>
      </c>
      <c r="AS30" s="6">
        <v>790</v>
      </c>
      <c r="AT30" s="6">
        <v>4.0999999999999996</v>
      </c>
      <c r="AU30" s="6">
        <v>61</v>
      </c>
      <c r="AV30" s="6" t="s">
        <v>219</v>
      </c>
      <c r="AW30" s="6">
        <v>48</v>
      </c>
      <c r="AX30" s="28">
        <v>1200</v>
      </c>
      <c r="AZ30" s="6" t="s">
        <v>219</v>
      </c>
      <c r="BA30" s="6" t="s">
        <v>219</v>
      </c>
      <c r="BB30" s="6" t="s">
        <v>219</v>
      </c>
      <c r="BC30" s="6" t="s">
        <v>219</v>
      </c>
      <c r="BD30" s="6" t="s">
        <v>219</v>
      </c>
      <c r="BE30" s="6" t="s">
        <v>219</v>
      </c>
      <c r="BG30" s="6" t="s">
        <v>222</v>
      </c>
      <c r="BH30" s="6" t="s">
        <v>222</v>
      </c>
      <c r="BI30" s="6" t="s">
        <v>222</v>
      </c>
      <c r="BJ30" s="6">
        <v>4</v>
      </c>
      <c r="BK30" s="6">
        <v>91</v>
      </c>
      <c r="BL30" s="6">
        <v>140</v>
      </c>
      <c r="BM30" s="6">
        <v>500</v>
      </c>
      <c r="BN30" s="6">
        <v>300</v>
      </c>
      <c r="BP30" s="6" t="s">
        <v>222</v>
      </c>
      <c r="BQ30" s="6" t="s">
        <v>222</v>
      </c>
      <c r="BR30" s="6" t="s">
        <v>222</v>
      </c>
      <c r="BS30" s="6">
        <v>4.3</v>
      </c>
      <c r="BT30" s="6">
        <v>86</v>
      </c>
      <c r="BU30" s="6">
        <v>110</v>
      </c>
      <c r="BV30" s="6">
        <v>390</v>
      </c>
      <c r="BW30" s="6">
        <v>270</v>
      </c>
      <c r="BY30" s="27">
        <f t="shared" si="37"/>
        <v>1895.3</v>
      </c>
      <c r="BZ30" s="26">
        <f>(BJ30/9700)+(BK30/25000)+(BL30/45000)+(BM30/45000)+(BN30/45000)+(BS30/9200)+(BT30/10000)+(BU30/7600)+(BV30/7800)+(BW30/7800)</f>
        <v>0.13309772015316829</v>
      </c>
    </row>
    <row r="31" spans="1:191" x14ac:dyDescent="0.25">
      <c r="A31" s="6">
        <v>1117830</v>
      </c>
      <c r="B31" s="6" t="s">
        <v>236</v>
      </c>
      <c r="C31" s="6" t="s">
        <v>216</v>
      </c>
      <c r="D31" s="6">
        <v>2.6</v>
      </c>
      <c r="E31" s="22">
        <v>43437</v>
      </c>
      <c r="F31" s="6" t="s">
        <v>216</v>
      </c>
      <c r="H31" s="6" t="s">
        <v>217</v>
      </c>
      <c r="I31" s="6">
        <v>21</v>
      </c>
      <c r="J31" s="6">
        <v>1.1000000000000001</v>
      </c>
      <c r="K31" s="6">
        <v>8</v>
      </c>
      <c r="L31" s="6" t="s">
        <v>218</v>
      </c>
      <c r="M31" s="6">
        <v>1.6</v>
      </c>
      <c r="N31" s="6">
        <v>2.3E-2</v>
      </c>
      <c r="P31" s="6" t="s">
        <v>219</v>
      </c>
      <c r="R31" s="6">
        <v>2.9</v>
      </c>
      <c r="S31" s="6">
        <v>0.35</v>
      </c>
      <c r="T31" s="6">
        <v>0.75</v>
      </c>
      <c r="U31" s="6">
        <v>0.75</v>
      </c>
      <c r="V31" s="6">
        <v>7.3</v>
      </c>
      <c r="W31" s="6">
        <v>1.8</v>
      </c>
      <c r="X31" s="6">
        <v>12</v>
      </c>
      <c r="Y31" s="6">
        <v>9.9</v>
      </c>
      <c r="Z31" s="6">
        <v>6</v>
      </c>
      <c r="AA31" s="6">
        <v>5.9</v>
      </c>
      <c r="AB31" s="6">
        <v>5.4</v>
      </c>
      <c r="AC31" s="6">
        <v>3.1</v>
      </c>
      <c r="AD31" s="6">
        <v>5.5</v>
      </c>
      <c r="AE31" s="6">
        <v>3.4</v>
      </c>
      <c r="AF31" s="28">
        <v>1.1000000000000001</v>
      </c>
      <c r="AG31" s="6">
        <v>4.0999999999999996</v>
      </c>
      <c r="AI31" s="6">
        <v>70.2</v>
      </c>
      <c r="AK31" s="28">
        <v>55</v>
      </c>
      <c r="AL31" s="6">
        <v>1.3</v>
      </c>
      <c r="AM31" s="6">
        <v>2.9</v>
      </c>
      <c r="AN31" s="6" t="s">
        <v>237</v>
      </c>
      <c r="AO31" s="6" t="s">
        <v>221</v>
      </c>
      <c r="AP31" s="6">
        <v>54</v>
      </c>
      <c r="AQ31" s="6">
        <v>55</v>
      </c>
      <c r="AR31" s="6">
        <v>170</v>
      </c>
      <c r="AS31" s="6">
        <v>430</v>
      </c>
      <c r="AT31" s="6">
        <v>4.7</v>
      </c>
      <c r="AU31" s="6">
        <v>31</v>
      </c>
      <c r="AV31" s="6" t="s">
        <v>219</v>
      </c>
      <c r="AW31" s="6">
        <v>61</v>
      </c>
      <c r="AX31" s="6">
        <v>480</v>
      </c>
      <c r="AZ31" s="6" t="s">
        <v>230</v>
      </c>
      <c r="BA31" s="6" t="s">
        <v>230</v>
      </c>
      <c r="BB31" s="6" t="s">
        <v>230</v>
      </c>
      <c r="BC31" s="6" t="s">
        <v>230</v>
      </c>
      <c r="BD31" s="6" t="s">
        <v>230</v>
      </c>
      <c r="BE31" s="6" t="s">
        <v>230</v>
      </c>
      <c r="BG31" s="6" t="s">
        <v>230</v>
      </c>
      <c r="BH31" s="6" t="s">
        <v>230</v>
      </c>
      <c r="BI31" s="6" t="s">
        <v>230</v>
      </c>
      <c r="BJ31" s="6" t="s">
        <v>230</v>
      </c>
      <c r="BK31" s="6" t="s">
        <v>230</v>
      </c>
      <c r="BL31" s="6" t="s">
        <v>230</v>
      </c>
      <c r="BM31" s="6" t="s">
        <v>230</v>
      </c>
      <c r="BN31" s="6" t="s">
        <v>230</v>
      </c>
      <c r="BP31" s="6" t="s">
        <v>230</v>
      </c>
      <c r="BQ31" s="6" t="s">
        <v>230</v>
      </c>
      <c r="BR31" s="6" t="s">
        <v>230</v>
      </c>
      <c r="BS31" s="6" t="s">
        <v>230</v>
      </c>
      <c r="BT31" s="6" t="s">
        <v>230</v>
      </c>
      <c r="BU31" s="6" t="s">
        <v>230</v>
      </c>
      <c r="BV31" s="6" t="s">
        <v>230</v>
      </c>
      <c r="BW31" s="6" t="s">
        <v>230</v>
      </c>
      <c r="BY31" s="25"/>
      <c r="BZ31" s="26"/>
      <c r="CB31" s="6" t="s">
        <v>230</v>
      </c>
      <c r="CC31" s="6" t="s">
        <v>230</v>
      </c>
      <c r="CD31" s="6" t="s">
        <v>230</v>
      </c>
      <c r="CE31" s="6" t="s">
        <v>230</v>
      </c>
      <c r="CF31" s="6" t="s">
        <v>230</v>
      </c>
      <c r="CG31" s="6" t="s">
        <v>230</v>
      </c>
      <c r="CH31" s="6" t="s">
        <v>230</v>
      </c>
      <c r="CI31" s="6" t="s">
        <v>230</v>
      </c>
      <c r="CJ31" s="6" t="s">
        <v>230</v>
      </c>
      <c r="CK31" s="6" t="s">
        <v>230</v>
      </c>
      <c r="CL31" s="6" t="s">
        <v>230</v>
      </c>
      <c r="CM31" s="6" t="s">
        <v>230</v>
      </c>
      <c r="CN31" s="6" t="s">
        <v>230</v>
      </c>
      <c r="CO31" s="6" t="s">
        <v>230</v>
      </c>
      <c r="CP31" s="6" t="s">
        <v>230</v>
      </c>
      <c r="CQ31" s="6" t="s">
        <v>230</v>
      </c>
      <c r="CR31" s="6" t="s">
        <v>230</v>
      </c>
      <c r="CS31" s="6" t="s">
        <v>230</v>
      </c>
      <c r="CT31" s="6" t="s">
        <v>230</v>
      </c>
      <c r="CU31" s="6" t="s">
        <v>230</v>
      </c>
      <c r="CV31" s="6" t="s">
        <v>230</v>
      </c>
      <c r="CW31" s="6" t="s">
        <v>230</v>
      </c>
      <c r="CX31" s="6" t="s">
        <v>230</v>
      </c>
      <c r="CY31" s="6" t="s">
        <v>230</v>
      </c>
      <c r="CZ31" s="6" t="s">
        <v>230</v>
      </c>
      <c r="DA31" s="6" t="s">
        <v>230</v>
      </c>
      <c r="DB31" s="6" t="s">
        <v>230</v>
      </c>
      <c r="DC31" s="6" t="s">
        <v>230</v>
      </c>
      <c r="DD31" s="6" t="s">
        <v>230</v>
      </c>
      <c r="DE31" s="6" t="s">
        <v>230</v>
      </c>
      <c r="DF31" s="6" t="s">
        <v>230</v>
      </c>
      <c r="DG31" s="6" t="s">
        <v>230</v>
      </c>
      <c r="DH31" s="6" t="s">
        <v>230</v>
      </c>
      <c r="DI31" s="6" t="s">
        <v>230</v>
      </c>
      <c r="DJ31" s="6" t="s">
        <v>230</v>
      </c>
      <c r="DK31" s="6" t="s">
        <v>230</v>
      </c>
      <c r="DL31" s="6" t="s">
        <v>230</v>
      </c>
      <c r="DM31" s="6" t="s">
        <v>230</v>
      </c>
      <c r="DN31" s="6" t="s">
        <v>230</v>
      </c>
      <c r="DO31" s="6" t="s">
        <v>230</v>
      </c>
      <c r="DP31" s="6" t="s">
        <v>230</v>
      </c>
      <c r="DQ31" s="6" t="s">
        <v>230</v>
      </c>
      <c r="DR31" s="6" t="s">
        <v>230</v>
      </c>
      <c r="DS31" s="6" t="s">
        <v>230</v>
      </c>
      <c r="DT31" s="6" t="s">
        <v>230</v>
      </c>
      <c r="DU31" s="6" t="s">
        <v>230</v>
      </c>
      <c r="DV31" s="6" t="s">
        <v>230</v>
      </c>
      <c r="DW31" s="6" t="s">
        <v>230</v>
      </c>
      <c r="DX31" s="6" t="s">
        <v>230</v>
      </c>
      <c r="DY31" s="6" t="s">
        <v>230</v>
      </c>
      <c r="DZ31" s="6" t="s">
        <v>230</v>
      </c>
      <c r="EA31" s="6" t="s">
        <v>230</v>
      </c>
      <c r="EB31" s="6" t="s">
        <v>230</v>
      </c>
      <c r="EC31" s="6" t="s">
        <v>230</v>
      </c>
      <c r="ED31" s="6" t="s">
        <v>230</v>
      </c>
      <c r="EE31" s="6" t="s">
        <v>230</v>
      </c>
      <c r="EG31" s="6" t="s">
        <v>230</v>
      </c>
      <c r="EH31" s="6" t="s">
        <v>230</v>
      </c>
      <c r="EI31" s="6" t="s">
        <v>230</v>
      </c>
      <c r="EJ31" s="6" t="s">
        <v>230</v>
      </c>
      <c r="EK31" s="6" t="s">
        <v>230</v>
      </c>
      <c r="EL31" s="6" t="s">
        <v>230</v>
      </c>
      <c r="EM31" s="6" t="s">
        <v>230</v>
      </c>
      <c r="EN31" s="6" t="s">
        <v>230</v>
      </c>
      <c r="EO31" s="6" t="s">
        <v>230</v>
      </c>
      <c r="EP31" s="6" t="s">
        <v>230</v>
      </c>
      <c r="EQ31" s="6" t="s">
        <v>230</v>
      </c>
      <c r="ER31" s="6" t="s">
        <v>230</v>
      </c>
      <c r="ES31" s="6" t="s">
        <v>230</v>
      </c>
      <c r="ET31" s="6" t="s">
        <v>230</v>
      </c>
      <c r="EU31" s="6" t="s">
        <v>230</v>
      </c>
      <c r="EV31" s="6" t="s">
        <v>230</v>
      </c>
      <c r="EW31" s="6" t="s">
        <v>230</v>
      </c>
      <c r="EX31" s="6" t="s">
        <v>230</v>
      </c>
      <c r="EY31" s="6" t="s">
        <v>230</v>
      </c>
      <c r="EZ31" s="6" t="s">
        <v>230</v>
      </c>
      <c r="FA31" s="6" t="s">
        <v>230</v>
      </c>
      <c r="FB31" s="6" t="s">
        <v>230</v>
      </c>
      <c r="FC31" s="6" t="s">
        <v>230</v>
      </c>
      <c r="FD31" s="6" t="s">
        <v>230</v>
      </c>
      <c r="FE31" s="6" t="s">
        <v>230</v>
      </c>
      <c r="FF31" s="6" t="s">
        <v>230</v>
      </c>
      <c r="FG31" s="6" t="s">
        <v>230</v>
      </c>
      <c r="FH31" s="6" t="s">
        <v>230</v>
      </c>
      <c r="FI31" s="6" t="s">
        <v>230</v>
      </c>
      <c r="FJ31" s="6" t="s">
        <v>230</v>
      </c>
      <c r="FK31" s="6" t="s">
        <v>230</v>
      </c>
      <c r="FL31" s="6" t="s">
        <v>230</v>
      </c>
      <c r="FM31" s="6" t="s">
        <v>230</v>
      </c>
      <c r="FN31" s="6" t="s">
        <v>230</v>
      </c>
      <c r="FO31" s="6" t="s">
        <v>230</v>
      </c>
      <c r="FP31" s="6" t="s">
        <v>230</v>
      </c>
      <c r="FQ31" s="6" t="s">
        <v>230</v>
      </c>
      <c r="FR31" s="6" t="s">
        <v>230</v>
      </c>
      <c r="FS31" s="6" t="s">
        <v>230</v>
      </c>
      <c r="FT31" s="6" t="s">
        <v>230</v>
      </c>
      <c r="FU31" s="6" t="s">
        <v>230</v>
      </c>
      <c r="FV31" s="6" t="s">
        <v>230</v>
      </c>
      <c r="FW31" s="6" t="s">
        <v>230</v>
      </c>
      <c r="FX31" s="6" t="s">
        <v>230</v>
      </c>
      <c r="FY31" s="6" t="s">
        <v>230</v>
      </c>
      <c r="FZ31" s="6" t="s">
        <v>230</v>
      </c>
      <c r="GA31" s="6" t="s">
        <v>230</v>
      </c>
      <c r="GB31" s="6" t="s">
        <v>230</v>
      </c>
      <c r="GC31" s="6" t="s">
        <v>230</v>
      </c>
      <c r="GD31" s="6" t="s">
        <v>230</v>
      </c>
      <c r="GE31" s="6" t="s">
        <v>230</v>
      </c>
      <c r="GF31" s="6" t="s">
        <v>230</v>
      </c>
      <c r="GG31" s="6" t="s">
        <v>230</v>
      </c>
      <c r="GH31" s="6" t="s">
        <v>230</v>
      </c>
      <c r="GI31" s="6" t="s">
        <v>230</v>
      </c>
    </row>
    <row r="32" spans="1:191" x14ac:dyDescent="0.25">
      <c r="A32" s="6">
        <v>1117831</v>
      </c>
      <c r="B32" s="6" t="s">
        <v>238</v>
      </c>
      <c r="C32" s="6" t="s">
        <v>216</v>
      </c>
      <c r="D32" s="6">
        <v>0.2</v>
      </c>
      <c r="E32" s="22">
        <v>43448</v>
      </c>
      <c r="F32" s="6" t="s">
        <v>216</v>
      </c>
      <c r="H32" s="6" t="s">
        <v>217</v>
      </c>
      <c r="I32" s="6">
        <v>11</v>
      </c>
      <c r="J32" s="6">
        <v>0.95</v>
      </c>
      <c r="K32" s="6">
        <v>8.1</v>
      </c>
      <c r="L32" s="28">
        <v>1</v>
      </c>
      <c r="M32" s="6">
        <v>5.7000000000000002E-2</v>
      </c>
      <c r="N32" s="6">
        <v>6.6000000000000003E-2</v>
      </c>
      <c r="P32" s="6" t="s">
        <v>219</v>
      </c>
      <c r="R32" s="6" t="s">
        <v>220</v>
      </c>
      <c r="S32" s="6">
        <v>0.41</v>
      </c>
      <c r="T32" s="6" t="s">
        <v>220</v>
      </c>
      <c r="U32" s="6" t="s">
        <v>220</v>
      </c>
      <c r="V32" s="6">
        <v>0.8</v>
      </c>
      <c r="W32" s="6">
        <v>0.48</v>
      </c>
      <c r="X32" s="6">
        <v>2.7</v>
      </c>
      <c r="Y32" s="6">
        <v>2.9</v>
      </c>
      <c r="Z32" s="6">
        <v>2.6</v>
      </c>
      <c r="AA32" s="6">
        <v>1.9</v>
      </c>
      <c r="AB32" s="6">
        <v>4.7</v>
      </c>
      <c r="AC32" s="6">
        <v>2.2000000000000002</v>
      </c>
      <c r="AD32" s="6">
        <v>3.6</v>
      </c>
      <c r="AE32" s="6">
        <v>3.3</v>
      </c>
      <c r="AF32" s="6" t="s">
        <v>220</v>
      </c>
      <c r="AG32" s="6">
        <v>4.5999999999999996</v>
      </c>
      <c r="AI32" s="6">
        <v>30.1</v>
      </c>
      <c r="AK32" s="6">
        <v>36</v>
      </c>
      <c r="AL32" s="6">
        <v>1.9</v>
      </c>
      <c r="AM32" s="6">
        <v>3.6</v>
      </c>
      <c r="AN32" s="28">
        <v>40</v>
      </c>
      <c r="AO32" s="6" t="s">
        <v>221</v>
      </c>
      <c r="AP32" s="28">
        <v>200</v>
      </c>
      <c r="AQ32" s="6">
        <v>200</v>
      </c>
      <c r="AR32" s="28">
        <v>790</v>
      </c>
      <c r="AS32" s="6">
        <v>940</v>
      </c>
      <c r="AT32" s="6">
        <v>11</v>
      </c>
      <c r="AU32" s="6">
        <v>93</v>
      </c>
      <c r="AV32" s="6" t="s">
        <v>219</v>
      </c>
      <c r="AW32" s="6">
        <v>43</v>
      </c>
      <c r="AX32" s="28">
        <v>2600</v>
      </c>
      <c r="AZ32" s="6" t="s">
        <v>219</v>
      </c>
      <c r="BA32" s="6" t="s">
        <v>219</v>
      </c>
      <c r="BB32" s="6" t="s">
        <v>219</v>
      </c>
      <c r="BC32" s="6" t="s">
        <v>219</v>
      </c>
      <c r="BD32" s="6" t="s">
        <v>219</v>
      </c>
      <c r="BE32" s="6" t="s">
        <v>219</v>
      </c>
      <c r="BG32" s="6" t="s">
        <v>222</v>
      </c>
      <c r="BH32" s="6" t="s">
        <v>222</v>
      </c>
      <c r="BI32" s="6" t="s">
        <v>222</v>
      </c>
      <c r="BJ32" s="6" t="s">
        <v>219</v>
      </c>
      <c r="BK32" s="6">
        <v>5.3</v>
      </c>
      <c r="BL32" s="6">
        <v>93</v>
      </c>
      <c r="BM32" s="6">
        <v>930</v>
      </c>
      <c r="BN32" s="6" t="s">
        <v>227</v>
      </c>
      <c r="BP32" s="6" t="s">
        <v>222</v>
      </c>
      <c r="BQ32" s="6" t="s">
        <v>222</v>
      </c>
      <c r="BR32" s="6" t="s">
        <v>222</v>
      </c>
      <c r="BS32" s="6" t="s">
        <v>219</v>
      </c>
      <c r="BT32" s="6">
        <v>6.1</v>
      </c>
      <c r="BU32" s="6">
        <v>26</v>
      </c>
      <c r="BV32" s="6">
        <v>230</v>
      </c>
      <c r="BW32" s="6">
        <v>37</v>
      </c>
      <c r="BY32" s="27">
        <f t="shared" ref="BY32:BY42" si="38">SUM(BG32:BN32,BP32:BW32)</f>
        <v>1327.3999999999999</v>
      </c>
      <c r="BZ32" s="26">
        <f>(BK32/25000)+(BL32/45000)+(BM32/45000)+(BT32/10000)+(BU32/7600)+(BV32/7800)+(BW32/7800)</f>
        <v>6.1207155195681505E-2</v>
      </c>
      <c r="CB32" s="6" t="s">
        <v>230</v>
      </c>
      <c r="CC32" s="6" t="s">
        <v>230</v>
      </c>
      <c r="CD32" s="6" t="s">
        <v>230</v>
      </c>
      <c r="CE32" s="6" t="s">
        <v>230</v>
      </c>
      <c r="CF32" s="6" t="s">
        <v>230</v>
      </c>
      <c r="CG32" s="6" t="s">
        <v>230</v>
      </c>
      <c r="CH32" s="6" t="s">
        <v>230</v>
      </c>
      <c r="CI32" s="6" t="s">
        <v>230</v>
      </c>
      <c r="CJ32" s="6" t="s">
        <v>230</v>
      </c>
      <c r="CK32" s="6" t="s">
        <v>230</v>
      </c>
      <c r="CL32" s="6" t="s">
        <v>230</v>
      </c>
      <c r="CM32" s="6" t="s">
        <v>230</v>
      </c>
      <c r="CN32" s="6" t="s">
        <v>230</v>
      </c>
      <c r="CO32" s="6" t="s">
        <v>230</v>
      </c>
      <c r="CP32" s="6" t="s">
        <v>230</v>
      </c>
      <c r="CQ32" s="6" t="s">
        <v>230</v>
      </c>
      <c r="CR32" s="6" t="s">
        <v>230</v>
      </c>
      <c r="CS32" s="6" t="s">
        <v>230</v>
      </c>
      <c r="CT32" s="6" t="s">
        <v>230</v>
      </c>
      <c r="CU32" s="6" t="s">
        <v>230</v>
      </c>
      <c r="CV32" s="6" t="s">
        <v>230</v>
      </c>
      <c r="CW32" s="6" t="s">
        <v>230</v>
      </c>
      <c r="CX32" s="6" t="s">
        <v>230</v>
      </c>
      <c r="CY32" s="6" t="s">
        <v>230</v>
      </c>
      <c r="CZ32" s="6" t="s">
        <v>230</v>
      </c>
      <c r="DA32" s="6" t="s">
        <v>230</v>
      </c>
      <c r="DB32" s="6" t="s">
        <v>230</v>
      </c>
      <c r="DC32" s="6" t="s">
        <v>230</v>
      </c>
      <c r="DD32" s="6" t="s">
        <v>230</v>
      </c>
      <c r="DE32" s="6" t="s">
        <v>230</v>
      </c>
      <c r="DF32" s="6" t="s">
        <v>230</v>
      </c>
      <c r="DG32" s="6" t="s">
        <v>230</v>
      </c>
      <c r="DH32" s="6" t="s">
        <v>230</v>
      </c>
      <c r="DI32" s="6" t="s">
        <v>230</v>
      </c>
      <c r="DJ32" s="6" t="s">
        <v>230</v>
      </c>
      <c r="DK32" s="6" t="s">
        <v>230</v>
      </c>
      <c r="DL32" s="6" t="s">
        <v>230</v>
      </c>
      <c r="DM32" s="6" t="s">
        <v>230</v>
      </c>
      <c r="DN32" s="6" t="s">
        <v>230</v>
      </c>
      <c r="DO32" s="6" t="s">
        <v>230</v>
      </c>
      <c r="DP32" s="6" t="s">
        <v>230</v>
      </c>
      <c r="DQ32" s="6" t="s">
        <v>230</v>
      </c>
      <c r="DR32" s="6" t="s">
        <v>230</v>
      </c>
      <c r="DS32" s="6" t="s">
        <v>230</v>
      </c>
      <c r="DT32" s="6" t="s">
        <v>230</v>
      </c>
      <c r="DU32" s="6" t="s">
        <v>230</v>
      </c>
      <c r="DV32" s="6" t="s">
        <v>230</v>
      </c>
      <c r="DW32" s="6" t="s">
        <v>230</v>
      </c>
      <c r="DX32" s="6" t="s">
        <v>230</v>
      </c>
      <c r="DY32" s="6" t="s">
        <v>230</v>
      </c>
      <c r="DZ32" s="6" t="s">
        <v>230</v>
      </c>
      <c r="EA32" s="6" t="s">
        <v>230</v>
      </c>
      <c r="EB32" s="6" t="s">
        <v>230</v>
      </c>
      <c r="EC32" s="6" t="s">
        <v>230</v>
      </c>
      <c r="ED32" s="6" t="s">
        <v>230</v>
      </c>
      <c r="EE32" s="6" t="s">
        <v>230</v>
      </c>
      <c r="EG32" s="6" t="s">
        <v>230</v>
      </c>
      <c r="EH32" s="6" t="s">
        <v>230</v>
      </c>
      <c r="EI32" s="6" t="s">
        <v>230</v>
      </c>
      <c r="EJ32" s="6" t="s">
        <v>230</v>
      </c>
      <c r="EK32" s="6" t="s">
        <v>230</v>
      </c>
      <c r="EL32" s="6" t="s">
        <v>230</v>
      </c>
      <c r="EM32" s="6" t="s">
        <v>230</v>
      </c>
      <c r="EN32" s="6" t="s">
        <v>230</v>
      </c>
      <c r="EO32" s="6" t="s">
        <v>230</v>
      </c>
      <c r="EP32" s="6" t="s">
        <v>230</v>
      </c>
      <c r="EQ32" s="6" t="s">
        <v>230</v>
      </c>
      <c r="ER32" s="6" t="s">
        <v>230</v>
      </c>
      <c r="ES32" s="6" t="s">
        <v>230</v>
      </c>
      <c r="ET32" s="6" t="s">
        <v>230</v>
      </c>
      <c r="EU32" s="6" t="s">
        <v>230</v>
      </c>
      <c r="EV32" s="6" t="s">
        <v>230</v>
      </c>
      <c r="EW32" s="6" t="s">
        <v>230</v>
      </c>
      <c r="EX32" s="6" t="s">
        <v>230</v>
      </c>
      <c r="EY32" s="6" t="s">
        <v>230</v>
      </c>
      <c r="EZ32" s="6" t="s">
        <v>230</v>
      </c>
      <c r="FA32" s="6" t="s">
        <v>230</v>
      </c>
      <c r="FB32" s="6" t="s">
        <v>230</v>
      </c>
      <c r="FC32" s="6" t="s">
        <v>230</v>
      </c>
      <c r="FD32" s="6" t="s">
        <v>230</v>
      </c>
      <c r="FE32" s="6" t="s">
        <v>230</v>
      </c>
      <c r="FF32" s="6" t="s">
        <v>230</v>
      </c>
      <c r="FG32" s="6" t="s">
        <v>230</v>
      </c>
      <c r="FH32" s="6" t="s">
        <v>230</v>
      </c>
      <c r="FI32" s="6" t="s">
        <v>230</v>
      </c>
      <c r="FJ32" s="6" t="s">
        <v>230</v>
      </c>
      <c r="FK32" s="6" t="s">
        <v>230</v>
      </c>
      <c r="FL32" s="6" t="s">
        <v>230</v>
      </c>
      <c r="FM32" s="6" t="s">
        <v>230</v>
      </c>
      <c r="FN32" s="6" t="s">
        <v>230</v>
      </c>
      <c r="FO32" s="6" t="s">
        <v>230</v>
      </c>
      <c r="FP32" s="6" t="s">
        <v>230</v>
      </c>
      <c r="FQ32" s="6" t="s">
        <v>230</v>
      </c>
      <c r="FR32" s="6" t="s">
        <v>230</v>
      </c>
      <c r="FS32" s="6" t="s">
        <v>230</v>
      </c>
      <c r="FT32" s="6" t="s">
        <v>230</v>
      </c>
      <c r="FU32" s="6" t="s">
        <v>230</v>
      </c>
      <c r="FV32" s="6" t="s">
        <v>230</v>
      </c>
      <c r="FW32" s="6" t="s">
        <v>230</v>
      </c>
      <c r="FX32" s="6" t="s">
        <v>230</v>
      </c>
      <c r="FY32" s="6" t="s">
        <v>230</v>
      </c>
      <c r="FZ32" s="6" t="s">
        <v>230</v>
      </c>
      <c r="GA32" s="6" t="s">
        <v>230</v>
      </c>
      <c r="GB32" s="6" t="s">
        <v>230</v>
      </c>
      <c r="GC32" s="6" t="s">
        <v>230</v>
      </c>
      <c r="GD32" s="6" t="s">
        <v>230</v>
      </c>
      <c r="GE32" s="6" t="s">
        <v>230</v>
      </c>
      <c r="GF32" s="6" t="s">
        <v>230</v>
      </c>
      <c r="GG32" s="6" t="s">
        <v>230</v>
      </c>
      <c r="GH32" s="6" t="s">
        <v>230</v>
      </c>
      <c r="GI32" s="6" t="s">
        <v>230</v>
      </c>
    </row>
    <row r="33" spans="1:191" x14ac:dyDescent="0.25">
      <c r="A33" s="6">
        <v>1117832</v>
      </c>
      <c r="B33" s="6" t="s">
        <v>238</v>
      </c>
      <c r="C33" s="6" t="s">
        <v>216</v>
      </c>
      <c r="D33" s="6">
        <v>7.6</v>
      </c>
      <c r="E33" s="22">
        <v>43448</v>
      </c>
      <c r="F33" s="6" t="s">
        <v>216</v>
      </c>
      <c r="H33" s="6" t="s">
        <v>217</v>
      </c>
      <c r="I33" s="6">
        <v>16</v>
      </c>
      <c r="J33" s="6">
        <v>1.3</v>
      </c>
      <c r="K33" s="6">
        <v>8.4</v>
      </c>
      <c r="L33" s="6" t="s">
        <v>218</v>
      </c>
      <c r="M33" s="6">
        <v>1.6</v>
      </c>
      <c r="N33" s="6">
        <v>0.02</v>
      </c>
      <c r="P33" s="6" t="s">
        <v>219</v>
      </c>
      <c r="R33" s="28">
        <v>9.1999999999999993</v>
      </c>
      <c r="S33" s="6">
        <v>1.3</v>
      </c>
      <c r="T33" s="6">
        <v>6</v>
      </c>
      <c r="U33" s="6">
        <v>9.6</v>
      </c>
      <c r="V33" s="6">
        <v>72</v>
      </c>
      <c r="W33" s="28">
        <v>15</v>
      </c>
      <c r="X33" s="6">
        <v>71</v>
      </c>
      <c r="Y33" s="6">
        <v>59</v>
      </c>
      <c r="Z33" s="28">
        <v>33</v>
      </c>
      <c r="AA33" s="6">
        <v>28</v>
      </c>
      <c r="AB33" s="29">
        <v>30</v>
      </c>
      <c r="AC33" s="6">
        <v>13</v>
      </c>
      <c r="AD33" s="29">
        <v>30</v>
      </c>
      <c r="AE33" s="6">
        <v>12</v>
      </c>
      <c r="AF33" s="30">
        <v>4</v>
      </c>
      <c r="AG33" s="6">
        <v>14</v>
      </c>
      <c r="AI33" s="6">
        <v>407</v>
      </c>
      <c r="AK33" s="6">
        <v>13</v>
      </c>
      <c r="AL33" s="6">
        <v>2.5</v>
      </c>
      <c r="AM33" s="6">
        <v>8.1</v>
      </c>
      <c r="AN33" s="6">
        <v>0.6</v>
      </c>
      <c r="AO33" s="6" t="s">
        <v>221</v>
      </c>
      <c r="AP33" s="6">
        <v>76</v>
      </c>
      <c r="AQ33" s="6">
        <v>76</v>
      </c>
      <c r="AR33" s="6">
        <v>100</v>
      </c>
      <c r="AS33" s="6">
        <v>240</v>
      </c>
      <c r="AT33" s="6" t="s">
        <v>228</v>
      </c>
      <c r="AU33" s="6">
        <v>53</v>
      </c>
      <c r="AV33" s="6" t="s">
        <v>219</v>
      </c>
      <c r="AW33" s="6">
        <v>61</v>
      </c>
      <c r="AX33" s="6">
        <v>130</v>
      </c>
      <c r="AZ33" s="6" t="s">
        <v>219</v>
      </c>
      <c r="BA33" s="6" t="s">
        <v>219</v>
      </c>
      <c r="BB33" s="6" t="s">
        <v>219</v>
      </c>
      <c r="BC33" s="6" t="s">
        <v>219</v>
      </c>
      <c r="BD33" s="6" t="s">
        <v>219</v>
      </c>
      <c r="BE33" s="6" t="s">
        <v>219</v>
      </c>
      <c r="BG33" s="6" t="s">
        <v>222</v>
      </c>
      <c r="BH33" s="6" t="s">
        <v>222</v>
      </c>
      <c r="BI33" s="6" t="s">
        <v>222</v>
      </c>
      <c r="BJ33" s="6">
        <v>2.5</v>
      </c>
      <c r="BK33" s="6">
        <v>7.5</v>
      </c>
      <c r="BL33" s="6">
        <v>23</v>
      </c>
      <c r="BM33" s="6">
        <v>210</v>
      </c>
      <c r="BN33" s="6">
        <v>90</v>
      </c>
      <c r="BP33" s="6" t="s">
        <v>222</v>
      </c>
      <c r="BQ33" s="6" t="s">
        <v>222</v>
      </c>
      <c r="BR33" s="6" t="s">
        <v>222</v>
      </c>
      <c r="BS33" s="6">
        <v>12</v>
      </c>
      <c r="BT33" s="6">
        <v>52</v>
      </c>
      <c r="BU33" s="6">
        <v>290</v>
      </c>
      <c r="BV33" s="6">
        <v>490</v>
      </c>
      <c r="BW33" s="6">
        <v>70</v>
      </c>
      <c r="BY33" s="27">
        <f t="shared" si="38"/>
        <v>1247</v>
      </c>
      <c r="BZ33" s="26">
        <f>(BJ33/9700)+(BK33/25000)+(BL33/45000)+(BM33/45000)+(BN33/45000)+(BS33/9200)+(BT33/10000)+(BU33/7600)+(BV33/7800)+(BW33/7800)</f>
        <v>0.12419262409434151</v>
      </c>
      <c r="CB33" s="6" t="s">
        <v>219</v>
      </c>
      <c r="CC33" s="6" t="s">
        <v>219</v>
      </c>
      <c r="CD33" s="6" t="s">
        <v>219</v>
      </c>
      <c r="CE33" s="6" t="s">
        <v>219</v>
      </c>
      <c r="CF33" s="6" t="s">
        <v>219</v>
      </c>
      <c r="CG33" s="6" t="s">
        <v>219</v>
      </c>
      <c r="CH33" s="6" t="s">
        <v>219</v>
      </c>
      <c r="CI33" s="6" t="s">
        <v>219</v>
      </c>
      <c r="CJ33" s="6" t="s">
        <v>219</v>
      </c>
      <c r="CK33" s="6" t="s">
        <v>219</v>
      </c>
      <c r="CL33" s="6" t="s">
        <v>219</v>
      </c>
      <c r="CM33" s="6" t="s">
        <v>219</v>
      </c>
      <c r="CN33" s="6" t="s">
        <v>219</v>
      </c>
      <c r="CO33" s="6" t="s">
        <v>219</v>
      </c>
      <c r="CP33" s="6" t="s">
        <v>219</v>
      </c>
      <c r="CQ33" s="6" t="s">
        <v>219</v>
      </c>
      <c r="CR33" s="6" t="s">
        <v>219</v>
      </c>
      <c r="CS33" s="6" t="s">
        <v>219</v>
      </c>
      <c r="CT33" s="6" t="s">
        <v>219</v>
      </c>
      <c r="CU33" s="6" t="s">
        <v>219</v>
      </c>
      <c r="CV33" s="6" t="s">
        <v>219</v>
      </c>
      <c r="CW33" s="6" t="s">
        <v>219</v>
      </c>
      <c r="CX33" s="6" t="s">
        <v>219</v>
      </c>
      <c r="CY33" s="6" t="s">
        <v>219</v>
      </c>
      <c r="CZ33" s="6" t="s">
        <v>219</v>
      </c>
      <c r="DA33" s="6" t="s">
        <v>219</v>
      </c>
      <c r="DB33" s="6" t="s">
        <v>219</v>
      </c>
      <c r="DC33" s="6" t="s">
        <v>219</v>
      </c>
      <c r="DD33" s="6" t="s">
        <v>219</v>
      </c>
      <c r="DE33" s="6" t="s">
        <v>219</v>
      </c>
      <c r="DF33" s="6" t="s">
        <v>219</v>
      </c>
      <c r="DG33" s="6" t="s">
        <v>219</v>
      </c>
      <c r="DH33" s="6" t="s">
        <v>219</v>
      </c>
      <c r="DI33" s="6" t="s">
        <v>219</v>
      </c>
      <c r="DJ33" s="6" t="s">
        <v>219</v>
      </c>
      <c r="DK33" s="6" t="s">
        <v>219</v>
      </c>
      <c r="DL33" s="6" t="s">
        <v>219</v>
      </c>
      <c r="DM33" s="6" t="s">
        <v>219</v>
      </c>
      <c r="DN33" s="6" t="s">
        <v>219</v>
      </c>
      <c r="DO33" s="6" t="s">
        <v>219</v>
      </c>
      <c r="DP33" s="6" t="s">
        <v>219</v>
      </c>
      <c r="DQ33" s="6" t="s">
        <v>219</v>
      </c>
      <c r="DR33" s="6" t="s">
        <v>219</v>
      </c>
      <c r="DS33" s="6" t="s">
        <v>219</v>
      </c>
      <c r="DT33" s="6" t="s">
        <v>219</v>
      </c>
      <c r="DU33" s="6" t="s">
        <v>219</v>
      </c>
      <c r="DV33" s="6" t="s">
        <v>219</v>
      </c>
      <c r="DW33" s="6" t="s">
        <v>219</v>
      </c>
      <c r="DX33" s="6" t="s">
        <v>219</v>
      </c>
      <c r="DY33" s="6" t="s">
        <v>219</v>
      </c>
      <c r="DZ33" s="6" t="s">
        <v>219</v>
      </c>
      <c r="EA33" s="6" t="s">
        <v>219</v>
      </c>
      <c r="EB33" s="6" t="s">
        <v>219</v>
      </c>
      <c r="EC33" s="6" t="s">
        <v>219</v>
      </c>
      <c r="ED33" s="6" t="s">
        <v>219</v>
      </c>
      <c r="EE33" s="6" t="s">
        <v>219</v>
      </c>
      <c r="EG33" s="6" t="s">
        <v>217</v>
      </c>
      <c r="EH33" s="6" t="s">
        <v>237</v>
      </c>
      <c r="EI33" s="6" t="s">
        <v>217</v>
      </c>
      <c r="EJ33" s="6" t="s">
        <v>237</v>
      </c>
      <c r="EK33" s="6" t="s">
        <v>237</v>
      </c>
      <c r="EL33" s="6" t="s">
        <v>217</v>
      </c>
      <c r="EM33" s="6" t="s">
        <v>237</v>
      </c>
      <c r="EN33" s="6" t="s">
        <v>217</v>
      </c>
      <c r="EO33" s="6" t="s">
        <v>228</v>
      </c>
      <c r="EP33" s="6" t="s">
        <v>220</v>
      </c>
      <c r="EQ33" s="6" t="s">
        <v>228</v>
      </c>
      <c r="ER33" s="6" t="s">
        <v>237</v>
      </c>
      <c r="ES33" s="6" t="s">
        <v>237</v>
      </c>
      <c r="ET33" s="6" t="s">
        <v>228</v>
      </c>
      <c r="EU33" s="6" t="s">
        <v>228</v>
      </c>
      <c r="EV33" s="6" t="s">
        <v>228</v>
      </c>
      <c r="EW33" s="6" t="s">
        <v>228</v>
      </c>
      <c r="EX33" s="6">
        <v>9.1999999999999993</v>
      </c>
      <c r="EY33" s="6" t="s">
        <v>228</v>
      </c>
      <c r="EZ33" s="6" t="s">
        <v>217</v>
      </c>
      <c r="FA33" s="6" t="s">
        <v>217</v>
      </c>
      <c r="FB33" s="6" t="s">
        <v>217</v>
      </c>
      <c r="FC33" s="6" t="s">
        <v>217</v>
      </c>
      <c r="FD33" s="6" t="s">
        <v>237</v>
      </c>
      <c r="FE33" s="6">
        <v>5.0999999999999996</v>
      </c>
      <c r="FF33" s="6" t="s">
        <v>217</v>
      </c>
      <c r="FG33" s="6" t="s">
        <v>217</v>
      </c>
      <c r="FH33" s="6" t="s">
        <v>217</v>
      </c>
      <c r="FI33" s="6">
        <v>1.3</v>
      </c>
      <c r="FJ33" s="6">
        <v>6</v>
      </c>
      <c r="FK33" s="6" t="s">
        <v>237</v>
      </c>
      <c r="FL33" s="29">
        <v>6.8</v>
      </c>
      <c r="FM33" s="6" t="s">
        <v>228</v>
      </c>
      <c r="FN33" s="6" t="s">
        <v>237</v>
      </c>
      <c r="FO33" s="6" t="s">
        <v>237</v>
      </c>
      <c r="FP33" s="6">
        <v>9.6</v>
      </c>
      <c r="FQ33" s="6" t="s">
        <v>228</v>
      </c>
      <c r="FR33" s="6" t="s">
        <v>237</v>
      </c>
      <c r="FS33" s="6" t="s">
        <v>228</v>
      </c>
      <c r="FT33" s="6">
        <v>72</v>
      </c>
      <c r="FU33" s="31">
        <v>15</v>
      </c>
      <c r="FV33" s="6">
        <v>6.1</v>
      </c>
      <c r="FW33" s="6" t="s">
        <v>237</v>
      </c>
      <c r="FX33" s="29">
        <v>4.5999999999999996</v>
      </c>
      <c r="FY33" s="6">
        <v>71</v>
      </c>
      <c r="FZ33" s="6">
        <v>59</v>
      </c>
      <c r="GA33" s="6" t="s">
        <v>228</v>
      </c>
      <c r="GB33" s="6">
        <v>33</v>
      </c>
      <c r="GC33" s="6">
        <v>28</v>
      </c>
      <c r="GD33" s="6">
        <v>30</v>
      </c>
      <c r="GE33" s="6">
        <v>13</v>
      </c>
      <c r="GF33" s="6">
        <v>30</v>
      </c>
      <c r="GG33" s="6">
        <v>12</v>
      </c>
      <c r="GH33" s="6">
        <v>4</v>
      </c>
      <c r="GI33" s="6">
        <v>14</v>
      </c>
    </row>
    <row r="34" spans="1:191" x14ac:dyDescent="0.25">
      <c r="A34" s="6">
        <v>1117833</v>
      </c>
      <c r="B34" s="6" t="s">
        <v>238</v>
      </c>
      <c r="C34" s="6" t="s">
        <v>216</v>
      </c>
      <c r="D34" s="6">
        <v>9.1</v>
      </c>
      <c r="E34" s="22">
        <v>43448</v>
      </c>
      <c r="F34" s="6" t="s">
        <v>216</v>
      </c>
      <c r="H34" s="6" t="s">
        <v>217</v>
      </c>
      <c r="I34" s="6">
        <v>19</v>
      </c>
      <c r="J34" s="6">
        <v>1.8</v>
      </c>
      <c r="K34" s="6">
        <v>7.5</v>
      </c>
      <c r="L34" s="6" t="s">
        <v>218</v>
      </c>
      <c r="M34" s="6">
        <v>0.16</v>
      </c>
      <c r="N34" s="6">
        <v>7.0000000000000001E-3</v>
      </c>
      <c r="P34" s="6" t="s">
        <v>219</v>
      </c>
      <c r="R34" s="6" t="s">
        <v>220</v>
      </c>
      <c r="S34" s="6" t="s">
        <v>220</v>
      </c>
      <c r="T34" s="6" t="s">
        <v>220</v>
      </c>
      <c r="U34" s="6" t="s">
        <v>220</v>
      </c>
      <c r="V34" s="6">
        <v>0.72</v>
      </c>
      <c r="W34" s="6">
        <v>0.15</v>
      </c>
      <c r="X34" s="6">
        <v>0.91</v>
      </c>
      <c r="Y34" s="6">
        <v>0.79</v>
      </c>
      <c r="Z34" s="6">
        <v>0.43</v>
      </c>
      <c r="AA34" s="6">
        <v>0.42</v>
      </c>
      <c r="AB34" s="6">
        <v>0.42</v>
      </c>
      <c r="AC34" s="6">
        <v>0.28999999999999998</v>
      </c>
      <c r="AD34" s="6">
        <v>0.4</v>
      </c>
      <c r="AE34" s="6" t="s">
        <v>220</v>
      </c>
      <c r="AF34" s="6" t="s">
        <v>220</v>
      </c>
      <c r="AG34" s="6" t="s">
        <v>220</v>
      </c>
      <c r="AI34" s="6">
        <v>4.53</v>
      </c>
      <c r="AK34" s="6">
        <v>15</v>
      </c>
      <c r="AL34" s="6">
        <v>0.91</v>
      </c>
      <c r="AM34" s="6">
        <v>2.2000000000000002</v>
      </c>
      <c r="AN34" s="6" t="s">
        <v>237</v>
      </c>
      <c r="AO34" s="6" t="s">
        <v>221</v>
      </c>
      <c r="AP34" s="6">
        <v>28</v>
      </c>
      <c r="AQ34" s="6">
        <v>28</v>
      </c>
      <c r="AR34" s="6">
        <v>39</v>
      </c>
      <c r="AS34" s="6">
        <v>57</v>
      </c>
      <c r="AT34" s="6" t="s">
        <v>228</v>
      </c>
      <c r="AU34" s="6">
        <v>25</v>
      </c>
      <c r="AV34" s="6" t="s">
        <v>219</v>
      </c>
      <c r="AW34" s="6">
        <v>41</v>
      </c>
      <c r="AX34" s="6">
        <v>81</v>
      </c>
      <c r="AZ34" s="6" t="s">
        <v>219</v>
      </c>
      <c r="BA34" s="6" t="s">
        <v>219</v>
      </c>
      <c r="BB34" s="6" t="s">
        <v>219</v>
      </c>
      <c r="BC34" s="6" t="s">
        <v>219</v>
      </c>
      <c r="BD34" s="6" t="s">
        <v>219</v>
      </c>
      <c r="BE34" s="6" t="s">
        <v>219</v>
      </c>
      <c r="BG34" s="6" t="s">
        <v>222</v>
      </c>
      <c r="BH34" s="6" t="s">
        <v>222</v>
      </c>
      <c r="BI34" s="6" t="s">
        <v>222</v>
      </c>
      <c r="BJ34" s="6" t="s">
        <v>219</v>
      </c>
      <c r="BK34" s="6" t="s">
        <v>223</v>
      </c>
      <c r="BL34" s="6" t="s">
        <v>224</v>
      </c>
      <c r="BM34" s="6" t="s">
        <v>224</v>
      </c>
      <c r="BN34" s="6" t="s">
        <v>227</v>
      </c>
      <c r="BP34" s="6" t="s">
        <v>222</v>
      </c>
      <c r="BQ34" s="6" t="s">
        <v>222</v>
      </c>
      <c r="BR34" s="6" t="s">
        <v>222</v>
      </c>
      <c r="BS34" s="6" t="s">
        <v>219</v>
      </c>
      <c r="BT34" s="6">
        <v>5.4</v>
      </c>
      <c r="BU34" s="6" t="s">
        <v>225</v>
      </c>
      <c r="BV34" s="6">
        <v>26</v>
      </c>
      <c r="BW34" s="6" t="s">
        <v>227</v>
      </c>
      <c r="BY34" s="25">
        <f t="shared" si="38"/>
        <v>31.4</v>
      </c>
      <c r="BZ34" s="26"/>
      <c r="CB34" s="6" t="s">
        <v>219</v>
      </c>
      <c r="CC34" s="6" t="s">
        <v>219</v>
      </c>
      <c r="CD34" s="6" t="s">
        <v>219</v>
      </c>
      <c r="CE34" s="6" t="s">
        <v>219</v>
      </c>
      <c r="CF34" s="6" t="s">
        <v>219</v>
      </c>
      <c r="CG34" s="6" t="s">
        <v>219</v>
      </c>
      <c r="CH34" s="6" t="s">
        <v>219</v>
      </c>
      <c r="CI34" s="6" t="s">
        <v>219</v>
      </c>
      <c r="CJ34" s="6" t="s">
        <v>219</v>
      </c>
      <c r="CK34" s="6" t="s">
        <v>219</v>
      </c>
      <c r="CL34" s="6" t="s">
        <v>219</v>
      </c>
      <c r="CM34" s="6" t="s">
        <v>219</v>
      </c>
      <c r="CN34" s="6" t="s">
        <v>219</v>
      </c>
      <c r="CO34" s="6" t="s">
        <v>219</v>
      </c>
      <c r="CP34" s="6" t="s">
        <v>219</v>
      </c>
      <c r="CQ34" s="6" t="s">
        <v>219</v>
      </c>
      <c r="CR34" s="6" t="s">
        <v>219</v>
      </c>
      <c r="CS34" s="6" t="s">
        <v>219</v>
      </c>
      <c r="CT34" s="6" t="s">
        <v>219</v>
      </c>
      <c r="CU34" s="6" t="s">
        <v>219</v>
      </c>
      <c r="CV34" s="6" t="s">
        <v>219</v>
      </c>
      <c r="CW34" s="6" t="s">
        <v>219</v>
      </c>
      <c r="CX34" s="6" t="s">
        <v>219</v>
      </c>
      <c r="CY34" s="6" t="s">
        <v>219</v>
      </c>
      <c r="CZ34" s="6" t="s">
        <v>219</v>
      </c>
      <c r="DA34" s="6" t="s">
        <v>219</v>
      </c>
      <c r="DB34" s="6" t="s">
        <v>219</v>
      </c>
      <c r="DC34" s="6" t="s">
        <v>219</v>
      </c>
      <c r="DD34" s="6" t="s">
        <v>219</v>
      </c>
      <c r="DE34" s="6" t="s">
        <v>219</v>
      </c>
      <c r="DF34" s="6" t="s">
        <v>219</v>
      </c>
      <c r="DG34" s="6" t="s">
        <v>219</v>
      </c>
      <c r="DH34" s="6" t="s">
        <v>219</v>
      </c>
      <c r="DI34" s="6" t="s">
        <v>219</v>
      </c>
      <c r="DJ34" s="6" t="s">
        <v>219</v>
      </c>
      <c r="DK34" s="6" t="s">
        <v>219</v>
      </c>
      <c r="DL34" s="6" t="s">
        <v>219</v>
      </c>
      <c r="DM34" s="6" t="s">
        <v>219</v>
      </c>
      <c r="DN34" s="6" t="s">
        <v>219</v>
      </c>
      <c r="DO34" s="6" t="s">
        <v>219</v>
      </c>
      <c r="DP34" s="6" t="s">
        <v>219</v>
      </c>
      <c r="DQ34" s="6" t="s">
        <v>219</v>
      </c>
      <c r="DR34" s="6" t="s">
        <v>219</v>
      </c>
      <c r="DS34" s="6" t="s">
        <v>219</v>
      </c>
      <c r="DT34" s="6" t="s">
        <v>219</v>
      </c>
      <c r="DU34" s="6" t="s">
        <v>219</v>
      </c>
      <c r="DV34" s="6" t="s">
        <v>219</v>
      </c>
      <c r="DW34" s="6" t="s">
        <v>219</v>
      </c>
      <c r="DX34" s="6" t="s">
        <v>219</v>
      </c>
      <c r="DY34" s="6" t="s">
        <v>219</v>
      </c>
      <c r="DZ34" s="6" t="s">
        <v>219</v>
      </c>
      <c r="EA34" s="6" t="s">
        <v>219</v>
      </c>
      <c r="EB34" s="6" t="s">
        <v>219</v>
      </c>
      <c r="EC34" s="6" t="s">
        <v>219</v>
      </c>
      <c r="ED34" s="6" t="s">
        <v>219</v>
      </c>
      <c r="EE34" s="6" t="s">
        <v>219</v>
      </c>
      <c r="EG34" s="6" t="s">
        <v>217</v>
      </c>
      <c r="EH34" s="6" t="s">
        <v>237</v>
      </c>
      <c r="EI34" s="6" t="s">
        <v>217</v>
      </c>
      <c r="EJ34" s="6" t="s">
        <v>237</v>
      </c>
      <c r="EK34" s="6" t="s">
        <v>237</v>
      </c>
      <c r="EL34" s="6" t="s">
        <v>217</v>
      </c>
      <c r="EM34" s="6" t="s">
        <v>237</v>
      </c>
      <c r="EN34" s="6" t="s">
        <v>217</v>
      </c>
      <c r="EO34" s="6" t="s">
        <v>228</v>
      </c>
      <c r="EP34" s="6" t="s">
        <v>220</v>
      </c>
      <c r="EQ34" s="6" t="s">
        <v>228</v>
      </c>
      <c r="ER34" s="6" t="s">
        <v>237</v>
      </c>
      <c r="ES34" s="6" t="s">
        <v>237</v>
      </c>
      <c r="ET34" s="6" t="s">
        <v>228</v>
      </c>
      <c r="EU34" s="6" t="s">
        <v>228</v>
      </c>
      <c r="EV34" s="6" t="s">
        <v>228</v>
      </c>
      <c r="EW34" s="6" t="s">
        <v>228</v>
      </c>
      <c r="EX34" s="6" t="s">
        <v>220</v>
      </c>
      <c r="EY34" s="6" t="s">
        <v>228</v>
      </c>
      <c r="EZ34" s="6" t="s">
        <v>217</v>
      </c>
      <c r="FA34" s="6" t="s">
        <v>217</v>
      </c>
      <c r="FB34" s="6" t="s">
        <v>217</v>
      </c>
      <c r="FC34" s="6" t="s">
        <v>217</v>
      </c>
      <c r="FD34" s="6" t="s">
        <v>237</v>
      </c>
      <c r="FE34" s="6" t="s">
        <v>217</v>
      </c>
      <c r="FF34" s="6" t="s">
        <v>217</v>
      </c>
      <c r="FG34" s="6" t="s">
        <v>217</v>
      </c>
      <c r="FH34" s="6" t="s">
        <v>217</v>
      </c>
      <c r="FI34" s="6" t="s">
        <v>220</v>
      </c>
      <c r="FJ34" s="6" t="s">
        <v>220</v>
      </c>
      <c r="FK34" s="6" t="s">
        <v>237</v>
      </c>
      <c r="FL34" s="6" t="s">
        <v>237</v>
      </c>
      <c r="FM34" s="6" t="s">
        <v>228</v>
      </c>
      <c r="FN34" s="6" t="s">
        <v>237</v>
      </c>
      <c r="FO34" s="6" t="s">
        <v>237</v>
      </c>
      <c r="FP34" s="6" t="s">
        <v>220</v>
      </c>
      <c r="FQ34" s="6" t="s">
        <v>228</v>
      </c>
      <c r="FR34" s="6" t="s">
        <v>237</v>
      </c>
      <c r="FS34" s="6" t="s">
        <v>228</v>
      </c>
      <c r="FT34" s="6">
        <v>0.72</v>
      </c>
      <c r="FU34" s="6">
        <v>0.15</v>
      </c>
      <c r="FV34" s="6" t="s">
        <v>228</v>
      </c>
      <c r="FW34" s="6" t="s">
        <v>237</v>
      </c>
      <c r="FX34" s="6" t="s">
        <v>228</v>
      </c>
      <c r="FY34" s="6">
        <v>0.91</v>
      </c>
      <c r="FZ34" s="6">
        <v>0.79</v>
      </c>
      <c r="GA34" s="6" t="s">
        <v>228</v>
      </c>
      <c r="GB34" s="6">
        <v>0.43</v>
      </c>
      <c r="GC34" s="6">
        <v>0.42</v>
      </c>
      <c r="GD34" s="6">
        <v>0.42</v>
      </c>
      <c r="GE34" s="6">
        <v>0.28999999999999998</v>
      </c>
      <c r="GF34" s="6">
        <v>0.4</v>
      </c>
      <c r="GG34" s="6" t="s">
        <v>220</v>
      </c>
      <c r="GH34" s="6" t="s">
        <v>220</v>
      </c>
      <c r="GI34" s="6" t="s">
        <v>220</v>
      </c>
    </row>
    <row r="35" spans="1:191" x14ac:dyDescent="0.25">
      <c r="A35" s="6">
        <v>1117834</v>
      </c>
      <c r="B35" s="6" t="s">
        <v>239</v>
      </c>
      <c r="C35" s="6" t="s">
        <v>216</v>
      </c>
      <c r="D35" s="6">
        <v>0.4</v>
      </c>
      <c r="E35" s="22">
        <v>43447</v>
      </c>
      <c r="F35" s="6" t="s">
        <v>216</v>
      </c>
      <c r="H35" s="6" t="s">
        <v>217</v>
      </c>
      <c r="I35" s="6">
        <v>12</v>
      </c>
      <c r="J35" s="6">
        <v>0.43</v>
      </c>
      <c r="K35" s="6">
        <v>7.1</v>
      </c>
      <c r="L35" s="6" t="s">
        <v>218</v>
      </c>
      <c r="M35" s="6">
        <v>8.5999999999999993E-2</v>
      </c>
      <c r="N35" s="6">
        <v>3.4000000000000002E-2</v>
      </c>
      <c r="P35" s="6" t="s">
        <v>219</v>
      </c>
      <c r="R35" s="6">
        <v>6.4</v>
      </c>
      <c r="S35" s="6" t="s">
        <v>220</v>
      </c>
      <c r="T35" s="6" t="s">
        <v>220</v>
      </c>
      <c r="U35" s="6">
        <v>0.47</v>
      </c>
      <c r="V35" s="6">
        <v>2.7</v>
      </c>
      <c r="W35" s="6">
        <v>0.55000000000000004</v>
      </c>
      <c r="X35" s="6">
        <v>5</v>
      </c>
      <c r="Y35" s="6">
        <v>4.5</v>
      </c>
      <c r="Z35" s="6">
        <v>3.1</v>
      </c>
      <c r="AA35" s="6">
        <v>2.2999999999999998</v>
      </c>
      <c r="AB35" s="6">
        <v>4.0999999999999996</v>
      </c>
      <c r="AC35" s="6">
        <v>1.1000000000000001</v>
      </c>
      <c r="AD35" s="6">
        <v>3.4</v>
      </c>
      <c r="AE35" s="6">
        <v>1.7</v>
      </c>
      <c r="AF35" s="6">
        <v>0.48</v>
      </c>
      <c r="AG35" s="6">
        <v>2.1</v>
      </c>
      <c r="AI35" s="6">
        <v>37.799999999999997</v>
      </c>
      <c r="AK35" s="6">
        <v>18</v>
      </c>
      <c r="AL35" s="6">
        <v>0.86</v>
      </c>
      <c r="AM35" s="6">
        <v>2.7</v>
      </c>
      <c r="AN35" s="6">
        <v>1.7</v>
      </c>
      <c r="AO35" s="6" t="s">
        <v>221</v>
      </c>
      <c r="AP35" s="6">
        <v>28</v>
      </c>
      <c r="AQ35" s="6">
        <v>28</v>
      </c>
      <c r="AR35" s="6">
        <v>190</v>
      </c>
      <c r="AS35" s="6">
        <v>630</v>
      </c>
      <c r="AT35" s="6" t="s">
        <v>228</v>
      </c>
      <c r="AU35" s="6">
        <v>27</v>
      </c>
      <c r="AV35" s="6" t="s">
        <v>219</v>
      </c>
      <c r="AW35" s="6">
        <v>34</v>
      </c>
      <c r="AX35" s="6">
        <v>480</v>
      </c>
      <c r="AZ35" s="6" t="s">
        <v>219</v>
      </c>
      <c r="BA35" s="6" t="s">
        <v>219</v>
      </c>
      <c r="BB35" s="6" t="s">
        <v>219</v>
      </c>
      <c r="BC35" s="6" t="s">
        <v>219</v>
      </c>
      <c r="BD35" s="6" t="s">
        <v>219</v>
      </c>
      <c r="BE35" s="6" t="s">
        <v>219</v>
      </c>
      <c r="BG35" s="6" t="s">
        <v>222</v>
      </c>
      <c r="BH35" s="6" t="s">
        <v>222</v>
      </c>
      <c r="BI35" s="6" t="s">
        <v>222</v>
      </c>
      <c r="BJ35" s="6" t="s">
        <v>219</v>
      </c>
      <c r="BK35" s="6" t="s">
        <v>223</v>
      </c>
      <c r="BL35" s="6" t="s">
        <v>224</v>
      </c>
      <c r="BM35" s="6" t="s">
        <v>224</v>
      </c>
      <c r="BN35" s="6" t="s">
        <v>227</v>
      </c>
      <c r="BP35" s="6" t="s">
        <v>222</v>
      </c>
      <c r="BQ35" s="6" t="s">
        <v>222</v>
      </c>
      <c r="BR35" s="6" t="s">
        <v>222</v>
      </c>
      <c r="BS35" s="6" t="s">
        <v>219</v>
      </c>
      <c r="BT35" s="6" t="s">
        <v>223</v>
      </c>
      <c r="BU35" s="6">
        <v>11</v>
      </c>
      <c r="BV35" s="6">
        <v>44</v>
      </c>
      <c r="BW35" s="6">
        <v>28</v>
      </c>
      <c r="BY35" s="25">
        <f t="shared" si="38"/>
        <v>83</v>
      </c>
      <c r="BZ35" s="26"/>
      <c r="CB35" s="6" t="s">
        <v>230</v>
      </c>
      <c r="CC35" s="6" t="s">
        <v>230</v>
      </c>
      <c r="CD35" s="6" t="s">
        <v>230</v>
      </c>
      <c r="CE35" s="6" t="s">
        <v>230</v>
      </c>
      <c r="CF35" s="6" t="s">
        <v>230</v>
      </c>
      <c r="CG35" s="6" t="s">
        <v>230</v>
      </c>
      <c r="CH35" s="6" t="s">
        <v>230</v>
      </c>
      <c r="CI35" s="6" t="s">
        <v>230</v>
      </c>
      <c r="CJ35" s="6" t="s">
        <v>230</v>
      </c>
      <c r="CK35" s="6" t="s">
        <v>230</v>
      </c>
      <c r="CL35" s="6" t="s">
        <v>230</v>
      </c>
      <c r="CM35" s="6" t="s">
        <v>230</v>
      </c>
      <c r="CN35" s="6" t="s">
        <v>230</v>
      </c>
      <c r="CO35" s="6" t="s">
        <v>230</v>
      </c>
      <c r="CP35" s="6" t="s">
        <v>230</v>
      </c>
      <c r="CQ35" s="6" t="s">
        <v>230</v>
      </c>
      <c r="CR35" s="6" t="s">
        <v>230</v>
      </c>
      <c r="CS35" s="6" t="s">
        <v>230</v>
      </c>
      <c r="CT35" s="6" t="s">
        <v>230</v>
      </c>
      <c r="CU35" s="6" t="s">
        <v>230</v>
      </c>
      <c r="CV35" s="6" t="s">
        <v>230</v>
      </c>
      <c r="CW35" s="6" t="s">
        <v>230</v>
      </c>
      <c r="CX35" s="6" t="s">
        <v>230</v>
      </c>
      <c r="CY35" s="6" t="s">
        <v>230</v>
      </c>
      <c r="CZ35" s="6" t="s">
        <v>230</v>
      </c>
      <c r="DA35" s="6" t="s">
        <v>230</v>
      </c>
      <c r="DB35" s="6" t="s">
        <v>230</v>
      </c>
      <c r="DC35" s="6" t="s">
        <v>230</v>
      </c>
      <c r="DD35" s="6" t="s">
        <v>230</v>
      </c>
      <c r="DE35" s="6" t="s">
        <v>230</v>
      </c>
      <c r="DF35" s="6" t="s">
        <v>230</v>
      </c>
      <c r="DG35" s="6" t="s">
        <v>230</v>
      </c>
      <c r="DH35" s="6" t="s">
        <v>230</v>
      </c>
      <c r="DI35" s="6" t="s">
        <v>230</v>
      </c>
      <c r="DJ35" s="6" t="s">
        <v>230</v>
      </c>
      <c r="DK35" s="6" t="s">
        <v>230</v>
      </c>
      <c r="DL35" s="6" t="s">
        <v>230</v>
      </c>
      <c r="DM35" s="6" t="s">
        <v>230</v>
      </c>
      <c r="DN35" s="6" t="s">
        <v>230</v>
      </c>
      <c r="DO35" s="6" t="s">
        <v>230</v>
      </c>
      <c r="DP35" s="6" t="s">
        <v>230</v>
      </c>
      <c r="DQ35" s="6" t="s">
        <v>230</v>
      </c>
      <c r="DR35" s="6" t="s">
        <v>230</v>
      </c>
      <c r="DS35" s="6" t="s">
        <v>230</v>
      </c>
      <c r="DT35" s="6" t="s">
        <v>230</v>
      </c>
      <c r="DU35" s="6" t="s">
        <v>230</v>
      </c>
      <c r="DV35" s="6" t="s">
        <v>230</v>
      </c>
      <c r="DW35" s="6" t="s">
        <v>230</v>
      </c>
      <c r="DX35" s="6" t="s">
        <v>230</v>
      </c>
      <c r="DY35" s="6" t="s">
        <v>230</v>
      </c>
      <c r="DZ35" s="6" t="s">
        <v>230</v>
      </c>
      <c r="EA35" s="6" t="s">
        <v>230</v>
      </c>
      <c r="EB35" s="6" t="s">
        <v>230</v>
      </c>
      <c r="EC35" s="6" t="s">
        <v>230</v>
      </c>
      <c r="ED35" s="6" t="s">
        <v>230</v>
      </c>
      <c r="EE35" s="6" t="s">
        <v>230</v>
      </c>
      <c r="EG35" s="6" t="s">
        <v>230</v>
      </c>
      <c r="EH35" s="6" t="s">
        <v>230</v>
      </c>
      <c r="EI35" s="6" t="s">
        <v>230</v>
      </c>
      <c r="EJ35" s="6" t="s">
        <v>230</v>
      </c>
      <c r="EK35" s="6" t="s">
        <v>230</v>
      </c>
      <c r="EL35" s="6" t="s">
        <v>230</v>
      </c>
      <c r="EM35" s="6" t="s">
        <v>230</v>
      </c>
      <c r="EN35" s="6" t="s">
        <v>230</v>
      </c>
      <c r="EO35" s="6" t="s">
        <v>230</v>
      </c>
      <c r="EP35" s="6" t="s">
        <v>230</v>
      </c>
      <c r="EQ35" s="6" t="s">
        <v>230</v>
      </c>
      <c r="ER35" s="6" t="s">
        <v>230</v>
      </c>
      <c r="ES35" s="6" t="s">
        <v>230</v>
      </c>
      <c r="ET35" s="6" t="s">
        <v>230</v>
      </c>
      <c r="EU35" s="6" t="s">
        <v>230</v>
      </c>
      <c r="EV35" s="6" t="s">
        <v>230</v>
      </c>
      <c r="EW35" s="6" t="s">
        <v>230</v>
      </c>
      <c r="EX35" s="6" t="s">
        <v>230</v>
      </c>
      <c r="EY35" s="6" t="s">
        <v>230</v>
      </c>
      <c r="EZ35" s="6" t="s">
        <v>230</v>
      </c>
      <c r="FA35" s="6" t="s">
        <v>230</v>
      </c>
      <c r="FB35" s="6" t="s">
        <v>230</v>
      </c>
      <c r="FC35" s="6" t="s">
        <v>230</v>
      </c>
      <c r="FD35" s="6" t="s">
        <v>230</v>
      </c>
      <c r="FE35" s="6" t="s">
        <v>230</v>
      </c>
      <c r="FF35" s="6" t="s">
        <v>230</v>
      </c>
      <c r="FG35" s="6" t="s">
        <v>230</v>
      </c>
      <c r="FH35" s="6" t="s">
        <v>230</v>
      </c>
      <c r="FI35" s="6" t="s">
        <v>230</v>
      </c>
      <c r="FJ35" s="6" t="s">
        <v>230</v>
      </c>
      <c r="FK35" s="6" t="s">
        <v>230</v>
      </c>
      <c r="FL35" s="6" t="s">
        <v>230</v>
      </c>
      <c r="FM35" s="6" t="s">
        <v>230</v>
      </c>
      <c r="FN35" s="6" t="s">
        <v>230</v>
      </c>
      <c r="FO35" s="6" t="s">
        <v>230</v>
      </c>
      <c r="FP35" s="6" t="s">
        <v>230</v>
      </c>
      <c r="FQ35" s="6" t="s">
        <v>230</v>
      </c>
      <c r="FR35" s="6" t="s">
        <v>230</v>
      </c>
      <c r="FS35" s="6" t="s">
        <v>230</v>
      </c>
      <c r="FT35" s="6" t="s">
        <v>230</v>
      </c>
      <c r="FU35" s="6" t="s">
        <v>230</v>
      </c>
      <c r="FV35" s="6" t="s">
        <v>230</v>
      </c>
      <c r="FW35" s="6" t="s">
        <v>230</v>
      </c>
      <c r="FX35" s="6" t="s">
        <v>230</v>
      </c>
      <c r="FY35" s="6" t="s">
        <v>230</v>
      </c>
      <c r="FZ35" s="6" t="s">
        <v>230</v>
      </c>
      <c r="GA35" s="6" t="s">
        <v>230</v>
      </c>
      <c r="GB35" s="6" t="s">
        <v>230</v>
      </c>
      <c r="GC35" s="6" t="s">
        <v>230</v>
      </c>
      <c r="GD35" s="6" t="s">
        <v>230</v>
      </c>
      <c r="GE35" s="6" t="s">
        <v>230</v>
      </c>
      <c r="GF35" s="6" t="s">
        <v>230</v>
      </c>
      <c r="GG35" s="6" t="s">
        <v>230</v>
      </c>
      <c r="GH35" s="6" t="s">
        <v>230</v>
      </c>
      <c r="GI35" s="6" t="s">
        <v>230</v>
      </c>
    </row>
    <row r="36" spans="1:191" x14ac:dyDescent="0.25">
      <c r="A36" s="6">
        <v>1117835</v>
      </c>
      <c r="B36" s="6" t="s">
        <v>239</v>
      </c>
      <c r="C36" s="6" t="s">
        <v>216</v>
      </c>
      <c r="D36" s="6">
        <v>3.5</v>
      </c>
      <c r="E36" s="22">
        <v>43447</v>
      </c>
      <c r="F36" s="6" t="s">
        <v>216</v>
      </c>
      <c r="H36" s="6" t="s">
        <v>217</v>
      </c>
      <c r="I36" s="6">
        <v>15</v>
      </c>
      <c r="J36" s="6">
        <v>0.46</v>
      </c>
      <c r="K36" s="6">
        <v>8.9</v>
      </c>
      <c r="L36" s="6" t="s">
        <v>218</v>
      </c>
      <c r="M36" s="6">
        <v>1.4</v>
      </c>
      <c r="N36" s="6">
        <v>1.2E-2</v>
      </c>
      <c r="P36" s="6" t="s">
        <v>219</v>
      </c>
      <c r="R36" s="6" t="s">
        <v>220</v>
      </c>
      <c r="S36" s="6" t="s">
        <v>220</v>
      </c>
      <c r="T36" s="6">
        <v>0.15</v>
      </c>
      <c r="U36" s="6">
        <v>0.14000000000000001</v>
      </c>
      <c r="V36" s="6">
        <v>3.2</v>
      </c>
      <c r="W36" s="6">
        <v>0.77</v>
      </c>
      <c r="X36" s="6">
        <v>6.1</v>
      </c>
      <c r="Y36" s="6">
        <v>5.3</v>
      </c>
      <c r="Z36" s="6">
        <v>3</v>
      </c>
      <c r="AA36" s="6">
        <v>2.1</v>
      </c>
      <c r="AB36" s="6">
        <v>2.9</v>
      </c>
      <c r="AC36" s="6">
        <v>1.1000000000000001</v>
      </c>
      <c r="AD36" s="6">
        <v>2.2000000000000002</v>
      </c>
      <c r="AE36" s="6">
        <v>1.1000000000000001</v>
      </c>
      <c r="AF36" s="6">
        <v>0.36</v>
      </c>
      <c r="AG36" s="6">
        <v>1.4</v>
      </c>
      <c r="AI36" s="6">
        <v>29.7</v>
      </c>
      <c r="AK36" s="6">
        <v>14</v>
      </c>
      <c r="AL36" s="6">
        <v>0.98</v>
      </c>
      <c r="AM36" s="6">
        <v>5.4</v>
      </c>
      <c r="AN36" s="6">
        <v>1</v>
      </c>
      <c r="AO36" s="6" t="s">
        <v>221</v>
      </c>
      <c r="AP36" s="6">
        <v>39</v>
      </c>
      <c r="AQ36" s="6">
        <v>39</v>
      </c>
      <c r="AR36" s="6">
        <v>100</v>
      </c>
      <c r="AS36" s="6">
        <v>510</v>
      </c>
      <c r="AT36" s="6" t="s">
        <v>228</v>
      </c>
      <c r="AU36" s="6">
        <v>29</v>
      </c>
      <c r="AV36" s="6" t="s">
        <v>219</v>
      </c>
      <c r="AW36" s="6">
        <v>44</v>
      </c>
      <c r="AX36" s="6">
        <v>390</v>
      </c>
      <c r="AZ36" s="6" t="s">
        <v>219</v>
      </c>
      <c r="BA36" s="6" t="s">
        <v>219</v>
      </c>
      <c r="BB36" s="6" t="s">
        <v>219</v>
      </c>
      <c r="BC36" s="6" t="s">
        <v>219</v>
      </c>
      <c r="BD36" s="6" t="s">
        <v>219</v>
      </c>
      <c r="BE36" s="6" t="s">
        <v>219</v>
      </c>
      <c r="BG36" s="6" t="s">
        <v>222</v>
      </c>
      <c r="BH36" s="6" t="s">
        <v>222</v>
      </c>
      <c r="BI36" s="6" t="s">
        <v>222</v>
      </c>
      <c r="BJ36" s="6" t="s">
        <v>219</v>
      </c>
      <c r="BK36" s="6" t="s">
        <v>223</v>
      </c>
      <c r="BL36" s="6" t="s">
        <v>224</v>
      </c>
      <c r="BM36" s="6" t="s">
        <v>224</v>
      </c>
      <c r="BN36" s="6" t="s">
        <v>227</v>
      </c>
      <c r="BP36" s="6" t="s">
        <v>222</v>
      </c>
      <c r="BQ36" s="6" t="s">
        <v>222</v>
      </c>
      <c r="BR36" s="6" t="s">
        <v>222</v>
      </c>
      <c r="BS36" s="6">
        <v>2.5</v>
      </c>
      <c r="BT36" s="6">
        <v>6.9</v>
      </c>
      <c r="BU36" s="6">
        <v>23</v>
      </c>
      <c r="BV36" s="6">
        <v>45</v>
      </c>
      <c r="BW36" s="6">
        <v>24</v>
      </c>
      <c r="BY36" s="25">
        <f t="shared" si="38"/>
        <v>101.4</v>
      </c>
      <c r="BZ36" s="26"/>
      <c r="CB36" s="6" t="s">
        <v>230</v>
      </c>
      <c r="CC36" s="6" t="s">
        <v>230</v>
      </c>
      <c r="CD36" s="6" t="s">
        <v>230</v>
      </c>
      <c r="CE36" s="6" t="s">
        <v>230</v>
      </c>
      <c r="CF36" s="6" t="s">
        <v>230</v>
      </c>
      <c r="CG36" s="6" t="s">
        <v>230</v>
      </c>
      <c r="CH36" s="6" t="s">
        <v>230</v>
      </c>
      <c r="CI36" s="6" t="s">
        <v>230</v>
      </c>
      <c r="CJ36" s="6" t="s">
        <v>230</v>
      </c>
      <c r="CK36" s="6" t="s">
        <v>230</v>
      </c>
      <c r="CL36" s="6" t="s">
        <v>230</v>
      </c>
      <c r="CM36" s="6" t="s">
        <v>230</v>
      </c>
      <c r="CN36" s="6" t="s">
        <v>230</v>
      </c>
      <c r="CO36" s="6" t="s">
        <v>230</v>
      </c>
      <c r="CP36" s="6" t="s">
        <v>230</v>
      </c>
      <c r="CQ36" s="6" t="s">
        <v>230</v>
      </c>
      <c r="CR36" s="6" t="s">
        <v>230</v>
      </c>
      <c r="CS36" s="6" t="s">
        <v>230</v>
      </c>
      <c r="CT36" s="6" t="s">
        <v>230</v>
      </c>
      <c r="CU36" s="6" t="s">
        <v>230</v>
      </c>
      <c r="CV36" s="6" t="s">
        <v>230</v>
      </c>
      <c r="CW36" s="6" t="s">
        <v>230</v>
      </c>
      <c r="CX36" s="6" t="s">
        <v>230</v>
      </c>
      <c r="CY36" s="6" t="s">
        <v>230</v>
      </c>
      <c r="CZ36" s="6" t="s">
        <v>230</v>
      </c>
      <c r="DA36" s="6" t="s">
        <v>230</v>
      </c>
      <c r="DB36" s="6" t="s">
        <v>230</v>
      </c>
      <c r="DC36" s="6" t="s">
        <v>230</v>
      </c>
      <c r="DD36" s="6" t="s">
        <v>230</v>
      </c>
      <c r="DE36" s="6" t="s">
        <v>230</v>
      </c>
      <c r="DF36" s="6" t="s">
        <v>230</v>
      </c>
      <c r="DG36" s="6" t="s">
        <v>230</v>
      </c>
      <c r="DH36" s="6" t="s">
        <v>230</v>
      </c>
      <c r="DI36" s="6" t="s">
        <v>230</v>
      </c>
      <c r="DJ36" s="6" t="s">
        <v>230</v>
      </c>
      <c r="DK36" s="6" t="s">
        <v>230</v>
      </c>
      <c r="DL36" s="6" t="s">
        <v>230</v>
      </c>
      <c r="DM36" s="6" t="s">
        <v>230</v>
      </c>
      <c r="DN36" s="6" t="s">
        <v>230</v>
      </c>
      <c r="DO36" s="6" t="s">
        <v>230</v>
      </c>
      <c r="DP36" s="6" t="s">
        <v>230</v>
      </c>
      <c r="DQ36" s="6" t="s">
        <v>230</v>
      </c>
      <c r="DR36" s="6" t="s">
        <v>230</v>
      </c>
      <c r="DS36" s="6" t="s">
        <v>230</v>
      </c>
      <c r="DT36" s="6" t="s">
        <v>230</v>
      </c>
      <c r="DU36" s="6" t="s">
        <v>230</v>
      </c>
      <c r="DV36" s="6" t="s">
        <v>230</v>
      </c>
      <c r="DW36" s="6" t="s">
        <v>230</v>
      </c>
      <c r="DX36" s="6" t="s">
        <v>230</v>
      </c>
      <c r="DY36" s="6" t="s">
        <v>230</v>
      </c>
      <c r="DZ36" s="6" t="s">
        <v>230</v>
      </c>
      <c r="EA36" s="6" t="s">
        <v>230</v>
      </c>
      <c r="EB36" s="6" t="s">
        <v>230</v>
      </c>
      <c r="EC36" s="6" t="s">
        <v>230</v>
      </c>
      <c r="ED36" s="6" t="s">
        <v>230</v>
      </c>
      <c r="EE36" s="6" t="s">
        <v>230</v>
      </c>
      <c r="EG36" s="6" t="s">
        <v>230</v>
      </c>
      <c r="EH36" s="6" t="s">
        <v>230</v>
      </c>
      <c r="EI36" s="6" t="s">
        <v>230</v>
      </c>
      <c r="EJ36" s="6" t="s">
        <v>230</v>
      </c>
      <c r="EK36" s="6" t="s">
        <v>230</v>
      </c>
      <c r="EL36" s="6" t="s">
        <v>230</v>
      </c>
      <c r="EM36" s="6" t="s">
        <v>230</v>
      </c>
      <c r="EN36" s="6" t="s">
        <v>230</v>
      </c>
      <c r="EO36" s="6" t="s">
        <v>230</v>
      </c>
      <c r="EP36" s="6" t="s">
        <v>230</v>
      </c>
      <c r="EQ36" s="6" t="s">
        <v>230</v>
      </c>
      <c r="ER36" s="6" t="s">
        <v>230</v>
      </c>
      <c r="ES36" s="6" t="s">
        <v>230</v>
      </c>
      <c r="ET36" s="6" t="s">
        <v>230</v>
      </c>
      <c r="EU36" s="6" t="s">
        <v>230</v>
      </c>
      <c r="EV36" s="6" t="s">
        <v>230</v>
      </c>
      <c r="EW36" s="6" t="s">
        <v>230</v>
      </c>
      <c r="EX36" s="6" t="s">
        <v>230</v>
      </c>
      <c r="EY36" s="6" t="s">
        <v>230</v>
      </c>
      <c r="EZ36" s="6" t="s">
        <v>230</v>
      </c>
      <c r="FA36" s="6" t="s">
        <v>230</v>
      </c>
      <c r="FB36" s="6" t="s">
        <v>230</v>
      </c>
      <c r="FC36" s="6" t="s">
        <v>230</v>
      </c>
      <c r="FD36" s="6" t="s">
        <v>230</v>
      </c>
      <c r="FE36" s="6" t="s">
        <v>230</v>
      </c>
      <c r="FF36" s="6" t="s">
        <v>230</v>
      </c>
      <c r="FG36" s="6" t="s">
        <v>230</v>
      </c>
      <c r="FH36" s="6" t="s">
        <v>230</v>
      </c>
      <c r="FI36" s="6" t="s">
        <v>230</v>
      </c>
      <c r="FJ36" s="6" t="s">
        <v>230</v>
      </c>
      <c r="FK36" s="6" t="s">
        <v>230</v>
      </c>
      <c r="FL36" s="6" t="s">
        <v>230</v>
      </c>
      <c r="FM36" s="6" t="s">
        <v>230</v>
      </c>
      <c r="FN36" s="6" t="s">
        <v>230</v>
      </c>
      <c r="FO36" s="6" t="s">
        <v>230</v>
      </c>
      <c r="FP36" s="6" t="s">
        <v>230</v>
      </c>
      <c r="FQ36" s="6" t="s">
        <v>230</v>
      </c>
      <c r="FR36" s="6" t="s">
        <v>230</v>
      </c>
      <c r="FS36" s="6" t="s">
        <v>230</v>
      </c>
      <c r="FT36" s="6" t="s">
        <v>230</v>
      </c>
      <c r="FU36" s="6" t="s">
        <v>230</v>
      </c>
      <c r="FV36" s="6" t="s">
        <v>230</v>
      </c>
      <c r="FW36" s="6" t="s">
        <v>230</v>
      </c>
      <c r="FX36" s="6" t="s">
        <v>230</v>
      </c>
      <c r="FY36" s="6" t="s">
        <v>230</v>
      </c>
      <c r="FZ36" s="6" t="s">
        <v>230</v>
      </c>
      <c r="GA36" s="6" t="s">
        <v>230</v>
      </c>
      <c r="GB36" s="6" t="s">
        <v>230</v>
      </c>
      <c r="GC36" s="6" t="s">
        <v>230</v>
      </c>
      <c r="GD36" s="6" t="s">
        <v>230</v>
      </c>
      <c r="GE36" s="6" t="s">
        <v>230</v>
      </c>
      <c r="GF36" s="6" t="s">
        <v>230</v>
      </c>
      <c r="GG36" s="6" t="s">
        <v>230</v>
      </c>
      <c r="GH36" s="6" t="s">
        <v>230</v>
      </c>
      <c r="GI36" s="6" t="s">
        <v>230</v>
      </c>
    </row>
    <row r="37" spans="1:191" x14ac:dyDescent="0.25">
      <c r="A37" s="6">
        <v>1117836</v>
      </c>
      <c r="B37" s="6" t="s">
        <v>240</v>
      </c>
      <c r="C37" s="6" t="s">
        <v>216</v>
      </c>
      <c r="D37" s="6">
        <v>0.7</v>
      </c>
      <c r="E37" s="22">
        <v>43448</v>
      </c>
      <c r="F37" s="6" t="s">
        <v>216</v>
      </c>
      <c r="H37" s="6" t="s">
        <v>217</v>
      </c>
      <c r="I37" s="6">
        <v>21</v>
      </c>
      <c r="J37" s="6">
        <v>1.1000000000000001</v>
      </c>
      <c r="K37" s="6">
        <v>7.1</v>
      </c>
      <c r="L37" s="6" t="s">
        <v>218</v>
      </c>
      <c r="M37" s="6">
        <v>0.15</v>
      </c>
      <c r="N37" s="6">
        <v>5.8000000000000003E-2</v>
      </c>
      <c r="P37" s="6" t="s">
        <v>219</v>
      </c>
      <c r="R37" s="6" t="s">
        <v>220</v>
      </c>
      <c r="S37" s="6">
        <v>0.25</v>
      </c>
      <c r="T37" s="6" t="s">
        <v>220</v>
      </c>
      <c r="U37" s="6">
        <v>0.23</v>
      </c>
      <c r="V37" s="6">
        <v>1.8</v>
      </c>
      <c r="W37" s="6">
        <v>0.56000000000000005</v>
      </c>
      <c r="X37" s="6">
        <v>5.4</v>
      </c>
      <c r="Y37" s="6">
        <v>5</v>
      </c>
      <c r="Z37" s="6">
        <v>4</v>
      </c>
      <c r="AA37" s="6">
        <v>3.4</v>
      </c>
      <c r="AB37" s="6">
        <v>6.6</v>
      </c>
      <c r="AC37" s="6">
        <v>2</v>
      </c>
      <c r="AD37" s="6">
        <v>4.8</v>
      </c>
      <c r="AE37" s="6">
        <v>3.4</v>
      </c>
      <c r="AF37" s="6">
        <v>0.96</v>
      </c>
      <c r="AG37" s="6">
        <v>4.2</v>
      </c>
      <c r="AI37" s="6">
        <v>42.6</v>
      </c>
      <c r="AK37" s="28">
        <v>55</v>
      </c>
      <c r="AL37" s="6">
        <v>4.4000000000000004</v>
      </c>
      <c r="AM37" s="6">
        <v>5.6</v>
      </c>
      <c r="AN37" s="6">
        <v>15</v>
      </c>
      <c r="AO37" s="6" t="s">
        <v>221</v>
      </c>
      <c r="AP37" s="6">
        <v>82</v>
      </c>
      <c r="AQ37" s="6">
        <v>83</v>
      </c>
      <c r="AR37" s="28">
        <v>910</v>
      </c>
      <c r="AS37" s="29">
        <v>1900</v>
      </c>
      <c r="AT37" s="6">
        <v>5.7</v>
      </c>
      <c r="AU37" s="6">
        <v>100</v>
      </c>
      <c r="AV37" s="6" t="s">
        <v>219</v>
      </c>
      <c r="AW37" s="6">
        <v>64</v>
      </c>
      <c r="AX37" s="28">
        <v>2500</v>
      </c>
      <c r="AZ37" s="6" t="s">
        <v>219</v>
      </c>
      <c r="BA37" s="6" t="s">
        <v>219</v>
      </c>
      <c r="BB37" s="6" t="s">
        <v>219</v>
      </c>
      <c r="BC37" s="6" t="s">
        <v>219</v>
      </c>
      <c r="BD37" s="6" t="s">
        <v>219</v>
      </c>
      <c r="BE37" s="6" t="s">
        <v>219</v>
      </c>
      <c r="BG37" s="6" t="s">
        <v>222</v>
      </c>
      <c r="BH37" s="6" t="s">
        <v>222</v>
      </c>
      <c r="BI37" s="6" t="s">
        <v>222</v>
      </c>
      <c r="BJ37" s="6" t="s">
        <v>219</v>
      </c>
      <c r="BK37" s="6">
        <v>9</v>
      </c>
      <c r="BL37" s="6">
        <v>160</v>
      </c>
      <c r="BM37" s="6">
        <v>1400</v>
      </c>
      <c r="BN37" s="6" t="s">
        <v>227</v>
      </c>
      <c r="BP37" s="6" t="s">
        <v>222</v>
      </c>
      <c r="BQ37" s="6" t="s">
        <v>222</v>
      </c>
      <c r="BR37" s="6" t="s">
        <v>222</v>
      </c>
      <c r="BS37" s="6" t="s">
        <v>219</v>
      </c>
      <c r="BT37" s="6">
        <v>7</v>
      </c>
      <c r="BU37" s="6">
        <v>56</v>
      </c>
      <c r="BV37" s="6">
        <v>360</v>
      </c>
      <c r="BW37" s="6">
        <v>68</v>
      </c>
      <c r="BY37" s="27">
        <f t="shared" si="38"/>
        <v>2060</v>
      </c>
      <c r="BZ37" s="26">
        <f>(BK37/25000)+(BL37/45000)+(BM37/45000)+(BT37/10000)+(BU37/7600)+(BV37/7800)+(BW37/7800)</f>
        <v>9.796688259109311E-2</v>
      </c>
      <c r="CB37" s="6" t="s">
        <v>230</v>
      </c>
      <c r="CC37" s="6" t="s">
        <v>230</v>
      </c>
      <c r="CD37" s="6" t="s">
        <v>230</v>
      </c>
      <c r="CE37" s="6" t="s">
        <v>230</v>
      </c>
      <c r="CF37" s="6" t="s">
        <v>230</v>
      </c>
      <c r="CG37" s="6" t="s">
        <v>230</v>
      </c>
      <c r="CH37" s="6" t="s">
        <v>230</v>
      </c>
      <c r="CI37" s="6" t="s">
        <v>230</v>
      </c>
      <c r="CJ37" s="6" t="s">
        <v>230</v>
      </c>
      <c r="CK37" s="6" t="s">
        <v>230</v>
      </c>
      <c r="CL37" s="6" t="s">
        <v>230</v>
      </c>
      <c r="CM37" s="6" t="s">
        <v>230</v>
      </c>
      <c r="CN37" s="6" t="s">
        <v>230</v>
      </c>
      <c r="CO37" s="6" t="s">
        <v>230</v>
      </c>
      <c r="CP37" s="6" t="s">
        <v>230</v>
      </c>
      <c r="CQ37" s="6" t="s">
        <v>230</v>
      </c>
      <c r="CR37" s="6" t="s">
        <v>230</v>
      </c>
      <c r="CS37" s="6" t="s">
        <v>230</v>
      </c>
      <c r="CT37" s="6" t="s">
        <v>230</v>
      </c>
      <c r="CU37" s="6" t="s">
        <v>230</v>
      </c>
      <c r="CV37" s="6" t="s">
        <v>230</v>
      </c>
      <c r="CW37" s="6" t="s">
        <v>230</v>
      </c>
      <c r="CX37" s="6" t="s">
        <v>230</v>
      </c>
      <c r="CY37" s="6" t="s">
        <v>230</v>
      </c>
      <c r="CZ37" s="6" t="s">
        <v>230</v>
      </c>
      <c r="DA37" s="6" t="s">
        <v>230</v>
      </c>
      <c r="DB37" s="6" t="s">
        <v>230</v>
      </c>
      <c r="DC37" s="6" t="s">
        <v>230</v>
      </c>
      <c r="DD37" s="6" t="s">
        <v>230</v>
      </c>
      <c r="DE37" s="6" t="s">
        <v>230</v>
      </c>
      <c r="DF37" s="6" t="s">
        <v>230</v>
      </c>
      <c r="DG37" s="6" t="s">
        <v>230</v>
      </c>
      <c r="DH37" s="6" t="s">
        <v>230</v>
      </c>
      <c r="DI37" s="6" t="s">
        <v>230</v>
      </c>
      <c r="DJ37" s="6" t="s">
        <v>230</v>
      </c>
      <c r="DK37" s="6" t="s">
        <v>230</v>
      </c>
      <c r="DL37" s="6" t="s">
        <v>230</v>
      </c>
      <c r="DM37" s="6" t="s">
        <v>230</v>
      </c>
      <c r="DN37" s="6" t="s">
        <v>230</v>
      </c>
      <c r="DO37" s="6" t="s">
        <v>230</v>
      </c>
      <c r="DP37" s="6" t="s">
        <v>230</v>
      </c>
      <c r="DQ37" s="6" t="s">
        <v>230</v>
      </c>
      <c r="DR37" s="6" t="s">
        <v>230</v>
      </c>
      <c r="DS37" s="6" t="s">
        <v>230</v>
      </c>
      <c r="DT37" s="6" t="s">
        <v>230</v>
      </c>
      <c r="DU37" s="6" t="s">
        <v>230</v>
      </c>
      <c r="DV37" s="6" t="s">
        <v>230</v>
      </c>
      <c r="DW37" s="6" t="s">
        <v>230</v>
      </c>
      <c r="DX37" s="6" t="s">
        <v>230</v>
      </c>
      <c r="DY37" s="6" t="s">
        <v>230</v>
      </c>
      <c r="DZ37" s="6" t="s">
        <v>230</v>
      </c>
      <c r="EA37" s="6" t="s">
        <v>230</v>
      </c>
      <c r="EB37" s="6" t="s">
        <v>230</v>
      </c>
      <c r="EC37" s="6" t="s">
        <v>230</v>
      </c>
      <c r="ED37" s="6" t="s">
        <v>230</v>
      </c>
      <c r="EE37" s="6" t="s">
        <v>230</v>
      </c>
      <c r="EG37" s="6" t="s">
        <v>230</v>
      </c>
      <c r="EH37" s="6" t="s">
        <v>230</v>
      </c>
      <c r="EI37" s="6" t="s">
        <v>230</v>
      </c>
      <c r="EJ37" s="6" t="s">
        <v>230</v>
      </c>
      <c r="EK37" s="6" t="s">
        <v>230</v>
      </c>
      <c r="EL37" s="6" t="s">
        <v>230</v>
      </c>
      <c r="EM37" s="6" t="s">
        <v>230</v>
      </c>
      <c r="EN37" s="6" t="s">
        <v>230</v>
      </c>
      <c r="EO37" s="6" t="s">
        <v>230</v>
      </c>
      <c r="EP37" s="6" t="s">
        <v>230</v>
      </c>
      <c r="EQ37" s="6" t="s">
        <v>230</v>
      </c>
      <c r="ER37" s="6" t="s">
        <v>230</v>
      </c>
      <c r="ES37" s="6" t="s">
        <v>230</v>
      </c>
      <c r="ET37" s="6" t="s">
        <v>230</v>
      </c>
      <c r="EU37" s="6" t="s">
        <v>230</v>
      </c>
      <c r="EV37" s="6" t="s">
        <v>230</v>
      </c>
      <c r="EW37" s="6" t="s">
        <v>230</v>
      </c>
      <c r="EX37" s="6" t="s">
        <v>230</v>
      </c>
      <c r="EY37" s="6" t="s">
        <v>230</v>
      </c>
      <c r="EZ37" s="6" t="s">
        <v>230</v>
      </c>
      <c r="FA37" s="6" t="s">
        <v>230</v>
      </c>
      <c r="FB37" s="6" t="s">
        <v>230</v>
      </c>
      <c r="FC37" s="6" t="s">
        <v>230</v>
      </c>
      <c r="FD37" s="6" t="s">
        <v>230</v>
      </c>
      <c r="FE37" s="6" t="s">
        <v>230</v>
      </c>
      <c r="FF37" s="6" t="s">
        <v>230</v>
      </c>
      <c r="FG37" s="6" t="s">
        <v>230</v>
      </c>
      <c r="FH37" s="6" t="s">
        <v>230</v>
      </c>
      <c r="FI37" s="6" t="s">
        <v>230</v>
      </c>
      <c r="FJ37" s="6" t="s">
        <v>230</v>
      </c>
      <c r="FK37" s="6" t="s">
        <v>230</v>
      </c>
      <c r="FL37" s="6" t="s">
        <v>230</v>
      </c>
      <c r="FM37" s="6" t="s">
        <v>230</v>
      </c>
      <c r="FN37" s="6" t="s">
        <v>230</v>
      </c>
      <c r="FO37" s="6" t="s">
        <v>230</v>
      </c>
      <c r="FP37" s="6" t="s">
        <v>230</v>
      </c>
      <c r="FQ37" s="6" t="s">
        <v>230</v>
      </c>
      <c r="FR37" s="6" t="s">
        <v>230</v>
      </c>
      <c r="FS37" s="6" t="s">
        <v>230</v>
      </c>
      <c r="FT37" s="6" t="s">
        <v>230</v>
      </c>
      <c r="FU37" s="6" t="s">
        <v>230</v>
      </c>
      <c r="FV37" s="6" t="s">
        <v>230</v>
      </c>
      <c r="FW37" s="6" t="s">
        <v>230</v>
      </c>
      <c r="FX37" s="6" t="s">
        <v>230</v>
      </c>
      <c r="FY37" s="6" t="s">
        <v>230</v>
      </c>
      <c r="FZ37" s="6" t="s">
        <v>230</v>
      </c>
      <c r="GA37" s="6" t="s">
        <v>230</v>
      </c>
      <c r="GB37" s="6" t="s">
        <v>230</v>
      </c>
      <c r="GC37" s="6" t="s">
        <v>230</v>
      </c>
      <c r="GD37" s="6" t="s">
        <v>230</v>
      </c>
      <c r="GE37" s="6" t="s">
        <v>230</v>
      </c>
      <c r="GF37" s="6" t="s">
        <v>230</v>
      </c>
      <c r="GG37" s="6" t="s">
        <v>230</v>
      </c>
      <c r="GH37" s="6" t="s">
        <v>230</v>
      </c>
      <c r="GI37" s="6" t="s">
        <v>230</v>
      </c>
    </row>
    <row r="38" spans="1:191" x14ac:dyDescent="0.25">
      <c r="A38" s="6">
        <v>1117837</v>
      </c>
      <c r="B38" s="6" t="s">
        <v>241</v>
      </c>
      <c r="C38" s="6" t="s">
        <v>216</v>
      </c>
      <c r="D38" s="6">
        <v>1.9</v>
      </c>
      <c r="E38" s="22">
        <v>43439</v>
      </c>
      <c r="F38" s="6" t="s">
        <v>216</v>
      </c>
      <c r="H38" s="6">
        <v>30</v>
      </c>
      <c r="I38" s="6">
        <v>15</v>
      </c>
      <c r="J38" s="6">
        <v>1.1000000000000001</v>
      </c>
      <c r="K38" s="6">
        <v>9.1999999999999993</v>
      </c>
      <c r="L38" s="6" t="s">
        <v>218</v>
      </c>
      <c r="M38" s="6">
        <v>1.2</v>
      </c>
      <c r="N38" s="6">
        <v>3.2000000000000001E-2</v>
      </c>
      <c r="P38" s="6" t="s">
        <v>219</v>
      </c>
      <c r="R38" s="6">
        <v>0.25</v>
      </c>
      <c r="S38" s="6">
        <v>0.23</v>
      </c>
      <c r="T38" s="6">
        <v>0.57999999999999996</v>
      </c>
      <c r="U38" s="6">
        <v>0.97</v>
      </c>
      <c r="V38" s="6">
        <v>6.7</v>
      </c>
      <c r="W38" s="6">
        <v>1.6</v>
      </c>
      <c r="X38" s="6">
        <v>7.4</v>
      </c>
      <c r="Y38" s="6">
        <v>6.4</v>
      </c>
      <c r="Z38" s="6">
        <v>3.2</v>
      </c>
      <c r="AA38" s="6">
        <v>3.1</v>
      </c>
      <c r="AB38" s="6">
        <v>2.7</v>
      </c>
      <c r="AC38" s="6">
        <v>1.4</v>
      </c>
      <c r="AD38" s="6">
        <v>2.7</v>
      </c>
      <c r="AE38" s="6">
        <v>1.6</v>
      </c>
      <c r="AF38" s="6">
        <v>0.54</v>
      </c>
      <c r="AG38" s="6">
        <v>1.9</v>
      </c>
      <c r="AI38" s="6">
        <v>41.2</v>
      </c>
      <c r="AK38" s="28">
        <v>79</v>
      </c>
      <c r="AL38" s="6">
        <v>3.2</v>
      </c>
      <c r="AM38" s="6">
        <v>13</v>
      </c>
      <c r="AN38" s="6">
        <v>4.5999999999999996</v>
      </c>
      <c r="AO38" s="6" t="s">
        <v>221</v>
      </c>
      <c r="AP38" s="6">
        <v>46</v>
      </c>
      <c r="AQ38" s="6">
        <v>46</v>
      </c>
      <c r="AR38" s="6">
        <v>300</v>
      </c>
      <c r="AS38" s="6">
        <v>390</v>
      </c>
      <c r="AT38" s="6" t="s">
        <v>228</v>
      </c>
      <c r="AU38" s="6">
        <v>350</v>
      </c>
      <c r="AV38" s="6">
        <v>14</v>
      </c>
      <c r="AW38" s="6">
        <v>97</v>
      </c>
      <c r="AX38" s="28">
        <v>1900</v>
      </c>
      <c r="AZ38" s="6" t="s">
        <v>219</v>
      </c>
      <c r="BA38" s="6" t="s">
        <v>219</v>
      </c>
      <c r="BB38" s="6" t="s">
        <v>219</v>
      </c>
      <c r="BC38" s="28">
        <v>14</v>
      </c>
      <c r="BD38" s="6" t="s">
        <v>219</v>
      </c>
      <c r="BE38" s="6" t="s">
        <v>219</v>
      </c>
      <c r="BG38" s="6" t="s">
        <v>222</v>
      </c>
      <c r="BH38" s="6" t="s">
        <v>222</v>
      </c>
      <c r="BI38" s="6" t="s">
        <v>222</v>
      </c>
      <c r="BJ38" s="6">
        <v>5.9</v>
      </c>
      <c r="BK38" s="6">
        <v>15</v>
      </c>
      <c r="BL38" s="6">
        <v>67</v>
      </c>
      <c r="BM38" s="6">
        <v>230</v>
      </c>
      <c r="BN38" s="6">
        <v>110</v>
      </c>
      <c r="BP38" s="6" t="s">
        <v>222</v>
      </c>
      <c r="BQ38" s="6" t="s">
        <v>222</v>
      </c>
      <c r="BR38" s="6">
        <v>2.5999999999999999E-2</v>
      </c>
      <c r="BS38" s="6">
        <v>14</v>
      </c>
      <c r="BT38" s="6">
        <v>25</v>
      </c>
      <c r="BU38" s="6">
        <v>260</v>
      </c>
      <c r="BV38" s="6">
        <v>320</v>
      </c>
      <c r="BW38" s="6">
        <v>120</v>
      </c>
      <c r="BY38" s="27">
        <f t="shared" si="38"/>
        <v>1166.9259999999999</v>
      </c>
      <c r="BZ38" s="26">
        <f>(BJ38/9700)+(BK38/25000)+(BL38/45000)+(BM38/45000)+(BN38/45000)+(BR38/3500)+(BS38/9200)+(BT38/10000)+(BU38/7600)+(BV38/7800)+(BW38/7800)</f>
        <v>0.1049026422950341</v>
      </c>
      <c r="CB38" s="6" t="s">
        <v>219</v>
      </c>
      <c r="CC38" s="6" t="s">
        <v>219</v>
      </c>
      <c r="CD38" s="6" t="s">
        <v>219</v>
      </c>
      <c r="CE38" s="6" t="s">
        <v>219</v>
      </c>
      <c r="CF38" s="6" t="s">
        <v>219</v>
      </c>
      <c r="CG38" s="6" t="s">
        <v>219</v>
      </c>
      <c r="CH38" s="6" t="s">
        <v>219</v>
      </c>
      <c r="CI38" s="6" t="s">
        <v>219</v>
      </c>
      <c r="CJ38" s="6" t="s">
        <v>219</v>
      </c>
      <c r="CK38" s="6" t="s">
        <v>219</v>
      </c>
      <c r="CL38" s="6" t="s">
        <v>219</v>
      </c>
      <c r="CM38" s="6" t="s">
        <v>219</v>
      </c>
      <c r="CN38" s="6" t="s">
        <v>219</v>
      </c>
      <c r="CO38" s="6" t="s">
        <v>219</v>
      </c>
      <c r="CP38" s="6" t="s">
        <v>219</v>
      </c>
      <c r="CQ38" s="6" t="s">
        <v>219</v>
      </c>
      <c r="CR38" s="6" t="s">
        <v>219</v>
      </c>
      <c r="CS38" s="6" t="s">
        <v>219</v>
      </c>
      <c r="CT38" s="6" t="s">
        <v>219</v>
      </c>
      <c r="CU38" s="6" t="s">
        <v>219</v>
      </c>
      <c r="CV38" s="6" t="s">
        <v>219</v>
      </c>
      <c r="CW38" s="6" t="s">
        <v>219</v>
      </c>
      <c r="CX38" s="6" t="s">
        <v>219</v>
      </c>
      <c r="CY38" s="6" t="s">
        <v>219</v>
      </c>
      <c r="CZ38" s="6" t="s">
        <v>219</v>
      </c>
      <c r="DA38" s="6" t="s">
        <v>219</v>
      </c>
      <c r="DB38" s="6" t="s">
        <v>219</v>
      </c>
      <c r="DC38" s="6" t="s">
        <v>219</v>
      </c>
      <c r="DD38" s="6" t="s">
        <v>219</v>
      </c>
      <c r="DE38" s="6" t="s">
        <v>219</v>
      </c>
      <c r="DF38" s="6" t="s">
        <v>219</v>
      </c>
      <c r="DG38" s="6" t="s">
        <v>219</v>
      </c>
      <c r="DH38" s="6" t="s">
        <v>219</v>
      </c>
      <c r="DI38" s="6">
        <v>14</v>
      </c>
      <c r="DJ38" s="6" t="s">
        <v>219</v>
      </c>
      <c r="DK38" s="6" t="s">
        <v>219</v>
      </c>
      <c r="DL38" s="6" t="s">
        <v>219</v>
      </c>
      <c r="DM38" s="6" t="s">
        <v>219</v>
      </c>
      <c r="DN38" s="6" t="s">
        <v>219</v>
      </c>
      <c r="DO38" s="6" t="s">
        <v>219</v>
      </c>
      <c r="DP38" s="6" t="s">
        <v>219</v>
      </c>
      <c r="DQ38" s="6" t="s">
        <v>219</v>
      </c>
      <c r="DR38" s="6" t="s">
        <v>219</v>
      </c>
      <c r="DS38" s="6">
        <v>4.5999999999999996</v>
      </c>
      <c r="DT38" s="6" t="s">
        <v>219</v>
      </c>
      <c r="DU38" s="6">
        <v>7.5</v>
      </c>
      <c r="DV38" s="6" t="s">
        <v>219</v>
      </c>
      <c r="DW38" s="6" t="s">
        <v>219</v>
      </c>
      <c r="DX38" s="6" t="s">
        <v>219</v>
      </c>
      <c r="DY38" s="6" t="s">
        <v>219</v>
      </c>
      <c r="DZ38" s="6" t="s">
        <v>219</v>
      </c>
      <c r="EA38" s="6" t="s">
        <v>219</v>
      </c>
      <c r="EB38" s="6" t="s">
        <v>219</v>
      </c>
      <c r="EC38" s="6" t="s">
        <v>219</v>
      </c>
      <c r="ED38" s="6" t="s">
        <v>219</v>
      </c>
      <c r="EE38" s="6" t="s">
        <v>219</v>
      </c>
      <c r="EG38" s="6" t="s">
        <v>217</v>
      </c>
      <c r="EH38" s="6" t="s">
        <v>237</v>
      </c>
      <c r="EI38" s="6" t="s">
        <v>217</v>
      </c>
      <c r="EJ38" s="6" t="s">
        <v>237</v>
      </c>
      <c r="EK38" s="6" t="s">
        <v>237</v>
      </c>
      <c r="EL38" s="6" t="s">
        <v>217</v>
      </c>
      <c r="EM38" s="6" t="s">
        <v>237</v>
      </c>
      <c r="EN38" s="6" t="s">
        <v>217</v>
      </c>
      <c r="EO38" s="6" t="s">
        <v>228</v>
      </c>
      <c r="EP38" s="6" t="s">
        <v>220</v>
      </c>
      <c r="EQ38" s="6" t="s">
        <v>228</v>
      </c>
      <c r="ER38" s="6" t="s">
        <v>237</v>
      </c>
      <c r="ES38" s="6" t="s">
        <v>237</v>
      </c>
      <c r="ET38" s="6" t="s">
        <v>228</v>
      </c>
      <c r="EU38" s="6" t="s">
        <v>228</v>
      </c>
      <c r="EV38" s="6" t="s">
        <v>228</v>
      </c>
      <c r="EW38" s="6" t="s">
        <v>228</v>
      </c>
      <c r="EX38" s="6">
        <v>0.25</v>
      </c>
      <c r="EY38" s="6" t="s">
        <v>228</v>
      </c>
      <c r="EZ38" s="6" t="s">
        <v>217</v>
      </c>
      <c r="FA38" s="6" t="s">
        <v>217</v>
      </c>
      <c r="FB38" s="6" t="s">
        <v>217</v>
      </c>
      <c r="FC38" s="6" t="s">
        <v>217</v>
      </c>
      <c r="FD38" s="6" t="s">
        <v>237</v>
      </c>
      <c r="FE38" s="6" t="s">
        <v>217</v>
      </c>
      <c r="FF38" s="6" t="s">
        <v>217</v>
      </c>
      <c r="FG38" s="6" t="s">
        <v>217</v>
      </c>
      <c r="FH38" s="6" t="s">
        <v>217</v>
      </c>
      <c r="FI38" s="6">
        <v>0.23</v>
      </c>
      <c r="FJ38" s="6">
        <v>0.57999999999999996</v>
      </c>
      <c r="FK38" s="6" t="s">
        <v>237</v>
      </c>
      <c r="FL38" s="28">
        <v>0.6</v>
      </c>
      <c r="FM38" s="6" t="s">
        <v>228</v>
      </c>
      <c r="FN38" s="6" t="s">
        <v>237</v>
      </c>
      <c r="FO38" s="6" t="s">
        <v>237</v>
      </c>
      <c r="FP38" s="6">
        <v>0.97</v>
      </c>
      <c r="FQ38" s="6" t="s">
        <v>228</v>
      </c>
      <c r="FR38" s="6" t="s">
        <v>237</v>
      </c>
      <c r="FS38" s="6" t="s">
        <v>228</v>
      </c>
      <c r="FT38" s="6">
        <v>6.7</v>
      </c>
      <c r="FU38" s="6">
        <v>1.6</v>
      </c>
      <c r="FV38" s="6">
        <v>0.5</v>
      </c>
      <c r="FW38" s="6" t="s">
        <v>237</v>
      </c>
      <c r="FX38" s="6" t="s">
        <v>228</v>
      </c>
      <c r="FY38" s="6">
        <v>7.4</v>
      </c>
      <c r="FZ38" s="6">
        <v>6.4</v>
      </c>
      <c r="GA38" s="6" t="s">
        <v>228</v>
      </c>
      <c r="GB38" s="6">
        <v>3.2</v>
      </c>
      <c r="GC38" s="6">
        <v>3.1</v>
      </c>
      <c r="GD38" s="6">
        <v>2.7</v>
      </c>
      <c r="GE38" s="6">
        <v>1.4</v>
      </c>
      <c r="GF38" s="6">
        <v>2.7</v>
      </c>
      <c r="GG38" s="6">
        <v>1.6</v>
      </c>
      <c r="GH38" s="6">
        <v>0.54</v>
      </c>
      <c r="GI38" s="6">
        <v>1.9</v>
      </c>
    </row>
    <row r="39" spans="1:191" x14ac:dyDescent="0.25">
      <c r="A39" s="6">
        <v>1117838</v>
      </c>
      <c r="B39" s="6" t="s">
        <v>241</v>
      </c>
      <c r="C39" s="6" t="s">
        <v>216</v>
      </c>
      <c r="D39" s="6">
        <v>3.2</v>
      </c>
      <c r="E39" s="22">
        <v>43439</v>
      </c>
      <c r="F39" s="6" t="s">
        <v>216</v>
      </c>
      <c r="H39" s="6" t="s">
        <v>217</v>
      </c>
      <c r="I39" s="6">
        <v>12</v>
      </c>
      <c r="J39" s="6">
        <v>1.3</v>
      </c>
      <c r="K39" s="6">
        <v>9.9</v>
      </c>
      <c r="L39" s="6" t="s">
        <v>218</v>
      </c>
      <c r="M39" s="6">
        <v>1.1000000000000001</v>
      </c>
      <c r="N39" s="6">
        <v>6.7000000000000002E-3</v>
      </c>
      <c r="P39" s="6" t="s">
        <v>219</v>
      </c>
      <c r="R39" s="6">
        <v>0.62</v>
      </c>
      <c r="S39" s="6" t="s">
        <v>220</v>
      </c>
      <c r="T39" s="6" t="s">
        <v>220</v>
      </c>
      <c r="U39" s="6">
        <v>0.22</v>
      </c>
      <c r="V39" s="6">
        <v>2.4</v>
      </c>
      <c r="W39" s="6">
        <v>0.51</v>
      </c>
      <c r="X39" s="6">
        <v>4.3</v>
      </c>
      <c r="Y39" s="6">
        <v>3.6</v>
      </c>
      <c r="Z39" s="6">
        <v>1.9</v>
      </c>
      <c r="AA39" s="6">
        <v>1.8</v>
      </c>
      <c r="AB39" s="6">
        <v>1.8</v>
      </c>
      <c r="AC39" s="6">
        <v>0.79</v>
      </c>
      <c r="AD39" s="6">
        <v>1.6</v>
      </c>
      <c r="AE39" s="6">
        <v>1.1000000000000001</v>
      </c>
      <c r="AF39" s="6">
        <v>0.24</v>
      </c>
      <c r="AG39" s="6">
        <v>1.4</v>
      </c>
      <c r="AI39" s="6">
        <v>22.3</v>
      </c>
      <c r="AK39" s="6">
        <v>15</v>
      </c>
      <c r="AL39" s="6">
        <v>0.96</v>
      </c>
      <c r="AM39" s="6">
        <v>8.1999999999999993</v>
      </c>
      <c r="AN39" s="6">
        <v>0.5</v>
      </c>
      <c r="AO39" s="6" t="s">
        <v>221</v>
      </c>
      <c r="AP39" s="6">
        <v>33</v>
      </c>
      <c r="AQ39" s="6">
        <v>33</v>
      </c>
      <c r="AR39" s="6">
        <v>92</v>
      </c>
      <c r="AS39" s="6">
        <v>110</v>
      </c>
      <c r="AT39" s="6" t="s">
        <v>228</v>
      </c>
      <c r="AU39" s="6">
        <v>40</v>
      </c>
      <c r="AV39" s="6" t="s">
        <v>219</v>
      </c>
      <c r="AW39" s="6">
        <v>42</v>
      </c>
      <c r="AX39" s="6">
        <v>310</v>
      </c>
      <c r="AZ39" s="6" t="s">
        <v>219</v>
      </c>
      <c r="BA39" s="6" t="s">
        <v>219</v>
      </c>
      <c r="BB39" s="6" t="s">
        <v>219</v>
      </c>
      <c r="BC39" s="28">
        <v>8.6999999999999993</v>
      </c>
      <c r="BD39" s="6" t="s">
        <v>219</v>
      </c>
      <c r="BE39" s="6" t="s">
        <v>219</v>
      </c>
      <c r="BG39" s="6" t="s">
        <v>222</v>
      </c>
      <c r="BH39" s="6" t="s">
        <v>222</v>
      </c>
      <c r="BI39" s="6" t="s">
        <v>222</v>
      </c>
      <c r="BJ39" s="6" t="s">
        <v>219</v>
      </c>
      <c r="BK39" s="6">
        <v>4.5999999999999996</v>
      </c>
      <c r="BL39" s="6">
        <v>40</v>
      </c>
      <c r="BM39" s="6">
        <v>93</v>
      </c>
      <c r="BN39" s="6">
        <v>42</v>
      </c>
      <c r="BP39" s="6" t="s">
        <v>222</v>
      </c>
      <c r="BQ39" s="6" t="s">
        <v>222</v>
      </c>
      <c r="BR39" s="6">
        <v>8.9999999999999993E-3</v>
      </c>
      <c r="BS39" s="6">
        <v>1.8</v>
      </c>
      <c r="BT39" s="6">
        <v>8.8000000000000007</v>
      </c>
      <c r="BU39" s="6">
        <v>59</v>
      </c>
      <c r="BV39" s="6">
        <v>130</v>
      </c>
      <c r="BW39" s="6">
        <v>55</v>
      </c>
      <c r="BY39" s="25">
        <f t="shared" si="38"/>
        <v>434.209</v>
      </c>
      <c r="BZ39" s="26"/>
      <c r="CB39" s="6" t="s">
        <v>219</v>
      </c>
      <c r="CC39" s="6" t="s">
        <v>219</v>
      </c>
      <c r="CD39" s="6" t="s">
        <v>219</v>
      </c>
      <c r="CE39" s="6" t="s">
        <v>219</v>
      </c>
      <c r="CF39" s="6" t="s">
        <v>219</v>
      </c>
      <c r="CG39" s="6" t="s">
        <v>219</v>
      </c>
      <c r="CH39" s="6" t="s">
        <v>219</v>
      </c>
      <c r="CI39" s="6" t="s">
        <v>219</v>
      </c>
      <c r="CJ39" s="6" t="s">
        <v>219</v>
      </c>
      <c r="CK39" s="6" t="s">
        <v>219</v>
      </c>
      <c r="CL39" s="6" t="s">
        <v>219</v>
      </c>
      <c r="CM39" s="6" t="s">
        <v>219</v>
      </c>
      <c r="CN39" s="6" t="s">
        <v>219</v>
      </c>
      <c r="CO39" s="6" t="s">
        <v>219</v>
      </c>
      <c r="CP39" s="6" t="s">
        <v>219</v>
      </c>
      <c r="CQ39" s="6" t="s">
        <v>219</v>
      </c>
      <c r="CR39" s="6" t="s">
        <v>219</v>
      </c>
      <c r="CS39" s="6" t="s">
        <v>219</v>
      </c>
      <c r="CT39" s="6" t="s">
        <v>219</v>
      </c>
      <c r="CU39" s="6" t="s">
        <v>219</v>
      </c>
      <c r="CV39" s="6" t="s">
        <v>219</v>
      </c>
      <c r="CW39" s="6" t="s">
        <v>219</v>
      </c>
      <c r="CX39" s="6" t="s">
        <v>219</v>
      </c>
      <c r="CY39" s="6" t="s">
        <v>219</v>
      </c>
      <c r="CZ39" s="6" t="s">
        <v>219</v>
      </c>
      <c r="DA39" s="6" t="s">
        <v>219</v>
      </c>
      <c r="DB39" s="6" t="s">
        <v>219</v>
      </c>
      <c r="DC39" s="6" t="s">
        <v>219</v>
      </c>
      <c r="DD39" s="6" t="s">
        <v>219</v>
      </c>
      <c r="DE39" s="6" t="s">
        <v>219</v>
      </c>
      <c r="DF39" s="6" t="s">
        <v>219</v>
      </c>
      <c r="DG39" s="6" t="s">
        <v>219</v>
      </c>
      <c r="DH39" s="6" t="s">
        <v>219</v>
      </c>
      <c r="DI39" s="6">
        <v>8.6999999999999993</v>
      </c>
      <c r="DJ39" s="6" t="s">
        <v>219</v>
      </c>
      <c r="DK39" s="6" t="s">
        <v>219</v>
      </c>
      <c r="DL39" s="6" t="s">
        <v>219</v>
      </c>
      <c r="DM39" s="6" t="s">
        <v>219</v>
      </c>
      <c r="DN39" s="6" t="s">
        <v>219</v>
      </c>
      <c r="DO39" s="6" t="s">
        <v>219</v>
      </c>
      <c r="DP39" s="6" t="s">
        <v>219</v>
      </c>
      <c r="DQ39" s="6" t="s">
        <v>219</v>
      </c>
      <c r="DR39" s="6" t="s">
        <v>219</v>
      </c>
      <c r="DS39" s="6" t="s">
        <v>219</v>
      </c>
      <c r="DT39" s="6" t="s">
        <v>219</v>
      </c>
      <c r="DU39" s="6" t="s">
        <v>219</v>
      </c>
      <c r="DV39" s="6" t="s">
        <v>219</v>
      </c>
      <c r="DW39" s="6" t="s">
        <v>219</v>
      </c>
      <c r="DX39" s="6" t="s">
        <v>219</v>
      </c>
      <c r="DY39" s="6" t="s">
        <v>219</v>
      </c>
      <c r="DZ39" s="6" t="s">
        <v>219</v>
      </c>
      <c r="EA39" s="6" t="s">
        <v>219</v>
      </c>
      <c r="EB39" s="6" t="s">
        <v>219</v>
      </c>
      <c r="EC39" s="6" t="s">
        <v>219</v>
      </c>
      <c r="ED39" s="6" t="s">
        <v>219</v>
      </c>
      <c r="EE39" s="6" t="s">
        <v>219</v>
      </c>
      <c r="EG39" s="6" t="s">
        <v>217</v>
      </c>
      <c r="EH39" s="6" t="s">
        <v>237</v>
      </c>
      <c r="EI39" s="6" t="s">
        <v>217</v>
      </c>
      <c r="EJ39" s="6" t="s">
        <v>237</v>
      </c>
      <c r="EK39" s="6" t="s">
        <v>237</v>
      </c>
      <c r="EL39" s="6" t="s">
        <v>217</v>
      </c>
      <c r="EM39" s="6" t="s">
        <v>237</v>
      </c>
      <c r="EN39" s="6" t="s">
        <v>217</v>
      </c>
      <c r="EO39" s="6" t="s">
        <v>228</v>
      </c>
      <c r="EP39" s="6" t="s">
        <v>220</v>
      </c>
      <c r="EQ39" s="6" t="s">
        <v>228</v>
      </c>
      <c r="ER39" s="6" t="s">
        <v>237</v>
      </c>
      <c r="ES39" s="6" t="s">
        <v>237</v>
      </c>
      <c r="ET39" s="6" t="s">
        <v>228</v>
      </c>
      <c r="EU39" s="6" t="s">
        <v>228</v>
      </c>
      <c r="EV39" s="6" t="s">
        <v>228</v>
      </c>
      <c r="EW39" s="6" t="s">
        <v>228</v>
      </c>
      <c r="EX39" s="6">
        <v>0.62</v>
      </c>
      <c r="EY39" s="6" t="s">
        <v>228</v>
      </c>
      <c r="EZ39" s="6" t="s">
        <v>217</v>
      </c>
      <c r="FA39" s="6" t="s">
        <v>217</v>
      </c>
      <c r="FB39" s="6" t="s">
        <v>217</v>
      </c>
      <c r="FC39" s="6" t="s">
        <v>217</v>
      </c>
      <c r="FD39" s="6" t="s">
        <v>237</v>
      </c>
      <c r="FE39" s="6" t="s">
        <v>217</v>
      </c>
      <c r="FF39" s="6" t="s">
        <v>217</v>
      </c>
      <c r="FG39" s="6" t="s">
        <v>217</v>
      </c>
      <c r="FH39" s="6" t="s">
        <v>217</v>
      </c>
      <c r="FI39" s="6" t="s">
        <v>220</v>
      </c>
      <c r="FJ39" s="6" t="s">
        <v>220</v>
      </c>
      <c r="FK39" s="6" t="s">
        <v>237</v>
      </c>
      <c r="FL39" s="6" t="s">
        <v>237</v>
      </c>
      <c r="FM39" s="6" t="s">
        <v>228</v>
      </c>
      <c r="FN39" s="6" t="s">
        <v>237</v>
      </c>
      <c r="FO39" s="6" t="s">
        <v>237</v>
      </c>
      <c r="FP39" s="6">
        <v>0.22</v>
      </c>
      <c r="FQ39" s="6" t="s">
        <v>228</v>
      </c>
      <c r="FR39" s="6" t="s">
        <v>237</v>
      </c>
      <c r="FS39" s="6" t="s">
        <v>228</v>
      </c>
      <c r="FT39" s="6">
        <v>2.4</v>
      </c>
      <c r="FU39" s="6">
        <v>0.51</v>
      </c>
      <c r="FV39" s="6" t="s">
        <v>228</v>
      </c>
      <c r="FW39" s="6" t="s">
        <v>237</v>
      </c>
      <c r="FX39" s="6" t="s">
        <v>228</v>
      </c>
      <c r="FY39" s="6">
        <v>4.3</v>
      </c>
      <c r="FZ39" s="6">
        <v>3.6</v>
      </c>
      <c r="GA39" s="6" t="s">
        <v>228</v>
      </c>
      <c r="GB39" s="6">
        <v>1.9</v>
      </c>
      <c r="GC39" s="6">
        <v>1.8</v>
      </c>
      <c r="GD39" s="6">
        <v>1.8</v>
      </c>
      <c r="GE39" s="6">
        <v>0.79</v>
      </c>
      <c r="GF39" s="6">
        <v>1.6</v>
      </c>
      <c r="GG39" s="6">
        <v>1.1000000000000001</v>
      </c>
      <c r="GH39" s="6">
        <v>0.24</v>
      </c>
      <c r="GI39" s="6">
        <v>1.4</v>
      </c>
    </row>
    <row r="40" spans="1:191" x14ac:dyDescent="0.25">
      <c r="A40" s="6">
        <v>1117839</v>
      </c>
      <c r="B40" s="6" t="s">
        <v>241</v>
      </c>
      <c r="C40" s="6" t="s">
        <v>216</v>
      </c>
      <c r="D40" s="6">
        <v>6.7</v>
      </c>
      <c r="E40" s="22">
        <v>43439</v>
      </c>
      <c r="F40" s="6" t="s">
        <v>216</v>
      </c>
      <c r="H40" s="6">
        <v>4.0999999999999996</v>
      </c>
      <c r="I40" s="6">
        <v>17</v>
      </c>
      <c r="J40" s="6">
        <v>1.3</v>
      </c>
      <c r="K40" s="6">
        <v>10.3</v>
      </c>
      <c r="L40" s="6" t="s">
        <v>218</v>
      </c>
      <c r="M40" s="6">
        <v>0.47</v>
      </c>
      <c r="N40" s="6">
        <v>2.3E-3</v>
      </c>
      <c r="P40" s="6" t="s">
        <v>219</v>
      </c>
      <c r="R40" s="6">
        <v>0.25</v>
      </c>
      <c r="S40" s="6" t="s">
        <v>220</v>
      </c>
      <c r="T40" s="6">
        <v>0.67</v>
      </c>
      <c r="U40" s="6">
        <v>0.81</v>
      </c>
      <c r="V40" s="6">
        <v>4</v>
      </c>
      <c r="W40" s="6">
        <v>1.3</v>
      </c>
      <c r="X40" s="6">
        <v>3.5</v>
      </c>
      <c r="Y40" s="6">
        <v>2.8</v>
      </c>
      <c r="Z40" s="6">
        <v>1.3</v>
      </c>
      <c r="AA40" s="6">
        <v>1</v>
      </c>
      <c r="AB40" s="6">
        <v>0.81</v>
      </c>
      <c r="AC40" s="6">
        <v>0.41</v>
      </c>
      <c r="AD40" s="6">
        <v>0.85</v>
      </c>
      <c r="AE40" s="6">
        <v>0.36</v>
      </c>
      <c r="AF40" s="6" t="s">
        <v>220</v>
      </c>
      <c r="AG40" s="6">
        <v>0.46</v>
      </c>
      <c r="AI40" s="6">
        <v>18.5</v>
      </c>
      <c r="AK40" s="6">
        <v>15</v>
      </c>
      <c r="AL40" s="6">
        <v>0.67</v>
      </c>
      <c r="AM40" s="6">
        <v>12</v>
      </c>
      <c r="AN40" s="6" t="s">
        <v>237</v>
      </c>
      <c r="AO40" s="6" t="s">
        <v>221</v>
      </c>
      <c r="AP40" s="6">
        <v>28</v>
      </c>
      <c r="AQ40" s="6">
        <v>28</v>
      </c>
      <c r="AR40" s="6">
        <v>19</v>
      </c>
      <c r="AS40" s="6">
        <v>19</v>
      </c>
      <c r="AT40" s="6" t="s">
        <v>228</v>
      </c>
      <c r="AU40" s="6">
        <v>19</v>
      </c>
      <c r="AV40" s="6" t="s">
        <v>219</v>
      </c>
      <c r="AW40" s="6">
        <v>49</v>
      </c>
      <c r="AX40" s="6">
        <v>68</v>
      </c>
      <c r="AZ40" s="6" t="s">
        <v>219</v>
      </c>
      <c r="BA40" s="6" t="s">
        <v>219</v>
      </c>
      <c r="BB40" s="6" t="s">
        <v>219</v>
      </c>
      <c r="BC40" s="6" t="s">
        <v>219</v>
      </c>
      <c r="BD40" s="6" t="s">
        <v>219</v>
      </c>
      <c r="BE40" s="6" t="s">
        <v>219</v>
      </c>
      <c r="BG40" s="6" t="s">
        <v>222</v>
      </c>
      <c r="BH40" s="6" t="s">
        <v>222</v>
      </c>
      <c r="BI40" s="6" t="s">
        <v>222</v>
      </c>
      <c r="BJ40" s="6" t="s">
        <v>219</v>
      </c>
      <c r="BK40" s="6" t="s">
        <v>223</v>
      </c>
      <c r="BL40" s="6" t="s">
        <v>224</v>
      </c>
      <c r="BM40" s="6" t="s">
        <v>224</v>
      </c>
      <c r="BN40" s="6" t="s">
        <v>227</v>
      </c>
      <c r="BP40" s="6" t="s">
        <v>222</v>
      </c>
      <c r="BQ40" s="6" t="s">
        <v>222</v>
      </c>
      <c r="BR40" s="6" t="s">
        <v>222</v>
      </c>
      <c r="BS40" s="6">
        <v>2.2999999999999998</v>
      </c>
      <c r="BT40" s="6">
        <v>18</v>
      </c>
      <c r="BU40" s="6">
        <v>49</v>
      </c>
      <c r="BV40" s="6">
        <v>63</v>
      </c>
      <c r="BW40" s="6">
        <v>41</v>
      </c>
      <c r="BY40" s="25">
        <f t="shared" si="38"/>
        <v>173.3</v>
      </c>
      <c r="BZ40" s="26"/>
      <c r="CB40" s="6" t="s">
        <v>219</v>
      </c>
      <c r="CC40" s="6" t="s">
        <v>219</v>
      </c>
      <c r="CD40" s="6" t="s">
        <v>219</v>
      </c>
      <c r="CE40" s="6" t="s">
        <v>219</v>
      </c>
      <c r="CF40" s="6" t="s">
        <v>219</v>
      </c>
      <c r="CG40" s="6" t="s">
        <v>219</v>
      </c>
      <c r="CH40" s="6" t="s">
        <v>219</v>
      </c>
      <c r="CI40" s="6" t="s">
        <v>219</v>
      </c>
      <c r="CJ40" s="6" t="s">
        <v>219</v>
      </c>
      <c r="CK40" s="6" t="s">
        <v>219</v>
      </c>
      <c r="CL40" s="6" t="s">
        <v>219</v>
      </c>
      <c r="CM40" s="6" t="s">
        <v>219</v>
      </c>
      <c r="CN40" s="6" t="s">
        <v>219</v>
      </c>
      <c r="CO40" s="6" t="s">
        <v>219</v>
      </c>
      <c r="CP40" s="6" t="s">
        <v>219</v>
      </c>
      <c r="CQ40" s="6" t="s">
        <v>219</v>
      </c>
      <c r="CR40" s="6" t="s">
        <v>219</v>
      </c>
      <c r="CS40" s="6" t="s">
        <v>219</v>
      </c>
      <c r="CT40" s="6" t="s">
        <v>219</v>
      </c>
      <c r="CU40" s="6" t="s">
        <v>219</v>
      </c>
      <c r="CV40" s="6" t="s">
        <v>219</v>
      </c>
      <c r="CW40" s="6" t="s">
        <v>219</v>
      </c>
      <c r="CX40" s="6" t="s">
        <v>219</v>
      </c>
      <c r="CY40" s="6" t="s">
        <v>219</v>
      </c>
      <c r="CZ40" s="6" t="s">
        <v>219</v>
      </c>
      <c r="DA40" s="6" t="s">
        <v>219</v>
      </c>
      <c r="DB40" s="6" t="s">
        <v>219</v>
      </c>
      <c r="DC40" s="6" t="s">
        <v>219</v>
      </c>
      <c r="DD40" s="6" t="s">
        <v>219</v>
      </c>
      <c r="DE40" s="6" t="s">
        <v>219</v>
      </c>
      <c r="DF40" s="6" t="s">
        <v>219</v>
      </c>
      <c r="DG40" s="6" t="s">
        <v>219</v>
      </c>
      <c r="DH40" s="6" t="s">
        <v>219</v>
      </c>
      <c r="DI40" s="6" t="s">
        <v>219</v>
      </c>
      <c r="DJ40" s="6" t="s">
        <v>219</v>
      </c>
      <c r="DK40" s="6" t="s">
        <v>219</v>
      </c>
      <c r="DL40" s="6" t="s">
        <v>219</v>
      </c>
      <c r="DM40" s="6" t="s">
        <v>219</v>
      </c>
      <c r="DN40" s="6" t="s">
        <v>219</v>
      </c>
      <c r="DO40" s="6" t="s">
        <v>219</v>
      </c>
      <c r="DP40" s="6" t="s">
        <v>219</v>
      </c>
      <c r="DQ40" s="6" t="s">
        <v>219</v>
      </c>
      <c r="DR40" s="6" t="s">
        <v>219</v>
      </c>
      <c r="DS40" s="6" t="s">
        <v>219</v>
      </c>
      <c r="DT40" s="6" t="s">
        <v>219</v>
      </c>
      <c r="DU40" s="6" t="s">
        <v>219</v>
      </c>
      <c r="DV40" s="6" t="s">
        <v>219</v>
      </c>
      <c r="DW40" s="6" t="s">
        <v>219</v>
      </c>
      <c r="DX40" s="6" t="s">
        <v>219</v>
      </c>
      <c r="DY40" s="6" t="s">
        <v>219</v>
      </c>
      <c r="DZ40" s="6" t="s">
        <v>219</v>
      </c>
      <c r="EA40" s="6" t="s">
        <v>219</v>
      </c>
      <c r="EB40" s="6" t="s">
        <v>219</v>
      </c>
      <c r="EC40" s="6" t="s">
        <v>219</v>
      </c>
      <c r="ED40" s="6" t="s">
        <v>219</v>
      </c>
      <c r="EE40" s="6" t="s">
        <v>219</v>
      </c>
      <c r="EG40" s="6" t="s">
        <v>217</v>
      </c>
      <c r="EH40" s="6" t="s">
        <v>237</v>
      </c>
      <c r="EI40" s="6" t="s">
        <v>217</v>
      </c>
      <c r="EJ40" s="6" t="s">
        <v>237</v>
      </c>
      <c r="EK40" s="6" t="s">
        <v>237</v>
      </c>
      <c r="EL40" s="6" t="s">
        <v>217</v>
      </c>
      <c r="EM40" s="6" t="s">
        <v>237</v>
      </c>
      <c r="EN40" s="6" t="s">
        <v>217</v>
      </c>
      <c r="EO40" s="6" t="s">
        <v>228</v>
      </c>
      <c r="EP40" s="6" t="s">
        <v>220</v>
      </c>
      <c r="EQ40" s="6" t="s">
        <v>228</v>
      </c>
      <c r="ER40" s="6" t="s">
        <v>237</v>
      </c>
      <c r="ES40" s="6" t="s">
        <v>237</v>
      </c>
      <c r="ET40" s="6" t="s">
        <v>228</v>
      </c>
      <c r="EU40" s="6" t="s">
        <v>228</v>
      </c>
      <c r="EV40" s="6" t="s">
        <v>228</v>
      </c>
      <c r="EW40" s="6" t="s">
        <v>228</v>
      </c>
      <c r="EX40" s="6">
        <v>0.25</v>
      </c>
      <c r="EY40" s="6" t="s">
        <v>228</v>
      </c>
      <c r="EZ40" s="6" t="s">
        <v>217</v>
      </c>
      <c r="FA40" s="6" t="s">
        <v>217</v>
      </c>
      <c r="FB40" s="6" t="s">
        <v>217</v>
      </c>
      <c r="FC40" s="6" t="s">
        <v>217</v>
      </c>
      <c r="FD40" s="6" t="s">
        <v>237</v>
      </c>
      <c r="FE40" s="6">
        <v>0.5</v>
      </c>
      <c r="FF40" s="6" t="s">
        <v>217</v>
      </c>
      <c r="FG40" s="6" t="s">
        <v>217</v>
      </c>
      <c r="FH40" s="6" t="s">
        <v>217</v>
      </c>
      <c r="FI40" s="6" t="s">
        <v>220</v>
      </c>
      <c r="FJ40" s="6">
        <v>0.67</v>
      </c>
      <c r="FK40" s="6" t="s">
        <v>237</v>
      </c>
      <c r="FL40" s="28">
        <v>0.6</v>
      </c>
      <c r="FM40" s="6" t="s">
        <v>228</v>
      </c>
      <c r="FN40" s="6" t="s">
        <v>237</v>
      </c>
      <c r="FO40" s="6" t="s">
        <v>237</v>
      </c>
      <c r="FP40" s="6">
        <v>0.81</v>
      </c>
      <c r="FQ40" s="6" t="s">
        <v>228</v>
      </c>
      <c r="FR40" s="6" t="s">
        <v>237</v>
      </c>
      <c r="FS40" s="6" t="s">
        <v>228</v>
      </c>
      <c r="FT40" s="6">
        <v>4</v>
      </c>
      <c r="FU40" s="6">
        <v>1.3</v>
      </c>
      <c r="FV40" s="6" t="s">
        <v>228</v>
      </c>
      <c r="FW40" s="6" t="s">
        <v>237</v>
      </c>
      <c r="FX40" s="6" t="s">
        <v>228</v>
      </c>
      <c r="FY40" s="6">
        <v>3.5</v>
      </c>
      <c r="FZ40" s="6">
        <v>2.8</v>
      </c>
      <c r="GA40" s="6" t="s">
        <v>228</v>
      </c>
      <c r="GB40" s="6">
        <v>1.3</v>
      </c>
      <c r="GC40" s="6">
        <v>1</v>
      </c>
      <c r="GD40" s="6">
        <v>0.81</v>
      </c>
      <c r="GE40" s="6">
        <v>0.41</v>
      </c>
      <c r="GF40" s="6">
        <v>0.85</v>
      </c>
      <c r="GG40" s="6">
        <v>0.36</v>
      </c>
      <c r="GH40" s="6" t="s">
        <v>220</v>
      </c>
      <c r="GI40" s="6">
        <v>0.46</v>
      </c>
    </row>
    <row r="41" spans="1:191" x14ac:dyDescent="0.25">
      <c r="A41" s="6">
        <v>1117840</v>
      </c>
      <c r="B41" s="6" t="s">
        <v>242</v>
      </c>
      <c r="C41" s="6" t="s">
        <v>216</v>
      </c>
      <c r="D41" s="6">
        <v>0.25</v>
      </c>
      <c r="E41" s="22">
        <v>43444</v>
      </c>
      <c r="F41" s="6" t="s">
        <v>216</v>
      </c>
      <c r="H41" s="6" t="s">
        <v>217</v>
      </c>
      <c r="I41" s="6">
        <v>19</v>
      </c>
      <c r="J41" s="6">
        <v>0.99</v>
      </c>
      <c r="K41" s="6">
        <v>7.2</v>
      </c>
      <c r="L41" s="6" t="s">
        <v>218</v>
      </c>
      <c r="M41" s="6">
        <v>0.43</v>
      </c>
      <c r="N41" s="6">
        <v>6.5000000000000002E-2</v>
      </c>
      <c r="P41" s="6" t="s">
        <v>219</v>
      </c>
      <c r="R41" s="6" t="s">
        <v>220</v>
      </c>
      <c r="S41" s="6">
        <v>0.87</v>
      </c>
      <c r="T41" s="6" t="s">
        <v>220</v>
      </c>
      <c r="U41" s="6" t="s">
        <v>220</v>
      </c>
      <c r="V41" s="6">
        <v>1.9</v>
      </c>
      <c r="W41" s="6">
        <v>0.75</v>
      </c>
      <c r="X41" s="6">
        <v>5.0999999999999996</v>
      </c>
      <c r="Y41" s="6">
        <v>4.5999999999999996</v>
      </c>
      <c r="Z41" s="6">
        <v>3</v>
      </c>
      <c r="AA41" s="6">
        <v>2.6</v>
      </c>
      <c r="AB41" s="6">
        <v>4.8</v>
      </c>
      <c r="AC41" s="6">
        <v>1.5</v>
      </c>
      <c r="AD41" s="6">
        <v>3.9</v>
      </c>
      <c r="AE41" s="6">
        <v>2.2000000000000002</v>
      </c>
      <c r="AF41" s="6">
        <v>0.67</v>
      </c>
      <c r="AG41" s="6">
        <v>3</v>
      </c>
      <c r="AI41" s="6">
        <v>34.9</v>
      </c>
      <c r="AK41" s="6">
        <v>35</v>
      </c>
      <c r="AL41" s="6">
        <v>1.5</v>
      </c>
      <c r="AM41" s="6">
        <v>3.9</v>
      </c>
      <c r="AN41" s="6">
        <v>6.5</v>
      </c>
      <c r="AO41" s="6" t="s">
        <v>221</v>
      </c>
      <c r="AP41" s="6">
        <v>60</v>
      </c>
      <c r="AQ41" s="6">
        <v>60</v>
      </c>
      <c r="AR41" s="6">
        <v>450</v>
      </c>
      <c r="AS41" s="6">
        <v>730</v>
      </c>
      <c r="AT41" s="6">
        <v>7.3</v>
      </c>
      <c r="AU41" s="6">
        <v>64</v>
      </c>
      <c r="AV41" s="6" t="s">
        <v>219</v>
      </c>
      <c r="AW41" s="6">
        <v>50</v>
      </c>
      <c r="AX41" s="28">
        <v>1400</v>
      </c>
      <c r="AZ41" s="6" t="s">
        <v>219</v>
      </c>
      <c r="BA41" s="6" t="s">
        <v>219</v>
      </c>
      <c r="BB41" s="6" t="s">
        <v>219</v>
      </c>
      <c r="BC41" s="6" t="s">
        <v>219</v>
      </c>
      <c r="BD41" s="6" t="s">
        <v>219</v>
      </c>
      <c r="BE41" s="6" t="s">
        <v>219</v>
      </c>
      <c r="BG41" s="6" t="s">
        <v>222</v>
      </c>
      <c r="BH41" s="6" t="s">
        <v>222</v>
      </c>
      <c r="BI41" s="6" t="s">
        <v>222</v>
      </c>
      <c r="BJ41" s="6">
        <v>1.7</v>
      </c>
      <c r="BK41" s="6">
        <v>5.8</v>
      </c>
      <c r="BL41" s="6">
        <v>25</v>
      </c>
      <c r="BM41" s="6">
        <v>290</v>
      </c>
      <c r="BN41" s="6">
        <v>49</v>
      </c>
      <c r="BP41" s="6" t="s">
        <v>222</v>
      </c>
      <c r="BQ41" s="6" t="s">
        <v>222</v>
      </c>
      <c r="BR41" s="6" t="s">
        <v>222</v>
      </c>
      <c r="BS41" s="6" t="s">
        <v>219</v>
      </c>
      <c r="BT41" s="6" t="s">
        <v>223</v>
      </c>
      <c r="BU41" s="6">
        <v>29</v>
      </c>
      <c r="BV41" s="6">
        <v>170</v>
      </c>
      <c r="BW41" s="6">
        <v>29</v>
      </c>
      <c r="BY41" s="25">
        <f t="shared" si="38"/>
        <v>599.5</v>
      </c>
      <c r="BZ41" s="26"/>
      <c r="CB41" s="6" t="s">
        <v>230</v>
      </c>
      <c r="CC41" s="6" t="s">
        <v>230</v>
      </c>
      <c r="CD41" s="6" t="s">
        <v>230</v>
      </c>
      <c r="CE41" s="6" t="s">
        <v>230</v>
      </c>
      <c r="CF41" s="6" t="s">
        <v>230</v>
      </c>
      <c r="CG41" s="6" t="s">
        <v>230</v>
      </c>
      <c r="CH41" s="6" t="s">
        <v>230</v>
      </c>
      <c r="CI41" s="6" t="s">
        <v>230</v>
      </c>
      <c r="CJ41" s="6" t="s">
        <v>230</v>
      </c>
      <c r="CK41" s="6" t="s">
        <v>230</v>
      </c>
      <c r="CL41" s="6" t="s">
        <v>230</v>
      </c>
      <c r="CM41" s="6" t="s">
        <v>230</v>
      </c>
      <c r="CN41" s="6" t="s">
        <v>230</v>
      </c>
      <c r="CO41" s="6" t="s">
        <v>230</v>
      </c>
      <c r="CP41" s="6" t="s">
        <v>230</v>
      </c>
      <c r="CQ41" s="6" t="s">
        <v>230</v>
      </c>
      <c r="CR41" s="6" t="s">
        <v>230</v>
      </c>
      <c r="CS41" s="6" t="s">
        <v>230</v>
      </c>
      <c r="CT41" s="6" t="s">
        <v>230</v>
      </c>
      <c r="CU41" s="6" t="s">
        <v>230</v>
      </c>
      <c r="CV41" s="6" t="s">
        <v>230</v>
      </c>
      <c r="CW41" s="6" t="s">
        <v>230</v>
      </c>
      <c r="CX41" s="6" t="s">
        <v>230</v>
      </c>
      <c r="CY41" s="6" t="s">
        <v>230</v>
      </c>
      <c r="CZ41" s="6" t="s">
        <v>230</v>
      </c>
      <c r="DA41" s="6" t="s">
        <v>230</v>
      </c>
      <c r="DB41" s="6" t="s">
        <v>230</v>
      </c>
      <c r="DC41" s="6" t="s">
        <v>230</v>
      </c>
      <c r="DD41" s="6" t="s">
        <v>230</v>
      </c>
      <c r="DE41" s="6" t="s">
        <v>230</v>
      </c>
      <c r="DF41" s="6" t="s">
        <v>230</v>
      </c>
      <c r="DG41" s="6" t="s">
        <v>230</v>
      </c>
      <c r="DH41" s="6" t="s">
        <v>230</v>
      </c>
      <c r="DI41" s="6" t="s">
        <v>230</v>
      </c>
      <c r="DJ41" s="6" t="s">
        <v>230</v>
      </c>
      <c r="DK41" s="6" t="s">
        <v>230</v>
      </c>
      <c r="DL41" s="6" t="s">
        <v>230</v>
      </c>
      <c r="DM41" s="6" t="s">
        <v>230</v>
      </c>
      <c r="DN41" s="6" t="s">
        <v>230</v>
      </c>
      <c r="DO41" s="6" t="s">
        <v>230</v>
      </c>
      <c r="DP41" s="6" t="s">
        <v>230</v>
      </c>
      <c r="DQ41" s="6" t="s">
        <v>230</v>
      </c>
      <c r="DR41" s="6" t="s">
        <v>230</v>
      </c>
      <c r="DS41" s="6" t="s">
        <v>230</v>
      </c>
      <c r="DT41" s="6" t="s">
        <v>230</v>
      </c>
      <c r="DU41" s="6" t="s">
        <v>230</v>
      </c>
      <c r="DV41" s="6" t="s">
        <v>230</v>
      </c>
      <c r="DW41" s="6" t="s">
        <v>230</v>
      </c>
      <c r="DX41" s="6" t="s">
        <v>230</v>
      </c>
      <c r="DY41" s="6" t="s">
        <v>230</v>
      </c>
      <c r="DZ41" s="6" t="s">
        <v>230</v>
      </c>
      <c r="EA41" s="6" t="s">
        <v>230</v>
      </c>
      <c r="EB41" s="6" t="s">
        <v>230</v>
      </c>
      <c r="EC41" s="6" t="s">
        <v>230</v>
      </c>
      <c r="ED41" s="6" t="s">
        <v>230</v>
      </c>
      <c r="EE41" s="6" t="s">
        <v>230</v>
      </c>
      <c r="EG41" s="6" t="s">
        <v>230</v>
      </c>
      <c r="EH41" s="6" t="s">
        <v>230</v>
      </c>
      <c r="EI41" s="6" t="s">
        <v>230</v>
      </c>
      <c r="EJ41" s="6" t="s">
        <v>230</v>
      </c>
      <c r="EK41" s="6" t="s">
        <v>230</v>
      </c>
      <c r="EL41" s="6" t="s">
        <v>230</v>
      </c>
      <c r="EM41" s="6" t="s">
        <v>230</v>
      </c>
      <c r="EN41" s="6" t="s">
        <v>230</v>
      </c>
      <c r="EO41" s="6" t="s">
        <v>230</v>
      </c>
      <c r="EP41" s="6" t="s">
        <v>230</v>
      </c>
      <c r="EQ41" s="6" t="s">
        <v>230</v>
      </c>
      <c r="ER41" s="6" t="s">
        <v>230</v>
      </c>
      <c r="ES41" s="6" t="s">
        <v>230</v>
      </c>
      <c r="ET41" s="6" t="s">
        <v>230</v>
      </c>
      <c r="EU41" s="6" t="s">
        <v>230</v>
      </c>
      <c r="EV41" s="6" t="s">
        <v>230</v>
      </c>
      <c r="EW41" s="6" t="s">
        <v>230</v>
      </c>
      <c r="EX41" s="6" t="s">
        <v>230</v>
      </c>
      <c r="EY41" s="6" t="s">
        <v>230</v>
      </c>
      <c r="EZ41" s="6" t="s">
        <v>230</v>
      </c>
      <c r="FA41" s="6" t="s">
        <v>230</v>
      </c>
      <c r="FB41" s="6" t="s">
        <v>230</v>
      </c>
      <c r="FC41" s="6" t="s">
        <v>230</v>
      </c>
      <c r="FD41" s="6" t="s">
        <v>230</v>
      </c>
      <c r="FE41" s="6" t="s">
        <v>230</v>
      </c>
      <c r="FF41" s="6" t="s">
        <v>230</v>
      </c>
      <c r="FG41" s="6" t="s">
        <v>230</v>
      </c>
      <c r="FH41" s="6" t="s">
        <v>230</v>
      </c>
      <c r="FI41" s="6" t="s">
        <v>230</v>
      </c>
      <c r="FJ41" s="6" t="s">
        <v>230</v>
      </c>
      <c r="FK41" s="6" t="s">
        <v>230</v>
      </c>
      <c r="FL41" s="6" t="s">
        <v>230</v>
      </c>
      <c r="FM41" s="6" t="s">
        <v>230</v>
      </c>
      <c r="FN41" s="6" t="s">
        <v>230</v>
      </c>
      <c r="FO41" s="6" t="s">
        <v>230</v>
      </c>
      <c r="FP41" s="6" t="s">
        <v>230</v>
      </c>
      <c r="FQ41" s="6" t="s">
        <v>230</v>
      </c>
      <c r="FR41" s="6" t="s">
        <v>230</v>
      </c>
      <c r="FS41" s="6" t="s">
        <v>230</v>
      </c>
      <c r="FT41" s="6" t="s">
        <v>230</v>
      </c>
      <c r="FU41" s="6" t="s">
        <v>230</v>
      </c>
      <c r="FV41" s="6" t="s">
        <v>230</v>
      </c>
      <c r="FW41" s="6" t="s">
        <v>230</v>
      </c>
      <c r="FX41" s="6" t="s">
        <v>230</v>
      </c>
      <c r="FY41" s="6" t="s">
        <v>230</v>
      </c>
      <c r="FZ41" s="6" t="s">
        <v>230</v>
      </c>
      <c r="GA41" s="6" t="s">
        <v>230</v>
      </c>
      <c r="GB41" s="6" t="s">
        <v>230</v>
      </c>
      <c r="GC41" s="6" t="s">
        <v>230</v>
      </c>
      <c r="GD41" s="6" t="s">
        <v>230</v>
      </c>
      <c r="GE41" s="6" t="s">
        <v>230</v>
      </c>
      <c r="GF41" s="6" t="s">
        <v>230</v>
      </c>
      <c r="GG41" s="6" t="s">
        <v>230</v>
      </c>
      <c r="GH41" s="6" t="s">
        <v>230</v>
      </c>
      <c r="GI41" s="6" t="s">
        <v>230</v>
      </c>
    </row>
    <row r="42" spans="1:191" x14ac:dyDescent="0.25">
      <c r="A42" s="6">
        <v>1117841</v>
      </c>
      <c r="B42" s="6" t="s">
        <v>242</v>
      </c>
      <c r="C42" s="6" t="s">
        <v>216</v>
      </c>
      <c r="D42" s="6">
        <v>6.3</v>
      </c>
      <c r="E42" s="22">
        <v>43444</v>
      </c>
      <c r="F42" s="6" t="s">
        <v>216</v>
      </c>
      <c r="H42" s="6" t="s">
        <v>217</v>
      </c>
      <c r="I42" s="6">
        <v>16</v>
      </c>
      <c r="J42" s="6">
        <v>1.7</v>
      </c>
      <c r="K42" s="6">
        <v>9.9</v>
      </c>
      <c r="L42" s="6" t="s">
        <v>218</v>
      </c>
      <c r="M42" s="6">
        <v>0.32</v>
      </c>
      <c r="N42" s="6">
        <v>3.7000000000000002E-3</v>
      </c>
      <c r="P42" s="6" t="s">
        <v>219</v>
      </c>
      <c r="R42" s="6" t="s">
        <v>220</v>
      </c>
      <c r="S42" s="6">
        <v>0.64</v>
      </c>
      <c r="T42" s="6">
        <v>0.22</v>
      </c>
      <c r="U42" s="6">
        <v>0.77</v>
      </c>
      <c r="V42" s="6">
        <v>7.1</v>
      </c>
      <c r="W42" s="6">
        <v>2.2999999999999998</v>
      </c>
      <c r="X42" s="6">
        <v>7.7</v>
      </c>
      <c r="Y42" s="6">
        <v>6.5</v>
      </c>
      <c r="Z42" s="6">
        <v>2.8</v>
      </c>
      <c r="AA42" s="6">
        <v>2.8</v>
      </c>
      <c r="AB42" s="6">
        <v>2.8</v>
      </c>
      <c r="AC42" s="6">
        <v>0.87</v>
      </c>
      <c r="AD42" s="6">
        <v>2.4</v>
      </c>
      <c r="AE42" s="6">
        <v>1.2</v>
      </c>
      <c r="AF42" s="6">
        <v>0.36</v>
      </c>
      <c r="AG42" s="6">
        <v>1.4</v>
      </c>
      <c r="AI42" s="6">
        <v>39.799999999999997</v>
      </c>
      <c r="AK42" s="6">
        <v>15</v>
      </c>
      <c r="AL42" s="6">
        <v>0.64</v>
      </c>
      <c r="AM42" s="6">
        <v>6.3</v>
      </c>
      <c r="AN42" s="6" t="s">
        <v>237</v>
      </c>
      <c r="AO42" s="6" t="s">
        <v>221</v>
      </c>
      <c r="AP42" s="6">
        <v>30</v>
      </c>
      <c r="AQ42" s="6">
        <v>30</v>
      </c>
      <c r="AR42" s="6">
        <v>31</v>
      </c>
      <c r="AS42" s="6">
        <v>56</v>
      </c>
      <c r="AT42" s="6" t="s">
        <v>228</v>
      </c>
      <c r="AU42" s="6">
        <v>26</v>
      </c>
      <c r="AV42" s="6" t="s">
        <v>219</v>
      </c>
      <c r="AW42" s="6">
        <v>33</v>
      </c>
      <c r="AX42" s="6">
        <v>440</v>
      </c>
      <c r="AZ42" s="6" t="s">
        <v>219</v>
      </c>
      <c r="BA42" s="6" t="s">
        <v>219</v>
      </c>
      <c r="BB42" s="6" t="s">
        <v>219</v>
      </c>
      <c r="BC42" s="6" t="s">
        <v>219</v>
      </c>
      <c r="BD42" s="6" t="s">
        <v>219</v>
      </c>
      <c r="BE42" s="6" t="s">
        <v>219</v>
      </c>
      <c r="BG42" s="6" t="s">
        <v>222</v>
      </c>
      <c r="BH42" s="6" t="s">
        <v>222</v>
      </c>
      <c r="BI42" s="6" t="s">
        <v>222</v>
      </c>
      <c r="BJ42" s="6" t="s">
        <v>219</v>
      </c>
      <c r="BK42" s="6" t="s">
        <v>223</v>
      </c>
      <c r="BL42" s="6" t="s">
        <v>224</v>
      </c>
      <c r="BM42" s="6" t="s">
        <v>224</v>
      </c>
      <c r="BN42" s="6" t="s">
        <v>227</v>
      </c>
      <c r="BP42" s="6" t="s">
        <v>222</v>
      </c>
      <c r="BQ42" s="6" t="s">
        <v>222</v>
      </c>
      <c r="BR42" s="6" t="s">
        <v>222</v>
      </c>
      <c r="BS42" s="6" t="s">
        <v>219</v>
      </c>
      <c r="BT42" s="6">
        <v>2.5</v>
      </c>
      <c r="BU42" s="6">
        <v>17</v>
      </c>
      <c r="BV42" s="6">
        <v>36</v>
      </c>
      <c r="BW42" s="6">
        <v>8.8000000000000007</v>
      </c>
      <c r="BY42" s="25">
        <f t="shared" si="38"/>
        <v>64.3</v>
      </c>
      <c r="BZ42" s="26"/>
      <c r="CB42" s="6" t="s">
        <v>219</v>
      </c>
      <c r="CC42" s="6" t="s">
        <v>219</v>
      </c>
      <c r="CD42" s="6" t="s">
        <v>219</v>
      </c>
      <c r="CE42" s="6" t="s">
        <v>219</v>
      </c>
      <c r="CF42" s="6" t="s">
        <v>219</v>
      </c>
      <c r="CG42" s="6" t="s">
        <v>219</v>
      </c>
      <c r="CH42" s="6" t="s">
        <v>219</v>
      </c>
      <c r="CI42" s="6" t="s">
        <v>219</v>
      </c>
      <c r="CJ42" s="6" t="s">
        <v>219</v>
      </c>
      <c r="CK42" s="6" t="s">
        <v>219</v>
      </c>
      <c r="CL42" s="6" t="s">
        <v>219</v>
      </c>
      <c r="CM42" s="6" t="s">
        <v>219</v>
      </c>
      <c r="CN42" s="6" t="s">
        <v>219</v>
      </c>
      <c r="CO42" s="6" t="s">
        <v>219</v>
      </c>
      <c r="CP42" s="6" t="s">
        <v>219</v>
      </c>
      <c r="CQ42" s="6" t="s">
        <v>219</v>
      </c>
      <c r="CR42" s="6" t="s">
        <v>219</v>
      </c>
      <c r="CS42" s="6" t="s">
        <v>219</v>
      </c>
      <c r="CT42" s="6" t="s">
        <v>219</v>
      </c>
      <c r="CU42" s="6" t="s">
        <v>219</v>
      </c>
      <c r="CV42" s="6" t="s">
        <v>219</v>
      </c>
      <c r="CW42" s="6" t="s">
        <v>219</v>
      </c>
      <c r="CX42" s="6" t="s">
        <v>219</v>
      </c>
      <c r="CY42" s="6" t="s">
        <v>219</v>
      </c>
      <c r="CZ42" s="6" t="s">
        <v>219</v>
      </c>
      <c r="DA42" s="6" t="s">
        <v>219</v>
      </c>
      <c r="DB42" s="6" t="s">
        <v>219</v>
      </c>
      <c r="DC42" s="6" t="s">
        <v>219</v>
      </c>
      <c r="DD42" s="6" t="s">
        <v>219</v>
      </c>
      <c r="DE42" s="6" t="s">
        <v>219</v>
      </c>
      <c r="DF42" s="6" t="s">
        <v>219</v>
      </c>
      <c r="DG42" s="6" t="s">
        <v>219</v>
      </c>
      <c r="DH42" s="6" t="s">
        <v>219</v>
      </c>
      <c r="DI42" s="6" t="s">
        <v>219</v>
      </c>
      <c r="DJ42" s="6" t="s">
        <v>219</v>
      </c>
      <c r="DK42" s="6" t="s">
        <v>219</v>
      </c>
      <c r="DL42" s="6" t="s">
        <v>219</v>
      </c>
      <c r="DM42" s="6" t="s">
        <v>219</v>
      </c>
      <c r="DN42" s="6" t="s">
        <v>219</v>
      </c>
      <c r="DO42" s="6" t="s">
        <v>219</v>
      </c>
      <c r="DP42" s="6" t="s">
        <v>219</v>
      </c>
      <c r="DQ42" s="6" t="s">
        <v>219</v>
      </c>
      <c r="DR42" s="6" t="s">
        <v>219</v>
      </c>
      <c r="DS42" s="6" t="s">
        <v>219</v>
      </c>
      <c r="DT42" s="6" t="s">
        <v>219</v>
      </c>
      <c r="DU42" s="6" t="s">
        <v>219</v>
      </c>
      <c r="DV42" s="6" t="s">
        <v>219</v>
      </c>
      <c r="DW42" s="6" t="s">
        <v>219</v>
      </c>
      <c r="DX42" s="6" t="s">
        <v>219</v>
      </c>
      <c r="DY42" s="6" t="s">
        <v>219</v>
      </c>
      <c r="DZ42" s="6" t="s">
        <v>219</v>
      </c>
      <c r="EA42" s="6" t="s">
        <v>219</v>
      </c>
      <c r="EB42" s="6" t="s">
        <v>219</v>
      </c>
      <c r="EC42" s="6" t="s">
        <v>219</v>
      </c>
      <c r="ED42" s="6" t="s">
        <v>219</v>
      </c>
      <c r="EE42" s="6" t="s">
        <v>219</v>
      </c>
      <c r="EG42" s="6" t="s">
        <v>217</v>
      </c>
      <c r="EH42" s="6" t="s">
        <v>237</v>
      </c>
      <c r="EI42" s="6" t="s">
        <v>217</v>
      </c>
      <c r="EJ42" s="6" t="s">
        <v>237</v>
      </c>
      <c r="EK42" s="6" t="s">
        <v>237</v>
      </c>
      <c r="EL42" s="6" t="s">
        <v>217</v>
      </c>
      <c r="EM42" s="6" t="s">
        <v>237</v>
      </c>
      <c r="EN42" s="6" t="s">
        <v>217</v>
      </c>
      <c r="EO42" s="6" t="s">
        <v>228</v>
      </c>
      <c r="EP42" s="6" t="s">
        <v>220</v>
      </c>
      <c r="EQ42" s="6" t="s">
        <v>228</v>
      </c>
      <c r="ER42" s="6" t="s">
        <v>237</v>
      </c>
      <c r="ES42" s="6" t="s">
        <v>237</v>
      </c>
      <c r="ET42" s="6" t="s">
        <v>228</v>
      </c>
      <c r="EU42" s="6" t="s">
        <v>228</v>
      </c>
      <c r="EV42" s="6" t="s">
        <v>228</v>
      </c>
      <c r="EW42" s="6" t="s">
        <v>228</v>
      </c>
      <c r="EX42" s="6" t="s">
        <v>220</v>
      </c>
      <c r="EY42" s="6" t="s">
        <v>228</v>
      </c>
      <c r="EZ42" s="6" t="s">
        <v>217</v>
      </c>
      <c r="FA42" s="6" t="s">
        <v>217</v>
      </c>
      <c r="FB42" s="6" t="s">
        <v>217</v>
      </c>
      <c r="FC42" s="6" t="s">
        <v>217</v>
      </c>
      <c r="FD42" s="6" t="s">
        <v>237</v>
      </c>
      <c r="FE42" s="6" t="s">
        <v>217</v>
      </c>
      <c r="FF42" s="6" t="s">
        <v>217</v>
      </c>
      <c r="FG42" s="6" t="s">
        <v>217</v>
      </c>
      <c r="FH42" s="6" t="s">
        <v>217</v>
      </c>
      <c r="FI42" s="6">
        <v>0.64</v>
      </c>
      <c r="FJ42" s="6">
        <v>0.22</v>
      </c>
      <c r="FK42" s="6" t="s">
        <v>237</v>
      </c>
      <c r="FL42" s="28">
        <v>0.3</v>
      </c>
      <c r="FM42" s="6" t="s">
        <v>228</v>
      </c>
      <c r="FN42" s="6" t="s">
        <v>237</v>
      </c>
      <c r="FO42" s="6" t="s">
        <v>237</v>
      </c>
      <c r="FP42" s="6">
        <v>0.77</v>
      </c>
      <c r="FQ42" s="6" t="s">
        <v>228</v>
      </c>
      <c r="FR42" s="6" t="s">
        <v>237</v>
      </c>
      <c r="FS42" s="6" t="s">
        <v>228</v>
      </c>
      <c r="FT42" s="6">
        <v>7.1</v>
      </c>
      <c r="FU42" s="6">
        <v>2.2999999999999998</v>
      </c>
      <c r="FV42" s="6">
        <v>0.4</v>
      </c>
      <c r="FW42" s="6" t="s">
        <v>237</v>
      </c>
      <c r="FX42" s="6" t="s">
        <v>228</v>
      </c>
      <c r="FY42" s="6">
        <v>7.7</v>
      </c>
      <c r="FZ42" s="6">
        <v>6.5</v>
      </c>
      <c r="GA42" s="6" t="s">
        <v>228</v>
      </c>
      <c r="GB42" s="6">
        <v>2.8</v>
      </c>
      <c r="GC42" s="6">
        <v>2.8</v>
      </c>
      <c r="GD42" s="6">
        <v>2.8</v>
      </c>
      <c r="GE42" s="6">
        <v>0.87</v>
      </c>
      <c r="GF42" s="6">
        <v>2.4</v>
      </c>
      <c r="GG42" s="6">
        <v>1.2</v>
      </c>
      <c r="GH42" s="6">
        <v>0.36</v>
      </c>
      <c r="GI42" s="6">
        <v>1.4</v>
      </c>
    </row>
    <row r="43" spans="1:191" x14ac:dyDescent="0.25">
      <c r="A43" s="6">
        <v>1117842</v>
      </c>
      <c r="B43" s="6" t="s">
        <v>243</v>
      </c>
      <c r="C43" s="6" t="s">
        <v>216</v>
      </c>
      <c r="D43" s="6">
        <v>2.2000000000000002</v>
      </c>
      <c r="E43" s="22">
        <v>43441</v>
      </c>
      <c r="F43" s="6" t="s">
        <v>216</v>
      </c>
      <c r="H43" s="6">
        <v>6</v>
      </c>
      <c r="I43" s="6">
        <v>10</v>
      </c>
      <c r="J43" s="6">
        <v>1.3</v>
      </c>
      <c r="K43" s="6">
        <v>9.4</v>
      </c>
      <c r="L43" s="6" t="s">
        <v>218</v>
      </c>
      <c r="M43" s="6">
        <v>1.5</v>
      </c>
      <c r="N43" s="6">
        <v>4.3E-3</v>
      </c>
      <c r="P43" s="6" t="s">
        <v>219</v>
      </c>
      <c r="R43" s="6" t="s">
        <v>220</v>
      </c>
      <c r="S43" s="6" t="s">
        <v>220</v>
      </c>
      <c r="T43" s="6">
        <v>0.22</v>
      </c>
      <c r="U43" s="6">
        <v>0.21</v>
      </c>
      <c r="V43" s="6">
        <v>3</v>
      </c>
      <c r="W43" s="6">
        <v>0.63</v>
      </c>
      <c r="X43" s="6">
        <v>7.1</v>
      </c>
      <c r="Y43" s="6">
        <v>5.7</v>
      </c>
      <c r="Z43" s="6">
        <v>2.8</v>
      </c>
      <c r="AA43" s="6">
        <v>2.7</v>
      </c>
      <c r="AB43" s="6">
        <v>3.1</v>
      </c>
      <c r="AC43" s="6">
        <v>0.96</v>
      </c>
      <c r="AD43" s="6">
        <v>2.7</v>
      </c>
      <c r="AE43" s="6">
        <v>1.8</v>
      </c>
      <c r="AF43" s="6">
        <v>0.48</v>
      </c>
      <c r="AG43" s="6">
        <v>2</v>
      </c>
      <c r="AI43" s="6">
        <v>33.5</v>
      </c>
      <c r="AK43" s="6">
        <v>17</v>
      </c>
      <c r="AL43" s="6">
        <v>0.87</v>
      </c>
      <c r="AM43" s="6">
        <v>4.8</v>
      </c>
      <c r="AN43" s="6">
        <v>0.3</v>
      </c>
      <c r="AO43" s="6" t="s">
        <v>221</v>
      </c>
      <c r="AP43" s="6">
        <v>29</v>
      </c>
      <c r="AQ43" s="6">
        <v>30</v>
      </c>
      <c r="AR43" s="6">
        <v>82</v>
      </c>
      <c r="AS43" s="6">
        <v>160</v>
      </c>
      <c r="AT43" s="6" t="s">
        <v>228</v>
      </c>
      <c r="AU43" s="6">
        <v>26</v>
      </c>
      <c r="AV43" s="6">
        <v>4.5999999999999996</v>
      </c>
      <c r="AW43" s="6">
        <v>45</v>
      </c>
      <c r="AX43" s="6">
        <v>260</v>
      </c>
      <c r="AZ43" s="6" t="s">
        <v>230</v>
      </c>
      <c r="BA43" s="6" t="s">
        <v>230</v>
      </c>
      <c r="BB43" s="6" t="s">
        <v>230</v>
      </c>
      <c r="BC43" s="6" t="s">
        <v>230</v>
      </c>
      <c r="BD43" s="6" t="s">
        <v>230</v>
      </c>
      <c r="BE43" s="6" t="s">
        <v>230</v>
      </c>
      <c r="BG43" s="6" t="s">
        <v>230</v>
      </c>
      <c r="BH43" s="6" t="s">
        <v>230</v>
      </c>
      <c r="BI43" s="6" t="s">
        <v>230</v>
      </c>
      <c r="BJ43" s="6" t="s">
        <v>230</v>
      </c>
      <c r="BK43" s="6" t="s">
        <v>230</v>
      </c>
      <c r="BL43" s="6" t="s">
        <v>230</v>
      </c>
      <c r="BM43" s="6" t="s">
        <v>230</v>
      </c>
      <c r="BN43" s="6" t="s">
        <v>230</v>
      </c>
      <c r="BP43" s="6" t="s">
        <v>230</v>
      </c>
      <c r="BQ43" s="6" t="s">
        <v>230</v>
      </c>
      <c r="BR43" s="6" t="s">
        <v>230</v>
      </c>
      <c r="BS43" s="6" t="s">
        <v>230</v>
      </c>
      <c r="BT43" s="6" t="s">
        <v>230</v>
      </c>
      <c r="BU43" s="6" t="s">
        <v>230</v>
      </c>
      <c r="BV43" s="6" t="s">
        <v>230</v>
      </c>
      <c r="BW43" s="6" t="s">
        <v>230</v>
      </c>
      <c r="BY43" s="25"/>
      <c r="BZ43" s="26"/>
      <c r="CB43" s="6" t="s">
        <v>230</v>
      </c>
      <c r="CC43" s="6" t="s">
        <v>230</v>
      </c>
      <c r="CD43" s="6" t="s">
        <v>230</v>
      </c>
      <c r="CE43" s="6" t="s">
        <v>230</v>
      </c>
      <c r="CF43" s="6" t="s">
        <v>230</v>
      </c>
      <c r="CG43" s="6" t="s">
        <v>230</v>
      </c>
      <c r="CH43" s="6" t="s">
        <v>230</v>
      </c>
      <c r="CI43" s="6" t="s">
        <v>230</v>
      </c>
      <c r="CJ43" s="6" t="s">
        <v>230</v>
      </c>
      <c r="CK43" s="6" t="s">
        <v>230</v>
      </c>
      <c r="CL43" s="6" t="s">
        <v>230</v>
      </c>
      <c r="CM43" s="6" t="s">
        <v>230</v>
      </c>
      <c r="CN43" s="6" t="s">
        <v>230</v>
      </c>
      <c r="CO43" s="6" t="s">
        <v>230</v>
      </c>
      <c r="CP43" s="6" t="s">
        <v>230</v>
      </c>
      <c r="CQ43" s="6" t="s">
        <v>230</v>
      </c>
      <c r="CR43" s="6" t="s">
        <v>230</v>
      </c>
      <c r="CS43" s="6" t="s">
        <v>230</v>
      </c>
      <c r="CT43" s="6" t="s">
        <v>230</v>
      </c>
      <c r="CU43" s="6" t="s">
        <v>230</v>
      </c>
      <c r="CV43" s="6" t="s">
        <v>230</v>
      </c>
      <c r="CW43" s="6" t="s">
        <v>230</v>
      </c>
      <c r="CX43" s="6" t="s">
        <v>230</v>
      </c>
      <c r="CY43" s="6" t="s">
        <v>230</v>
      </c>
      <c r="CZ43" s="6" t="s">
        <v>230</v>
      </c>
      <c r="DA43" s="6" t="s">
        <v>230</v>
      </c>
      <c r="DB43" s="6" t="s">
        <v>230</v>
      </c>
      <c r="DC43" s="6" t="s">
        <v>230</v>
      </c>
      <c r="DD43" s="6" t="s">
        <v>230</v>
      </c>
      <c r="DE43" s="6" t="s">
        <v>230</v>
      </c>
      <c r="DF43" s="6" t="s">
        <v>230</v>
      </c>
      <c r="DG43" s="6" t="s">
        <v>230</v>
      </c>
      <c r="DH43" s="6" t="s">
        <v>230</v>
      </c>
      <c r="DI43" s="6" t="s">
        <v>230</v>
      </c>
      <c r="DJ43" s="6" t="s">
        <v>230</v>
      </c>
      <c r="DK43" s="6" t="s">
        <v>230</v>
      </c>
      <c r="DL43" s="6" t="s">
        <v>230</v>
      </c>
      <c r="DM43" s="6" t="s">
        <v>230</v>
      </c>
      <c r="DN43" s="6" t="s">
        <v>230</v>
      </c>
      <c r="DO43" s="6" t="s">
        <v>230</v>
      </c>
      <c r="DP43" s="6" t="s">
        <v>230</v>
      </c>
      <c r="DQ43" s="6" t="s">
        <v>230</v>
      </c>
      <c r="DR43" s="6" t="s">
        <v>230</v>
      </c>
      <c r="DS43" s="6" t="s">
        <v>230</v>
      </c>
      <c r="DT43" s="6" t="s">
        <v>230</v>
      </c>
      <c r="DU43" s="6" t="s">
        <v>230</v>
      </c>
      <c r="DV43" s="6" t="s">
        <v>230</v>
      </c>
      <c r="DW43" s="6" t="s">
        <v>230</v>
      </c>
      <c r="DX43" s="6" t="s">
        <v>230</v>
      </c>
      <c r="DY43" s="6" t="s">
        <v>230</v>
      </c>
      <c r="DZ43" s="6" t="s">
        <v>230</v>
      </c>
      <c r="EA43" s="6" t="s">
        <v>230</v>
      </c>
      <c r="EB43" s="6" t="s">
        <v>230</v>
      </c>
      <c r="EC43" s="6" t="s">
        <v>230</v>
      </c>
      <c r="ED43" s="6" t="s">
        <v>230</v>
      </c>
      <c r="EE43" s="6" t="s">
        <v>230</v>
      </c>
      <c r="EG43" s="6" t="s">
        <v>230</v>
      </c>
      <c r="EH43" s="6" t="s">
        <v>230</v>
      </c>
      <c r="EI43" s="6" t="s">
        <v>230</v>
      </c>
      <c r="EJ43" s="6" t="s">
        <v>230</v>
      </c>
      <c r="EK43" s="6" t="s">
        <v>230</v>
      </c>
      <c r="EL43" s="6" t="s">
        <v>230</v>
      </c>
      <c r="EM43" s="6" t="s">
        <v>230</v>
      </c>
      <c r="EN43" s="6" t="s">
        <v>230</v>
      </c>
      <c r="EO43" s="6" t="s">
        <v>230</v>
      </c>
      <c r="EP43" s="6" t="s">
        <v>230</v>
      </c>
      <c r="EQ43" s="6" t="s">
        <v>230</v>
      </c>
      <c r="ER43" s="6" t="s">
        <v>230</v>
      </c>
      <c r="ES43" s="6" t="s">
        <v>230</v>
      </c>
      <c r="ET43" s="6" t="s">
        <v>230</v>
      </c>
      <c r="EU43" s="6" t="s">
        <v>230</v>
      </c>
      <c r="EV43" s="6" t="s">
        <v>230</v>
      </c>
      <c r="EW43" s="6" t="s">
        <v>230</v>
      </c>
      <c r="EX43" s="6" t="s">
        <v>230</v>
      </c>
      <c r="EY43" s="6" t="s">
        <v>230</v>
      </c>
      <c r="EZ43" s="6" t="s">
        <v>230</v>
      </c>
      <c r="FA43" s="6" t="s">
        <v>230</v>
      </c>
      <c r="FB43" s="6" t="s">
        <v>230</v>
      </c>
      <c r="FC43" s="6" t="s">
        <v>230</v>
      </c>
      <c r="FD43" s="6" t="s">
        <v>230</v>
      </c>
      <c r="FE43" s="6" t="s">
        <v>230</v>
      </c>
      <c r="FF43" s="6" t="s">
        <v>230</v>
      </c>
      <c r="FG43" s="6" t="s">
        <v>230</v>
      </c>
      <c r="FH43" s="6" t="s">
        <v>230</v>
      </c>
      <c r="FI43" s="6" t="s">
        <v>230</v>
      </c>
      <c r="FJ43" s="6" t="s">
        <v>230</v>
      </c>
      <c r="FK43" s="6" t="s">
        <v>230</v>
      </c>
      <c r="FL43" s="6" t="s">
        <v>230</v>
      </c>
      <c r="FM43" s="6" t="s">
        <v>230</v>
      </c>
      <c r="FN43" s="6" t="s">
        <v>230</v>
      </c>
      <c r="FO43" s="6" t="s">
        <v>230</v>
      </c>
      <c r="FP43" s="6" t="s">
        <v>230</v>
      </c>
      <c r="FQ43" s="6" t="s">
        <v>230</v>
      </c>
      <c r="FR43" s="6" t="s">
        <v>230</v>
      </c>
      <c r="FS43" s="6" t="s">
        <v>230</v>
      </c>
      <c r="FT43" s="6" t="s">
        <v>230</v>
      </c>
      <c r="FU43" s="6" t="s">
        <v>230</v>
      </c>
      <c r="FV43" s="6" t="s">
        <v>230</v>
      </c>
      <c r="FW43" s="6" t="s">
        <v>230</v>
      </c>
      <c r="FX43" s="6" t="s">
        <v>230</v>
      </c>
      <c r="FY43" s="6" t="s">
        <v>230</v>
      </c>
      <c r="FZ43" s="6" t="s">
        <v>230</v>
      </c>
      <c r="GA43" s="6" t="s">
        <v>230</v>
      </c>
      <c r="GB43" s="6" t="s">
        <v>230</v>
      </c>
      <c r="GC43" s="6" t="s">
        <v>230</v>
      </c>
      <c r="GD43" s="6" t="s">
        <v>230</v>
      </c>
      <c r="GE43" s="6" t="s">
        <v>230</v>
      </c>
      <c r="GF43" s="6" t="s">
        <v>230</v>
      </c>
      <c r="GG43" s="6" t="s">
        <v>230</v>
      </c>
      <c r="GH43" s="6" t="s">
        <v>230</v>
      </c>
      <c r="GI43" s="6" t="s">
        <v>230</v>
      </c>
    </row>
    <row r="44" spans="1:191" x14ac:dyDescent="0.25">
      <c r="A44" s="6">
        <v>1117843</v>
      </c>
      <c r="B44" s="6" t="s">
        <v>244</v>
      </c>
      <c r="C44" s="6" t="s">
        <v>216</v>
      </c>
      <c r="D44" s="6">
        <v>1.3</v>
      </c>
      <c r="E44" s="22">
        <v>43437</v>
      </c>
      <c r="F44" s="6" t="s">
        <v>216</v>
      </c>
      <c r="H44" s="6" t="s">
        <v>217</v>
      </c>
      <c r="I44" s="6">
        <v>29</v>
      </c>
      <c r="J44" s="6">
        <v>1.2</v>
      </c>
      <c r="K44" s="6">
        <v>7.8</v>
      </c>
      <c r="L44" s="6" t="s">
        <v>218</v>
      </c>
      <c r="M44" s="6">
        <v>0.98</v>
      </c>
      <c r="N44" s="6">
        <v>7.2999999999999995E-2</v>
      </c>
      <c r="P44" s="6" t="s">
        <v>219</v>
      </c>
      <c r="R44" s="6">
        <v>1.3</v>
      </c>
      <c r="S44" s="6">
        <v>0.53</v>
      </c>
      <c r="T44" s="6">
        <v>0.81</v>
      </c>
      <c r="U44" s="6">
        <v>1.1000000000000001</v>
      </c>
      <c r="V44" s="6">
        <v>4.5</v>
      </c>
      <c r="W44" s="6">
        <v>1.4</v>
      </c>
      <c r="X44" s="6">
        <v>10</v>
      </c>
      <c r="Y44" s="6">
        <v>10</v>
      </c>
      <c r="Z44" s="6">
        <v>5</v>
      </c>
      <c r="AA44" s="6">
        <v>4.8</v>
      </c>
      <c r="AB44" s="6">
        <v>5.8</v>
      </c>
      <c r="AC44" s="6">
        <v>2.5</v>
      </c>
      <c r="AD44" s="6">
        <v>5.3</v>
      </c>
      <c r="AE44" s="6">
        <v>3.6</v>
      </c>
      <c r="AF44" s="28">
        <v>1.1000000000000001</v>
      </c>
      <c r="AG44" s="6">
        <v>4.5999999999999996</v>
      </c>
      <c r="AI44" s="6">
        <v>62.6</v>
      </c>
      <c r="AK44" s="6">
        <v>32</v>
      </c>
      <c r="AL44" s="6">
        <v>2.1</v>
      </c>
      <c r="AM44" s="6">
        <v>28</v>
      </c>
      <c r="AN44" s="6">
        <v>5.5</v>
      </c>
      <c r="AO44" s="6" t="s">
        <v>221</v>
      </c>
      <c r="AP44" s="6">
        <v>64</v>
      </c>
      <c r="AQ44" s="6">
        <v>64</v>
      </c>
      <c r="AR44" s="28">
        <v>810</v>
      </c>
      <c r="AS44" s="6">
        <v>860</v>
      </c>
      <c r="AT44" s="6">
        <v>9.1</v>
      </c>
      <c r="AU44" s="6">
        <v>57</v>
      </c>
      <c r="AV44" s="6">
        <v>3.1</v>
      </c>
      <c r="AW44" s="6">
        <v>57</v>
      </c>
      <c r="AX44" s="28">
        <v>1100</v>
      </c>
      <c r="AZ44" s="6" t="s">
        <v>219</v>
      </c>
      <c r="BA44" s="6" t="s">
        <v>219</v>
      </c>
      <c r="BB44" s="6" t="s">
        <v>219</v>
      </c>
      <c r="BC44" s="6" t="s">
        <v>219</v>
      </c>
      <c r="BD44" s="6" t="s">
        <v>219</v>
      </c>
      <c r="BE44" s="6" t="s">
        <v>219</v>
      </c>
      <c r="BG44" s="6" t="s">
        <v>222</v>
      </c>
      <c r="BH44" s="6" t="s">
        <v>222</v>
      </c>
      <c r="BI44" s="6" t="s">
        <v>222</v>
      </c>
      <c r="BJ44" s="6">
        <v>17</v>
      </c>
      <c r="BK44" s="6">
        <v>210</v>
      </c>
      <c r="BL44" s="6">
        <v>440</v>
      </c>
      <c r="BM44" s="6">
        <v>2000</v>
      </c>
      <c r="BN44" s="6">
        <v>500</v>
      </c>
      <c r="BP44" s="6" t="s">
        <v>222</v>
      </c>
      <c r="BQ44" s="6" t="s">
        <v>222</v>
      </c>
      <c r="BR44" s="6" t="s">
        <v>222</v>
      </c>
      <c r="BS44" s="6">
        <v>8.6</v>
      </c>
      <c r="BT44" s="6">
        <v>100</v>
      </c>
      <c r="BU44" s="6">
        <v>330</v>
      </c>
      <c r="BV44" s="6">
        <v>1000</v>
      </c>
      <c r="BW44" s="6">
        <v>320</v>
      </c>
      <c r="BY44" s="27">
        <f t="shared" ref="BY44:BY61" si="39">SUM(BG44:BN44,BP44:BW44)</f>
        <v>4925.6000000000004</v>
      </c>
      <c r="BZ44" s="26">
        <f>(BJ44/9700)+(BK44/25000)+(BL44/45000)+(BM44/45000)+(BN44/45000)+(BS44/9200)+(BT44/10000)+(BU44/7600)+(BV44/7800)+(BW44/7800)</f>
        <v>0.29907251512396482</v>
      </c>
      <c r="CB44" s="6" t="s">
        <v>219</v>
      </c>
      <c r="CC44" s="6" t="s">
        <v>219</v>
      </c>
      <c r="CD44" s="6" t="s">
        <v>219</v>
      </c>
      <c r="CE44" s="6" t="s">
        <v>219</v>
      </c>
      <c r="CF44" s="6" t="s">
        <v>219</v>
      </c>
      <c r="CG44" s="6" t="s">
        <v>219</v>
      </c>
      <c r="CH44" s="6" t="s">
        <v>219</v>
      </c>
      <c r="CI44" s="6" t="s">
        <v>219</v>
      </c>
      <c r="CJ44" s="6" t="s">
        <v>219</v>
      </c>
      <c r="CK44" s="6" t="s">
        <v>219</v>
      </c>
      <c r="CL44" s="6" t="s">
        <v>219</v>
      </c>
      <c r="CM44" s="6" t="s">
        <v>219</v>
      </c>
      <c r="CN44" s="6" t="s">
        <v>219</v>
      </c>
      <c r="CO44" s="6" t="s">
        <v>219</v>
      </c>
      <c r="CP44" s="6" t="s">
        <v>219</v>
      </c>
      <c r="CQ44" s="6" t="s">
        <v>219</v>
      </c>
      <c r="CR44" s="6" t="s">
        <v>219</v>
      </c>
      <c r="CS44" s="6" t="s">
        <v>219</v>
      </c>
      <c r="CT44" s="6" t="s">
        <v>219</v>
      </c>
      <c r="CU44" s="6" t="s">
        <v>219</v>
      </c>
      <c r="CV44" s="6" t="s">
        <v>219</v>
      </c>
      <c r="CW44" s="6" t="s">
        <v>219</v>
      </c>
      <c r="CX44" s="6" t="s">
        <v>219</v>
      </c>
      <c r="CY44" s="6" t="s">
        <v>219</v>
      </c>
      <c r="CZ44" s="6" t="s">
        <v>219</v>
      </c>
      <c r="DA44" s="6" t="s">
        <v>219</v>
      </c>
      <c r="DB44" s="6" t="s">
        <v>219</v>
      </c>
      <c r="DC44" s="6" t="s">
        <v>219</v>
      </c>
      <c r="DD44" s="6" t="s">
        <v>219</v>
      </c>
      <c r="DE44" s="6" t="s">
        <v>219</v>
      </c>
      <c r="DF44" s="6" t="s">
        <v>219</v>
      </c>
      <c r="DG44" s="6" t="s">
        <v>219</v>
      </c>
      <c r="DH44" s="6" t="s">
        <v>219</v>
      </c>
      <c r="DI44" s="6" t="s">
        <v>219</v>
      </c>
      <c r="DJ44" s="6" t="s">
        <v>219</v>
      </c>
      <c r="DK44" s="6" t="s">
        <v>219</v>
      </c>
      <c r="DL44" s="6" t="s">
        <v>219</v>
      </c>
      <c r="DM44" s="6" t="s">
        <v>219</v>
      </c>
      <c r="DN44" s="6" t="s">
        <v>219</v>
      </c>
      <c r="DO44" s="6" t="s">
        <v>219</v>
      </c>
      <c r="DP44" s="6" t="s">
        <v>219</v>
      </c>
      <c r="DQ44" s="6" t="s">
        <v>219</v>
      </c>
      <c r="DR44" s="6" t="s">
        <v>219</v>
      </c>
      <c r="DS44" s="6" t="s">
        <v>219</v>
      </c>
      <c r="DT44" s="6" t="s">
        <v>219</v>
      </c>
      <c r="DU44" s="6" t="s">
        <v>219</v>
      </c>
      <c r="DV44" s="6" t="s">
        <v>219</v>
      </c>
      <c r="DW44" s="6" t="s">
        <v>219</v>
      </c>
      <c r="DX44" s="6" t="s">
        <v>219</v>
      </c>
      <c r="DY44" s="6" t="s">
        <v>219</v>
      </c>
      <c r="DZ44" s="6" t="s">
        <v>219</v>
      </c>
      <c r="EA44" s="6" t="s">
        <v>219</v>
      </c>
      <c r="EB44" s="6" t="s">
        <v>219</v>
      </c>
      <c r="EC44" s="6" t="s">
        <v>219</v>
      </c>
      <c r="ED44" s="6" t="s">
        <v>219</v>
      </c>
      <c r="EE44" s="6" t="s">
        <v>219</v>
      </c>
      <c r="EG44" s="6" t="s">
        <v>217</v>
      </c>
      <c r="EH44" s="6" t="s">
        <v>237</v>
      </c>
      <c r="EI44" s="6" t="s">
        <v>217</v>
      </c>
      <c r="EJ44" s="6" t="s">
        <v>237</v>
      </c>
      <c r="EK44" s="6" t="s">
        <v>237</v>
      </c>
      <c r="EL44" s="6" t="s">
        <v>217</v>
      </c>
      <c r="EM44" s="6" t="s">
        <v>237</v>
      </c>
      <c r="EN44" s="6" t="s">
        <v>217</v>
      </c>
      <c r="EO44" s="6" t="s">
        <v>228</v>
      </c>
      <c r="EP44" s="6" t="s">
        <v>220</v>
      </c>
      <c r="EQ44" s="6" t="s">
        <v>228</v>
      </c>
      <c r="ER44" s="6" t="s">
        <v>237</v>
      </c>
      <c r="ES44" s="6" t="s">
        <v>237</v>
      </c>
      <c r="ET44" s="6" t="s">
        <v>228</v>
      </c>
      <c r="EU44" s="6" t="s">
        <v>228</v>
      </c>
      <c r="EV44" s="6" t="s">
        <v>228</v>
      </c>
      <c r="EW44" s="6" t="s">
        <v>228</v>
      </c>
      <c r="EX44" s="6">
        <v>1.3</v>
      </c>
      <c r="EY44" s="6" t="s">
        <v>228</v>
      </c>
      <c r="EZ44" s="6" t="s">
        <v>217</v>
      </c>
      <c r="FA44" s="6" t="s">
        <v>217</v>
      </c>
      <c r="FB44" s="6" t="s">
        <v>217</v>
      </c>
      <c r="FC44" s="6" t="s">
        <v>217</v>
      </c>
      <c r="FD44" s="6" t="s">
        <v>237</v>
      </c>
      <c r="FE44" s="6">
        <v>1.7</v>
      </c>
      <c r="FF44" s="6" t="s">
        <v>217</v>
      </c>
      <c r="FG44" s="6" t="s">
        <v>217</v>
      </c>
      <c r="FH44" s="6" t="s">
        <v>217</v>
      </c>
      <c r="FI44" s="6">
        <v>0.53</v>
      </c>
      <c r="FJ44" s="6">
        <v>0.81</v>
      </c>
      <c r="FK44" s="6" t="s">
        <v>237</v>
      </c>
      <c r="FL44" s="28">
        <v>0.6</v>
      </c>
      <c r="FM44" s="6" t="s">
        <v>228</v>
      </c>
      <c r="FN44" s="6" t="s">
        <v>237</v>
      </c>
      <c r="FO44" s="6" t="s">
        <v>237</v>
      </c>
      <c r="FP44" s="6">
        <v>1.1000000000000001</v>
      </c>
      <c r="FQ44" s="6" t="s">
        <v>228</v>
      </c>
      <c r="FR44" s="6" t="s">
        <v>237</v>
      </c>
      <c r="FS44" s="6" t="s">
        <v>228</v>
      </c>
      <c r="FT44" s="6">
        <v>4.5</v>
      </c>
      <c r="FU44" s="6">
        <v>1.4</v>
      </c>
      <c r="FV44" s="6" t="s">
        <v>228</v>
      </c>
      <c r="FW44" s="6" t="s">
        <v>237</v>
      </c>
      <c r="FX44" s="6" t="s">
        <v>228</v>
      </c>
      <c r="FY44" s="6">
        <v>10</v>
      </c>
      <c r="FZ44" s="6">
        <v>10</v>
      </c>
      <c r="GA44" s="6" t="s">
        <v>228</v>
      </c>
      <c r="GB44" s="6">
        <v>5</v>
      </c>
      <c r="GC44" s="6">
        <v>4.8</v>
      </c>
      <c r="GD44" s="6">
        <v>5.8</v>
      </c>
      <c r="GE44" s="6">
        <v>2.5</v>
      </c>
      <c r="GF44" s="6">
        <v>5.3</v>
      </c>
      <c r="GG44" s="6">
        <v>3.6</v>
      </c>
      <c r="GH44" s="6">
        <v>1.1000000000000001</v>
      </c>
      <c r="GI44" s="6">
        <v>4.5999999999999996</v>
      </c>
    </row>
    <row r="45" spans="1:191" x14ac:dyDescent="0.25">
      <c r="A45" s="6">
        <v>1117844</v>
      </c>
      <c r="B45" s="6" t="s">
        <v>244</v>
      </c>
      <c r="C45" s="6" t="s">
        <v>216</v>
      </c>
      <c r="D45" s="6">
        <v>3.1</v>
      </c>
      <c r="E45" s="22">
        <v>43437</v>
      </c>
      <c r="F45" s="6" t="s">
        <v>216</v>
      </c>
      <c r="H45" s="6" t="s">
        <v>217</v>
      </c>
      <c r="I45" s="6">
        <v>14</v>
      </c>
      <c r="J45" s="6">
        <v>1.3</v>
      </c>
      <c r="K45" s="6">
        <v>9.5</v>
      </c>
      <c r="L45" s="6" t="s">
        <v>218</v>
      </c>
      <c r="M45" s="6">
        <v>1.8</v>
      </c>
      <c r="N45" s="6">
        <v>3.6999999999999998E-2</v>
      </c>
      <c r="P45" s="6" t="s">
        <v>219</v>
      </c>
      <c r="R45" s="28">
        <v>9.6</v>
      </c>
      <c r="S45" s="6">
        <v>0.49</v>
      </c>
      <c r="T45" s="28">
        <v>13</v>
      </c>
      <c r="U45" s="6">
        <v>15</v>
      </c>
      <c r="V45" s="28">
        <v>93</v>
      </c>
      <c r="W45" s="28">
        <v>30</v>
      </c>
      <c r="X45" s="6">
        <v>99</v>
      </c>
      <c r="Y45" s="6">
        <v>98</v>
      </c>
      <c r="Z45" s="29">
        <v>55</v>
      </c>
      <c r="AA45" s="28">
        <v>44</v>
      </c>
      <c r="AB45" s="29">
        <v>37</v>
      </c>
      <c r="AC45" s="6">
        <v>35</v>
      </c>
      <c r="AD45" s="30">
        <v>58</v>
      </c>
      <c r="AE45" s="6">
        <v>28</v>
      </c>
      <c r="AF45" s="30">
        <v>11</v>
      </c>
      <c r="AG45" s="6">
        <v>44</v>
      </c>
      <c r="AI45" s="6">
        <v>670</v>
      </c>
      <c r="AK45" s="6">
        <v>31</v>
      </c>
      <c r="AL45" s="6">
        <v>0.94</v>
      </c>
      <c r="AM45" s="6">
        <v>6</v>
      </c>
      <c r="AN45" s="6">
        <v>2.1</v>
      </c>
      <c r="AO45" s="6" t="s">
        <v>221</v>
      </c>
      <c r="AP45" s="6">
        <v>37</v>
      </c>
      <c r="AQ45" s="6">
        <v>37</v>
      </c>
      <c r="AR45" s="28">
        <v>1500</v>
      </c>
      <c r="AS45" s="6">
        <v>560</v>
      </c>
      <c r="AT45" s="6" t="s">
        <v>228</v>
      </c>
      <c r="AU45" s="6">
        <v>31</v>
      </c>
      <c r="AV45" s="6" t="s">
        <v>219</v>
      </c>
      <c r="AW45" s="6">
        <v>38</v>
      </c>
      <c r="AX45" s="28">
        <v>660</v>
      </c>
      <c r="AZ45" s="6" t="s">
        <v>219</v>
      </c>
      <c r="BA45" s="6" t="s">
        <v>219</v>
      </c>
      <c r="BB45" s="6" t="s">
        <v>219</v>
      </c>
      <c r="BC45" s="6" t="s">
        <v>219</v>
      </c>
      <c r="BD45" s="6" t="s">
        <v>219</v>
      </c>
      <c r="BE45" s="6" t="s">
        <v>219</v>
      </c>
      <c r="BG45" s="6" t="s">
        <v>222</v>
      </c>
      <c r="BH45" s="6" t="s">
        <v>222</v>
      </c>
      <c r="BI45" s="6" t="s">
        <v>222</v>
      </c>
      <c r="BJ45" s="6">
        <v>4.5999999999999996</v>
      </c>
      <c r="BK45" s="6">
        <v>50</v>
      </c>
      <c r="BL45" s="6">
        <v>200</v>
      </c>
      <c r="BM45" s="6">
        <v>940</v>
      </c>
      <c r="BN45" s="6">
        <v>340</v>
      </c>
      <c r="BP45" s="6" t="s">
        <v>222</v>
      </c>
      <c r="BQ45" s="6" t="s">
        <v>222</v>
      </c>
      <c r="BR45" s="6" t="s">
        <v>222</v>
      </c>
      <c r="BS45" s="6">
        <v>18</v>
      </c>
      <c r="BT45" s="6">
        <v>220</v>
      </c>
      <c r="BU45" s="6">
        <v>1200</v>
      </c>
      <c r="BV45" s="6">
        <v>2200</v>
      </c>
      <c r="BW45" s="6">
        <v>660</v>
      </c>
      <c r="BY45" s="27">
        <f t="shared" si="39"/>
        <v>5832.6</v>
      </c>
      <c r="BZ45" s="26">
        <f>(BJ45/9700)+(BK45/25000)+(BL45/45000)+(BM45/45000)+(BN45/45000)+(BS45/9200)+(BT45/10000)+(BU45/7600)+(BV45/7800)+(BW45/7800)</f>
        <v>0.58388104094091497</v>
      </c>
      <c r="CB45" s="6" t="s">
        <v>219</v>
      </c>
      <c r="CC45" s="6" t="s">
        <v>219</v>
      </c>
      <c r="CD45" s="6" t="s">
        <v>219</v>
      </c>
      <c r="CE45" s="6" t="s">
        <v>219</v>
      </c>
      <c r="CF45" s="6" t="s">
        <v>219</v>
      </c>
      <c r="CG45" s="6" t="s">
        <v>219</v>
      </c>
      <c r="CH45" s="6" t="s">
        <v>219</v>
      </c>
      <c r="CI45" s="6" t="s">
        <v>219</v>
      </c>
      <c r="CJ45" s="6" t="s">
        <v>219</v>
      </c>
      <c r="CK45" s="6" t="s">
        <v>219</v>
      </c>
      <c r="CL45" s="6" t="s">
        <v>219</v>
      </c>
      <c r="CM45" s="6" t="s">
        <v>219</v>
      </c>
      <c r="CN45" s="6" t="s">
        <v>219</v>
      </c>
      <c r="CO45" s="6" t="s">
        <v>219</v>
      </c>
      <c r="CP45" s="6" t="s">
        <v>219</v>
      </c>
      <c r="CQ45" s="6" t="s">
        <v>219</v>
      </c>
      <c r="CR45" s="6" t="s">
        <v>219</v>
      </c>
      <c r="CS45" s="6" t="s">
        <v>219</v>
      </c>
      <c r="CT45" s="6" t="s">
        <v>219</v>
      </c>
      <c r="CU45" s="6" t="s">
        <v>219</v>
      </c>
      <c r="CV45" s="6" t="s">
        <v>219</v>
      </c>
      <c r="CW45" s="6" t="s">
        <v>219</v>
      </c>
      <c r="CX45" s="6" t="s">
        <v>219</v>
      </c>
      <c r="CY45" s="6" t="s">
        <v>219</v>
      </c>
      <c r="CZ45" s="6" t="s">
        <v>219</v>
      </c>
      <c r="DA45" s="6" t="s">
        <v>219</v>
      </c>
      <c r="DB45" s="6" t="s">
        <v>219</v>
      </c>
      <c r="DC45" s="6" t="s">
        <v>219</v>
      </c>
      <c r="DD45" s="6" t="s">
        <v>219</v>
      </c>
      <c r="DE45" s="6" t="s">
        <v>219</v>
      </c>
      <c r="DF45" s="6" t="s">
        <v>219</v>
      </c>
      <c r="DG45" s="6" t="s">
        <v>219</v>
      </c>
      <c r="DH45" s="6" t="s">
        <v>219</v>
      </c>
      <c r="DI45" s="6" t="s">
        <v>219</v>
      </c>
      <c r="DJ45" s="6" t="s">
        <v>219</v>
      </c>
      <c r="DK45" s="6" t="s">
        <v>219</v>
      </c>
      <c r="DL45" s="6" t="s">
        <v>219</v>
      </c>
      <c r="DM45" s="6" t="s">
        <v>219</v>
      </c>
      <c r="DN45" s="6" t="s">
        <v>219</v>
      </c>
      <c r="DO45" s="6" t="s">
        <v>219</v>
      </c>
      <c r="DP45" s="6" t="s">
        <v>219</v>
      </c>
      <c r="DQ45" s="6" t="s">
        <v>219</v>
      </c>
      <c r="DR45" s="6" t="s">
        <v>219</v>
      </c>
      <c r="DS45" s="6" t="s">
        <v>219</v>
      </c>
      <c r="DT45" s="6" t="s">
        <v>219</v>
      </c>
      <c r="DU45" s="6" t="s">
        <v>219</v>
      </c>
      <c r="DV45" s="6" t="s">
        <v>219</v>
      </c>
      <c r="DW45" s="6" t="s">
        <v>219</v>
      </c>
      <c r="DX45" s="6" t="s">
        <v>219</v>
      </c>
      <c r="DY45" s="6" t="s">
        <v>219</v>
      </c>
      <c r="DZ45" s="6" t="s">
        <v>219</v>
      </c>
      <c r="EA45" s="6" t="s">
        <v>219</v>
      </c>
      <c r="EB45" s="6" t="s">
        <v>219</v>
      </c>
      <c r="EC45" s="6" t="s">
        <v>219</v>
      </c>
      <c r="ED45" s="6" t="s">
        <v>219</v>
      </c>
      <c r="EE45" s="6" t="s">
        <v>219</v>
      </c>
      <c r="EG45" s="6" t="s">
        <v>217</v>
      </c>
      <c r="EH45" s="6" t="s">
        <v>237</v>
      </c>
      <c r="EI45" s="6" t="s">
        <v>217</v>
      </c>
      <c r="EJ45" s="6" t="s">
        <v>237</v>
      </c>
      <c r="EK45" s="6" t="s">
        <v>237</v>
      </c>
      <c r="EL45" s="6" t="s">
        <v>217</v>
      </c>
      <c r="EM45" s="6" t="s">
        <v>237</v>
      </c>
      <c r="EN45" s="6" t="s">
        <v>217</v>
      </c>
      <c r="EO45" s="6" t="s">
        <v>228</v>
      </c>
      <c r="EP45" s="6" t="s">
        <v>220</v>
      </c>
      <c r="EQ45" s="6" t="s">
        <v>228</v>
      </c>
      <c r="ER45" s="6" t="s">
        <v>237</v>
      </c>
      <c r="ES45" s="6" t="s">
        <v>237</v>
      </c>
      <c r="ET45" s="6" t="s">
        <v>228</v>
      </c>
      <c r="EU45" s="6" t="s">
        <v>228</v>
      </c>
      <c r="EV45" s="6" t="s">
        <v>228</v>
      </c>
      <c r="EW45" s="6" t="s">
        <v>228</v>
      </c>
      <c r="EX45" s="6">
        <v>9.6</v>
      </c>
      <c r="EY45" s="6" t="s">
        <v>228</v>
      </c>
      <c r="EZ45" s="6" t="s">
        <v>217</v>
      </c>
      <c r="FA45" s="6" t="s">
        <v>217</v>
      </c>
      <c r="FB45" s="6" t="s">
        <v>217</v>
      </c>
      <c r="FC45" s="6" t="s">
        <v>217</v>
      </c>
      <c r="FD45" s="6" t="s">
        <v>237</v>
      </c>
      <c r="FE45" s="6">
        <v>17</v>
      </c>
      <c r="FF45" s="6" t="s">
        <v>217</v>
      </c>
      <c r="FG45" s="6" t="s">
        <v>217</v>
      </c>
      <c r="FH45" s="6" t="s">
        <v>217</v>
      </c>
      <c r="FI45" s="6">
        <v>0.49</v>
      </c>
      <c r="FJ45" s="6">
        <v>13</v>
      </c>
      <c r="FK45" s="6" t="s">
        <v>237</v>
      </c>
      <c r="FL45" s="29">
        <v>6.4</v>
      </c>
      <c r="FM45" s="6" t="s">
        <v>228</v>
      </c>
      <c r="FN45" s="6" t="s">
        <v>237</v>
      </c>
      <c r="FO45" s="6" t="s">
        <v>237</v>
      </c>
      <c r="FP45" s="6">
        <v>15</v>
      </c>
      <c r="FQ45" s="6" t="s">
        <v>228</v>
      </c>
      <c r="FR45" s="6" t="s">
        <v>237</v>
      </c>
      <c r="FS45" s="6" t="s">
        <v>228</v>
      </c>
      <c r="FT45" s="6">
        <v>93</v>
      </c>
      <c r="FU45" s="31">
        <v>30</v>
      </c>
      <c r="FV45" s="6">
        <v>4.5999999999999996</v>
      </c>
      <c r="FW45" s="6" t="s">
        <v>237</v>
      </c>
      <c r="FX45" s="29">
        <v>5.8</v>
      </c>
      <c r="FY45" s="6">
        <v>99</v>
      </c>
      <c r="FZ45" s="6">
        <v>98</v>
      </c>
      <c r="GA45" s="6" t="s">
        <v>228</v>
      </c>
      <c r="GB45" s="6">
        <v>55</v>
      </c>
      <c r="GC45" s="6">
        <v>44</v>
      </c>
      <c r="GD45" s="6">
        <v>37</v>
      </c>
      <c r="GE45" s="6">
        <v>35</v>
      </c>
      <c r="GF45" s="6">
        <v>58</v>
      </c>
      <c r="GG45" s="6">
        <v>28</v>
      </c>
      <c r="GH45" s="6">
        <v>11</v>
      </c>
      <c r="GI45" s="6">
        <v>44</v>
      </c>
    </row>
    <row r="46" spans="1:191" x14ac:dyDescent="0.25">
      <c r="A46" s="6">
        <v>1117845</v>
      </c>
      <c r="B46" s="6" t="s">
        <v>244</v>
      </c>
      <c r="C46" s="6" t="s">
        <v>216</v>
      </c>
      <c r="D46" s="6">
        <v>6.6</v>
      </c>
      <c r="E46" s="22">
        <v>43437</v>
      </c>
      <c r="F46" s="6" t="s">
        <v>216</v>
      </c>
      <c r="H46" s="6">
        <v>9.9</v>
      </c>
      <c r="I46" s="6">
        <v>11</v>
      </c>
      <c r="J46" s="6">
        <v>1.2</v>
      </c>
      <c r="K46" s="6">
        <v>8.8000000000000007</v>
      </c>
      <c r="L46" s="6" t="s">
        <v>218</v>
      </c>
      <c r="M46" s="6">
        <v>0.26</v>
      </c>
      <c r="N46" s="6">
        <v>1.0999999999999999E-2</v>
      </c>
      <c r="P46" s="6" t="s">
        <v>219</v>
      </c>
      <c r="R46" s="6">
        <v>1</v>
      </c>
      <c r="S46" s="6" t="s">
        <v>220</v>
      </c>
      <c r="T46" s="6">
        <v>1.7</v>
      </c>
      <c r="U46" s="6">
        <v>1.9</v>
      </c>
      <c r="V46" s="6">
        <v>9.6999999999999993</v>
      </c>
      <c r="W46" s="6">
        <v>2.4</v>
      </c>
      <c r="X46" s="6">
        <v>14</v>
      </c>
      <c r="Y46" s="6">
        <v>11</v>
      </c>
      <c r="Z46" s="6">
        <v>5.2</v>
      </c>
      <c r="AA46" s="6">
        <v>5.3</v>
      </c>
      <c r="AB46" s="6">
        <v>4.9000000000000004</v>
      </c>
      <c r="AC46" s="6">
        <v>1.5</v>
      </c>
      <c r="AD46" s="6">
        <v>4.5</v>
      </c>
      <c r="AE46" s="6">
        <v>2.4</v>
      </c>
      <c r="AF46" s="6">
        <v>0.81</v>
      </c>
      <c r="AG46" s="6">
        <v>2.8</v>
      </c>
      <c r="AI46" s="6">
        <v>69.400000000000006</v>
      </c>
      <c r="AK46" s="6">
        <v>43</v>
      </c>
      <c r="AL46" s="6">
        <v>1.1000000000000001</v>
      </c>
      <c r="AM46" s="6">
        <v>6.3</v>
      </c>
      <c r="AN46" s="6" t="s">
        <v>237</v>
      </c>
      <c r="AO46" s="6" t="s">
        <v>221</v>
      </c>
      <c r="AP46" s="6">
        <v>41</v>
      </c>
      <c r="AQ46" s="6">
        <v>41</v>
      </c>
      <c r="AR46" s="28">
        <v>810</v>
      </c>
      <c r="AS46" s="6">
        <v>260</v>
      </c>
      <c r="AT46" s="6" t="s">
        <v>228</v>
      </c>
      <c r="AU46" s="6">
        <v>43</v>
      </c>
      <c r="AV46" s="6" t="s">
        <v>219</v>
      </c>
      <c r="AW46" s="6">
        <v>61</v>
      </c>
      <c r="AX46" s="6">
        <v>340</v>
      </c>
      <c r="AZ46" s="6" t="s">
        <v>219</v>
      </c>
      <c r="BA46" s="6" t="s">
        <v>219</v>
      </c>
      <c r="BB46" s="6" t="s">
        <v>219</v>
      </c>
      <c r="BC46" s="6" t="s">
        <v>219</v>
      </c>
      <c r="BD46" s="6" t="s">
        <v>219</v>
      </c>
      <c r="BE46" s="6" t="s">
        <v>219</v>
      </c>
      <c r="BG46" s="6" t="s">
        <v>222</v>
      </c>
      <c r="BH46" s="6" t="s">
        <v>222</v>
      </c>
      <c r="BI46" s="6" t="s">
        <v>222</v>
      </c>
      <c r="BJ46" s="6">
        <v>2.2000000000000002</v>
      </c>
      <c r="BK46" s="6">
        <v>21</v>
      </c>
      <c r="BL46" s="6">
        <v>63</v>
      </c>
      <c r="BM46" s="6">
        <v>210</v>
      </c>
      <c r="BN46" s="6">
        <v>78</v>
      </c>
      <c r="BP46" s="6" t="s">
        <v>222</v>
      </c>
      <c r="BQ46" s="6" t="s">
        <v>222</v>
      </c>
      <c r="BR46" s="6" t="s">
        <v>222</v>
      </c>
      <c r="BS46" s="6">
        <v>1.9</v>
      </c>
      <c r="BT46" s="6">
        <v>26</v>
      </c>
      <c r="BU46" s="6">
        <v>130</v>
      </c>
      <c r="BV46" s="6">
        <v>280</v>
      </c>
      <c r="BW46" s="6">
        <v>99</v>
      </c>
      <c r="BY46" s="25">
        <f t="shared" si="39"/>
        <v>911.09999999999991</v>
      </c>
      <c r="BZ46" s="26"/>
      <c r="CB46" s="6" t="s">
        <v>219</v>
      </c>
      <c r="CC46" s="6" t="s">
        <v>219</v>
      </c>
      <c r="CD46" s="6" t="s">
        <v>219</v>
      </c>
      <c r="CE46" s="6" t="s">
        <v>219</v>
      </c>
      <c r="CF46" s="6" t="s">
        <v>219</v>
      </c>
      <c r="CG46" s="6" t="s">
        <v>219</v>
      </c>
      <c r="CH46" s="6" t="s">
        <v>219</v>
      </c>
      <c r="CI46" s="6" t="s">
        <v>219</v>
      </c>
      <c r="CJ46" s="6" t="s">
        <v>219</v>
      </c>
      <c r="CK46" s="6" t="s">
        <v>219</v>
      </c>
      <c r="CL46" s="6" t="s">
        <v>219</v>
      </c>
      <c r="CM46" s="6" t="s">
        <v>219</v>
      </c>
      <c r="CN46" s="6" t="s">
        <v>219</v>
      </c>
      <c r="CO46" s="6" t="s">
        <v>219</v>
      </c>
      <c r="CP46" s="6" t="s">
        <v>219</v>
      </c>
      <c r="CQ46" s="6" t="s">
        <v>219</v>
      </c>
      <c r="CR46" s="6" t="s">
        <v>219</v>
      </c>
      <c r="CS46" s="6" t="s">
        <v>219</v>
      </c>
      <c r="CT46" s="6" t="s">
        <v>219</v>
      </c>
      <c r="CU46" s="6" t="s">
        <v>219</v>
      </c>
      <c r="CV46" s="6" t="s">
        <v>219</v>
      </c>
      <c r="CW46" s="6" t="s">
        <v>219</v>
      </c>
      <c r="CX46" s="6" t="s">
        <v>219</v>
      </c>
      <c r="CY46" s="6" t="s">
        <v>219</v>
      </c>
      <c r="CZ46" s="6" t="s">
        <v>219</v>
      </c>
      <c r="DA46" s="6" t="s">
        <v>219</v>
      </c>
      <c r="DB46" s="6" t="s">
        <v>219</v>
      </c>
      <c r="DC46" s="6" t="s">
        <v>219</v>
      </c>
      <c r="DD46" s="6" t="s">
        <v>219</v>
      </c>
      <c r="DE46" s="6" t="s">
        <v>219</v>
      </c>
      <c r="DF46" s="6" t="s">
        <v>219</v>
      </c>
      <c r="DG46" s="6" t="s">
        <v>219</v>
      </c>
      <c r="DH46" s="6" t="s">
        <v>219</v>
      </c>
      <c r="DI46" s="6" t="s">
        <v>219</v>
      </c>
      <c r="DJ46" s="6" t="s">
        <v>219</v>
      </c>
      <c r="DK46" s="6" t="s">
        <v>219</v>
      </c>
      <c r="DL46" s="6" t="s">
        <v>219</v>
      </c>
      <c r="DM46" s="6" t="s">
        <v>219</v>
      </c>
      <c r="DN46" s="6" t="s">
        <v>219</v>
      </c>
      <c r="DO46" s="6" t="s">
        <v>219</v>
      </c>
      <c r="DP46" s="6" t="s">
        <v>219</v>
      </c>
      <c r="DQ46" s="6" t="s">
        <v>219</v>
      </c>
      <c r="DR46" s="6" t="s">
        <v>219</v>
      </c>
      <c r="DS46" s="6" t="s">
        <v>219</v>
      </c>
      <c r="DT46" s="6" t="s">
        <v>219</v>
      </c>
      <c r="DU46" s="6" t="s">
        <v>219</v>
      </c>
      <c r="DV46" s="6" t="s">
        <v>219</v>
      </c>
      <c r="DW46" s="6" t="s">
        <v>219</v>
      </c>
      <c r="DX46" s="6" t="s">
        <v>219</v>
      </c>
      <c r="DY46" s="6" t="s">
        <v>219</v>
      </c>
      <c r="DZ46" s="6" t="s">
        <v>219</v>
      </c>
      <c r="EA46" s="6" t="s">
        <v>219</v>
      </c>
      <c r="EB46" s="6" t="s">
        <v>219</v>
      </c>
      <c r="EC46" s="6" t="s">
        <v>219</v>
      </c>
      <c r="ED46" s="6" t="s">
        <v>219</v>
      </c>
      <c r="EE46" s="6" t="s">
        <v>219</v>
      </c>
      <c r="EG46" s="6" t="s">
        <v>217</v>
      </c>
      <c r="EH46" s="6" t="s">
        <v>237</v>
      </c>
      <c r="EI46" s="6" t="s">
        <v>217</v>
      </c>
      <c r="EJ46" s="6" t="s">
        <v>237</v>
      </c>
      <c r="EK46" s="6" t="s">
        <v>237</v>
      </c>
      <c r="EL46" s="6" t="s">
        <v>217</v>
      </c>
      <c r="EM46" s="6" t="s">
        <v>237</v>
      </c>
      <c r="EN46" s="6" t="s">
        <v>217</v>
      </c>
      <c r="EO46" s="6" t="s">
        <v>228</v>
      </c>
      <c r="EP46" s="6" t="s">
        <v>220</v>
      </c>
      <c r="EQ46" s="6" t="s">
        <v>228</v>
      </c>
      <c r="ER46" s="6" t="s">
        <v>237</v>
      </c>
      <c r="ES46" s="6" t="s">
        <v>237</v>
      </c>
      <c r="ET46" s="6" t="s">
        <v>228</v>
      </c>
      <c r="EU46" s="6" t="s">
        <v>228</v>
      </c>
      <c r="EV46" s="6" t="s">
        <v>228</v>
      </c>
      <c r="EW46" s="6" t="s">
        <v>228</v>
      </c>
      <c r="EX46" s="6">
        <v>1</v>
      </c>
      <c r="EY46" s="6" t="s">
        <v>228</v>
      </c>
      <c r="EZ46" s="6" t="s">
        <v>217</v>
      </c>
      <c r="FA46" s="6" t="s">
        <v>217</v>
      </c>
      <c r="FB46" s="6" t="s">
        <v>217</v>
      </c>
      <c r="FC46" s="6" t="s">
        <v>217</v>
      </c>
      <c r="FD46" s="6" t="s">
        <v>237</v>
      </c>
      <c r="FE46" s="6">
        <v>0.8</v>
      </c>
      <c r="FF46" s="6" t="s">
        <v>217</v>
      </c>
      <c r="FG46" s="6" t="s">
        <v>217</v>
      </c>
      <c r="FH46" s="6" t="s">
        <v>217</v>
      </c>
      <c r="FI46" s="6" t="s">
        <v>220</v>
      </c>
      <c r="FJ46" s="6">
        <v>1.7</v>
      </c>
      <c r="FK46" s="6" t="s">
        <v>237</v>
      </c>
      <c r="FL46" s="28">
        <v>1.4</v>
      </c>
      <c r="FM46" s="6" t="s">
        <v>228</v>
      </c>
      <c r="FN46" s="6" t="s">
        <v>237</v>
      </c>
      <c r="FO46" s="6" t="s">
        <v>237</v>
      </c>
      <c r="FP46" s="6">
        <v>1.9</v>
      </c>
      <c r="FQ46" s="6" t="s">
        <v>228</v>
      </c>
      <c r="FR46" s="6" t="s">
        <v>237</v>
      </c>
      <c r="FS46" s="6" t="s">
        <v>228</v>
      </c>
      <c r="FT46" s="6">
        <v>9.6999999999999993</v>
      </c>
      <c r="FU46" s="6">
        <v>2.4</v>
      </c>
      <c r="FV46" s="6">
        <v>0.9</v>
      </c>
      <c r="FW46" s="6" t="s">
        <v>237</v>
      </c>
      <c r="FX46" s="6" t="s">
        <v>228</v>
      </c>
      <c r="FY46" s="6">
        <v>14</v>
      </c>
      <c r="FZ46" s="6">
        <v>11</v>
      </c>
      <c r="GA46" s="6" t="s">
        <v>228</v>
      </c>
      <c r="GB46" s="6">
        <v>5.2</v>
      </c>
      <c r="GC46" s="6">
        <v>5.3</v>
      </c>
      <c r="GD46" s="6">
        <v>4.9000000000000004</v>
      </c>
      <c r="GE46" s="6">
        <v>1.5</v>
      </c>
      <c r="GF46" s="6">
        <v>4.5</v>
      </c>
      <c r="GG46" s="6">
        <v>2.4</v>
      </c>
      <c r="GH46" s="6">
        <v>0.81</v>
      </c>
      <c r="GI46" s="6">
        <v>2.8</v>
      </c>
    </row>
    <row r="47" spans="1:191" x14ac:dyDescent="0.25">
      <c r="A47" s="6">
        <v>1117846</v>
      </c>
      <c r="B47" s="6" t="s">
        <v>245</v>
      </c>
      <c r="C47" s="6" t="s">
        <v>216</v>
      </c>
      <c r="D47" s="6">
        <v>0.2</v>
      </c>
      <c r="E47" s="22">
        <v>43444</v>
      </c>
      <c r="F47" s="6" t="s">
        <v>216</v>
      </c>
      <c r="H47" s="6" t="s">
        <v>217</v>
      </c>
      <c r="I47" s="6">
        <v>17</v>
      </c>
      <c r="J47" s="6">
        <v>0.46</v>
      </c>
      <c r="K47" s="6">
        <v>8.1999999999999993</v>
      </c>
      <c r="L47" s="6" t="s">
        <v>218</v>
      </c>
      <c r="M47" s="6">
        <v>0.45</v>
      </c>
      <c r="N47" s="6">
        <v>1.0999999999999999E-2</v>
      </c>
      <c r="P47" s="6" t="s">
        <v>219</v>
      </c>
      <c r="R47" s="6" t="s">
        <v>220</v>
      </c>
      <c r="S47" s="6" t="s">
        <v>220</v>
      </c>
      <c r="T47" s="6" t="s">
        <v>220</v>
      </c>
      <c r="U47" s="6" t="s">
        <v>220</v>
      </c>
      <c r="V47" s="6">
        <v>0.47</v>
      </c>
      <c r="W47" s="6" t="s">
        <v>220</v>
      </c>
      <c r="X47" s="6">
        <v>1</v>
      </c>
      <c r="Y47" s="6">
        <v>0.93</v>
      </c>
      <c r="Z47" s="6">
        <v>0.47</v>
      </c>
      <c r="AA47" s="6">
        <v>0.38</v>
      </c>
      <c r="AB47" s="6">
        <v>0.73</v>
      </c>
      <c r="AC47" s="6">
        <v>0.19</v>
      </c>
      <c r="AD47" s="6">
        <v>0.57999999999999996</v>
      </c>
      <c r="AE47" s="6">
        <v>0.3</v>
      </c>
      <c r="AF47" s="6" t="s">
        <v>220</v>
      </c>
      <c r="AG47" s="6">
        <v>0.35</v>
      </c>
      <c r="AI47" s="6">
        <v>5.42</v>
      </c>
      <c r="AK47" s="6">
        <v>15</v>
      </c>
      <c r="AL47" s="6">
        <v>1.1000000000000001</v>
      </c>
      <c r="AM47" s="6">
        <v>2.2999999999999998</v>
      </c>
      <c r="AN47" s="6">
        <v>0.5</v>
      </c>
      <c r="AO47" s="6" t="s">
        <v>221</v>
      </c>
      <c r="AP47" s="6">
        <v>34</v>
      </c>
      <c r="AQ47" s="6">
        <v>34</v>
      </c>
      <c r="AR47" s="6">
        <v>52</v>
      </c>
      <c r="AS47" s="6">
        <v>77</v>
      </c>
      <c r="AT47" s="6" t="s">
        <v>228</v>
      </c>
      <c r="AU47" s="6">
        <v>34</v>
      </c>
      <c r="AV47" s="6" t="s">
        <v>219</v>
      </c>
      <c r="AW47" s="6">
        <v>59</v>
      </c>
      <c r="AX47" s="6">
        <v>95</v>
      </c>
      <c r="AZ47" s="6" t="s">
        <v>219</v>
      </c>
      <c r="BA47" s="6" t="s">
        <v>219</v>
      </c>
      <c r="BB47" s="6" t="s">
        <v>219</v>
      </c>
      <c r="BC47" s="6" t="s">
        <v>219</v>
      </c>
      <c r="BD47" s="6" t="s">
        <v>219</v>
      </c>
      <c r="BE47" s="6" t="s">
        <v>219</v>
      </c>
      <c r="BG47" s="6" t="s">
        <v>222</v>
      </c>
      <c r="BH47" s="6" t="s">
        <v>222</v>
      </c>
      <c r="BI47" s="6" t="s">
        <v>222</v>
      </c>
      <c r="BJ47" s="6" t="s">
        <v>219</v>
      </c>
      <c r="BK47" s="6" t="s">
        <v>223</v>
      </c>
      <c r="BL47" s="6" t="s">
        <v>224</v>
      </c>
      <c r="BM47" s="6">
        <v>23</v>
      </c>
      <c r="BN47" s="6" t="s">
        <v>227</v>
      </c>
      <c r="BP47" s="6" t="s">
        <v>222</v>
      </c>
      <c r="BQ47" s="6" t="s">
        <v>222</v>
      </c>
      <c r="BR47" s="6" t="s">
        <v>222</v>
      </c>
      <c r="BS47" s="6" t="s">
        <v>219</v>
      </c>
      <c r="BT47" s="6" t="s">
        <v>223</v>
      </c>
      <c r="BU47" s="6" t="s">
        <v>225</v>
      </c>
      <c r="BV47" s="6" t="s">
        <v>225</v>
      </c>
      <c r="BW47" s="6" t="s">
        <v>227</v>
      </c>
      <c r="BY47" s="25">
        <f t="shared" si="39"/>
        <v>23</v>
      </c>
      <c r="BZ47" s="26"/>
      <c r="CB47" s="6" t="s">
        <v>230</v>
      </c>
      <c r="CC47" s="6" t="s">
        <v>230</v>
      </c>
      <c r="CD47" s="6" t="s">
        <v>230</v>
      </c>
      <c r="CE47" s="6" t="s">
        <v>230</v>
      </c>
      <c r="CF47" s="6" t="s">
        <v>230</v>
      </c>
      <c r="CG47" s="6" t="s">
        <v>230</v>
      </c>
      <c r="CH47" s="6" t="s">
        <v>230</v>
      </c>
      <c r="CI47" s="6" t="s">
        <v>230</v>
      </c>
      <c r="CJ47" s="6" t="s">
        <v>230</v>
      </c>
      <c r="CK47" s="6" t="s">
        <v>230</v>
      </c>
      <c r="CL47" s="6" t="s">
        <v>230</v>
      </c>
      <c r="CM47" s="6" t="s">
        <v>230</v>
      </c>
      <c r="CN47" s="6" t="s">
        <v>230</v>
      </c>
      <c r="CO47" s="6" t="s">
        <v>230</v>
      </c>
      <c r="CP47" s="6" t="s">
        <v>230</v>
      </c>
      <c r="CQ47" s="6" t="s">
        <v>230</v>
      </c>
      <c r="CR47" s="6" t="s">
        <v>230</v>
      </c>
      <c r="CS47" s="6" t="s">
        <v>230</v>
      </c>
      <c r="CT47" s="6" t="s">
        <v>230</v>
      </c>
      <c r="CU47" s="6" t="s">
        <v>230</v>
      </c>
      <c r="CV47" s="6" t="s">
        <v>230</v>
      </c>
      <c r="CW47" s="6" t="s">
        <v>230</v>
      </c>
      <c r="CX47" s="6" t="s">
        <v>230</v>
      </c>
      <c r="CY47" s="6" t="s">
        <v>230</v>
      </c>
      <c r="CZ47" s="6" t="s">
        <v>230</v>
      </c>
      <c r="DA47" s="6" t="s">
        <v>230</v>
      </c>
      <c r="DB47" s="6" t="s">
        <v>230</v>
      </c>
      <c r="DC47" s="6" t="s">
        <v>230</v>
      </c>
      <c r="DD47" s="6" t="s">
        <v>230</v>
      </c>
      <c r="DE47" s="6" t="s">
        <v>230</v>
      </c>
      <c r="DF47" s="6" t="s">
        <v>230</v>
      </c>
      <c r="DG47" s="6" t="s">
        <v>230</v>
      </c>
      <c r="DH47" s="6" t="s">
        <v>230</v>
      </c>
      <c r="DI47" s="6" t="s">
        <v>230</v>
      </c>
      <c r="DJ47" s="6" t="s">
        <v>230</v>
      </c>
      <c r="DK47" s="6" t="s">
        <v>230</v>
      </c>
      <c r="DL47" s="6" t="s">
        <v>230</v>
      </c>
      <c r="DM47" s="6" t="s">
        <v>230</v>
      </c>
      <c r="DN47" s="6" t="s">
        <v>230</v>
      </c>
      <c r="DO47" s="6" t="s">
        <v>230</v>
      </c>
      <c r="DP47" s="6" t="s">
        <v>230</v>
      </c>
      <c r="DQ47" s="6" t="s">
        <v>230</v>
      </c>
      <c r="DR47" s="6" t="s">
        <v>230</v>
      </c>
      <c r="DS47" s="6" t="s">
        <v>230</v>
      </c>
      <c r="DT47" s="6" t="s">
        <v>230</v>
      </c>
      <c r="DU47" s="6" t="s">
        <v>230</v>
      </c>
      <c r="DV47" s="6" t="s">
        <v>230</v>
      </c>
      <c r="DW47" s="6" t="s">
        <v>230</v>
      </c>
      <c r="DX47" s="6" t="s">
        <v>230</v>
      </c>
      <c r="DY47" s="6" t="s">
        <v>230</v>
      </c>
      <c r="DZ47" s="6" t="s">
        <v>230</v>
      </c>
      <c r="EA47" s="6" t="s">
        <v>230</v>
      </c>
      <c r="EB47" s="6" t="s">
        <v>230</v>
      </c>
      <c r="EC47" s="6" t="s">
        <v>230</v>
      </c>
      <c r="ED47" s="6" t="s">
        <v>230</v>
      </c>
      <c r="EE47" s="6" t="s">
        <v>230</v>
      </c>
      <c r="EG47" s="6" t="s">
        <v>230</v>
      </c>
      <c r="EH47" s="6" t="s">
        <v>230</v>
      </c>
      <c r="EI47" s="6" t="s">
        <v>230</v>
      </c>
      <c r="EJ47" s="6" t="s">
        <v>230</v>
      </c>
      <c r="EK47" s="6" t="s">
        <v>230</v>
      </c>
      <c r="EL47" s="6" t="s">
        <v>230</v>
      </c>
      <c r="EM47" s="6" t="s">
        <v>230</v>
      </c>
      <c r="EN47" s="6" t="s">
        <v>230</v>
      </c>
      <c r="EO47" s="6" t="s">
        <v>230</v>
      </c>
      <c r="EP47" s="6" t="s">
        <v>230</v>
      </c>
      <c r="EQ47" s="6" t="s">
        <v>230</v>
      </c>
      <c r="ER47" s="6" t="s">
        <v>230</v>
      </c>
      <c r="ES47" s="6" t="s">
        <v>230</v>
      </c>
      <c r="ET47" s="6" t="s">
        <v>230</v>
      </c>
      <c r="EU47" s="6" t="s">
        <v>230</v>
      </c>
      <c r="EV47" s="6" t="s">
        <v>230</v>
      </c>
      <c r="EW47" s="6" t="s">
        <v>230</v>
      </c>
      <c r="EX47" s="6" t="s">
        <v>230</v>
      </c>
      <c r="EY47" s="6" t="s">
        <v>230</v>
      </c>
      <c r="EZ47" s="6" t="s">
        <v>230</v>
      </c>
      <c r="FA47" s="6" t="s">
        <v>230</v>
      </c>
      <c r="FB47" s="6" t="s">
        <v>230</v>
      </c>
      <c r="FC47" s="6" t="s">
        <v>230</v>
      </c>
      <c r="FD47" s="6" t="s">
        <v>230</v>
      </c>
      <c r="FE47" s="6" t="s">
        <v>230</v>
      </c>
      <c r="FF47" s="6" t="s">
        <v>230</v>
      </c>
      <c r="FG47" s="6" t="s">
        <v>230</v>
      </c>
      <c r="FH47" s="6" t="s">
        <v>230</v>
      </c>
      <c r="FI47" s="6" t="s">
        <v>230</v>
      </c>
      <c r="FJ47" s="6" t="s">
        <v>230</v>
      </c>
      <c r="FK47" s="6" t="s">
        <v>230</v>
      </c>
      <c r="FL47" s="6" t="s">
        <v>230</v>
      </c>
      <c r="FM47" s="6" t="s">
        <v>230</v>
      </c>
      <c r="FN47" s="6" t="s">
        <v>230</v>
      </c>
      <c r="FO47" s="6" t="s">
        <v>230</v>
      </c>
      <c r="FP47" s="6" t="s">
        <v>230</v>
      </c>
      <c r="FQ47" s="6" t="s">
        <v>230</v>
      </c>
      <c r="FR47" s="6" t="s">
        <v>230</v>
      </c>
      <c r="FS47" s="6" t="s">
        <v>230</v>
      </c>
      <c r="FT47" s="6" t="s">
        <v>230</v>
      </c>
      <c r="FU47" s="6" t="s">
        <v>230</v>
      </c>
      <c r="FV47" s="6" t="s">
        <v>230</v>
      </c>
      <c r="FW47" s="6" t="s">
        <v>230</v>
      </c>
      <c r="FX47" s="6" t="s">
        <v>230</v>
      </c>
      <c r="FY47" s="6" t="s">
        <v>230</v>
      </c>
      <c r="FZ47" s="6" t="s">
        <v>230</v>
      </c>
      <c r="GA47" s="6" t="s">
        <v>230</v>
      </c>
      <c r="GB47" s="6" t="s">
        <v>230</v>
      </c>
      <c r="GC47" s="6" t="s">
        <v>230</v>
      </c>
      <c r="GD47" s="6" t="s">
        <v>230</v>
      </c>
      <c r="GE47" s="6" t="s">
        <v>230</v>
      </c>
      <c r="GF47" s="6" t="s">
        <v>230</v>
      </c>
      <c r="GG47" s="6" t="s">
        <v>230</v>
      </c>
      <c r="GH47" s="6" t="s">
        <v>230</v>
      </c>
      <c r="GI47" s="6" t="s">
        <v>230</v>
      </c>
    </row>
    <row r="48" spans="1:191" x14ac:dyDescent="0.25">
      <c r="A48" s="6">
        <v>1117847</v>
      </c>
      <c r="B48" s="6" t="s">
        <v>245</v>
      </c>
      <c r="C48" s="6" t="s">
        <v>216</v>
      </c>
      <c r="D48" s="6">
        <v>1.2</v>
      </c>
      <c r="E48" s="22">
        <v>43444</v>
      </c>
      <c r="F48" s="6" t="s">
        <v>216</v>
      </c>
      <c r="H48" s="6" t="s">
        <v>217</v>
      </c>
      <c r="I48" s="6">
        <v>16</v>
      </c>
      <c r="J48" s="6">
        <v>0.46</v>
      </c>
      <c r="K48" s="6">
        <v>8.1999999999999993</v>
      </c>
      <c r="L48" s="6" t="s">
        <v>218</v>
      </c>
      <c r="M48" s="6">
        <v>0.47</v>
      </c>
      <c r="N48" s="6">
        <v>1.2999999999999999E-2</v>
      </c>
      <c r="P48" s="6" t="s">
        <v>219</v>
      </c>
      <c r="R48" s="6" t="s">
        <v>220</v>
      </c>
      <c r="S48" s="6" t="s">
        <v>220</v>
      </c>
      <c r="T48" s="6" t="s">
        <v>220</v>
      </c>
      <c r="U48" s="6" t="s">
        <v>220</v>
      </c>
      <c r="V48" s="6">
        <v>1.3</v>
      </c>
      <c r="W48" s="6" t="s">
        <v>220</v>
      </c>
      <c r="X48" s="6">
        <v>2.8</v>
      </c>
      <c r="Y48" s="6">
        <v>2.6</v>
      </c>
      <c r="Z48" s="6">
        <v>1.5</v>
      </c>
      <c r="AA48" s="6">
        <v>1.2</v>
      </c>
      <c r="AB48" s="6">
        <v>1.8</v>
      </c>
      <c r="AC48" s="6">
        <v>0.69</v>
      </c>
      <c r="AD48" s="6">
        <v>1.6</v>
      </c>
      <c r="AE48" s="6">
        <v>0.87</v>
      </c>
      <c r="AF48" s="6">
        <v>0.26</v>
      </c>
      <c r="AG48" s="6">
        <v>1.1000000000000001</v>
      </c>
      <c r="AI48" s="6">
        <v>15.6</v>
      </c>
      <c r="AK48" s="6">
        <v>12</v>
      </c>
      <c r="AL48" s="6">
        <v>1.2</v>
      </c>
      <c r="AM48" s="6">
        <v>2.9</v>
      </c>
      <c r="AN48" s="6">
        <v>0.5</v>
      </c>
      <c r="AO48" s="6" t="s">
        <v>221</v>
      </c>
      <c r="AP48" s="6">
        <v>30</v>
      </c>
      <c r="AQ48" s="6">
        <v>30</v>
      </c>
      <c r="AR48" s="6">
        <v>62</v>
      </c>
      <c r="AS48" s="6">
        <v>200</v>
      </c>
      <c r="AT48" s="6" t="s">
        <v>228</v>
      </c>
      <c r="AU48" s="6">
        <v>25</v>
      </c>
      <c r="AV48" s="6" t="s">
        <v>219</v>
      </c>
      <c r="AW48" s="6">
        <v>52</v>
      </c>
      <c r="AX48" s="6">
        <v>190</v>
      </c>
      <c r="AZ48" s="6" t="s">
        <v>219</v>
      </c>
      <c r="BA48" s="6" t="s">
        <v>219</v>
      </c>
      <c r="BB48" s="6" t="s">
        <v>219</v>
      </c>
      <c r="BC48" s="6" t="s">
        <v>219</v>
      </c>
      <c r="BD48" s="6" t="s">
        <v>219</v>
      </c>
      <c r="BE48" s="6" t="s">
        <v>219</v>
      </c>
      <c r="BG48" s="6" t="s">
        <v>222</v>
      </c>
      <c r="BH48" s="6" t="s">
        <v>222</v>
      </c>
      <c r="BI48" s="6" t="s">
        <v>222</v>
      </c>
      <c r="BJ48" s="6" t="s">
        <v>219</v>
      </c>
      <c r="BK48" s="6" t="s">
        <v>223</v>
      </c>
      <c r="BL48" s="6" t="s">
        <v>224</v>
      </c>
      <c r="BM48" s="6">
        <v>26</v>
      </c>
      <c r="BN48" s="6" t="s">
        <v>227</v>
      </c>
      <c r="BP48" s="6" t="s">
        <v>222</v>
      </c>
      <c r="BQ48" s="6" t="s">
        <v>222</v>
      </c>
      <c r="BR48" s="6" t="s">
        <v>222</v>
      </c>
      <c r="BS48" s="6" t="s">
        <v>219</v>
      </c>
      <c r="BT48" s="6" t="s">
        <v>223</v>
      </c>
      <c r="BU48" s="6" t="s">
        <v>225</v>
      </c>
      <c r="BV48" s="6">
        <v>13</v>
      </c>
      <c r="BW48" s="6" t="s">
        <v>227</v>
      </c>
      <c r="BY48" s="25">
        <f t="shared" si="39"/>
        <v>39</v>
      </c>
      <c r="BZ48" s="26"/>
      <c r="CB48" s="6" t="s">
        <v>219</v>
      </c>
      <c r="CC48" s="6" t="s">
        <v>219</v>
      </c>
      <c r="CD48" s="6" t="s">
        <v>219</v>
      </c>
      <c r="CE48" s="6" t="s">
        <v>219</v>
      </c>
      <c r="CF48" s="6" t="s">
        <v>219</v>
      </c>
      <c r="CG48" s="6" t="s">
        <v>219</v>
      </c>
      <c r="CH48" s="6" t="s">
        <v>219</v>
      </c>
      <c r="CI48" s="6" t="s">
        <v>219</v>
      </c>
      <c r="CJ48" s="6" t="s">
        <v>219</v>
      </c>
      <c r="CK48" s="6" t="s">
        <v>219</v>
      </c>
      <c r="CL48" s="6" t="s">
        <v>219</v>
      </c>
      <c r="CM48" s="6" t="s">
        <v>219</v>
      </c>
      <c r="CN48" s="6" t="s">
        <v>219</v>
      </c>
      <c r="CO48" s="6" t="s">
        <v>219</v>
      </c>
      <c r="CP48" s="6" t="s">
        <v>219</v>
      </c>
      <c r="CQ48" s="6" t="s">
        <v>219</v>
      </c>
      <c r="CR48" s="6" t="s">
        <v>219</v>
      </c>
      <c r="CS48" s="6" t="s">
        <v>219</v>
      </c>
      <c r="CT48" s="6" t="s">
        <v>219</v>
      </c>
      <c r="CU48" s="6" t="s">
        <v>219</v>
      </c>
      <c r="CV48" s="6" t="s">
        <v>219</v>
      </c>
      <c r="CW48" s="6" t="s">
        <v>219</v>
      </c>
      <c r="CX48" s="6" t="s">
        <v>219</v>
      </c>
      <c r="CY48" s="6" t="s">
        <v>219</v>
      </c>
      <c r="CZ48" s="6" t="s">
        <v>219</v>
      </c>
      <c r="DA48" s="6" t="s">
        <v>219</v>
      </c>
      <c r="DB48" s="6" t="s">
        <v>219</v>
      </c>
      <c r="DC48" s="6" t="s">
        <v>219</v>
      </c>
      <c r="DD48" s="6" t="s">
        <v>219</v>
      </c>
      <c r="DE48" s="6" t="s">
        <v>219</v>
      </c>
      <c r="DF48" s="6" t="s">
        <v>219</v>
      </c>
      <c r="DG48" s="6" t="s">
        <v>219</v>
      </c>
      <c r="DH48" s="6" t="s">
        <v>219</v>
      </c>
      <c r="DI48" s="6" t="s">
        <v>219</v>
      </c>
      <c r="DJ48" s="6" t="s">
        <v>219</v>
      </c>
      <c r="DK48" s="6" t="s">
        <v>219</v>
      </c>
      <c r="DL48" s="6" t="s">
        <v>219</v>
      </c>
      <c r="DM48" s="6" t="s">
        <v>219</v>
      </c>
      <c r="DN48" s="6" t="s">
        <v>219</v>
      </c>
      <c r="DO48" s="6" t="s">
        <v>219</v>
      </c>
      <c r="DP48" s="6" t="s">
        <v>219</v>
      </c>
      <c r="DQ48" s="6" t="s">
        <v>219</v>
      </c>
      <c r="DR48" s="6" t="s">
        <v>219</v>
      </c>
      <c r="DS48" s="6" t="s">
        <v>219</v>
      </c>
      <c r="DT48" s="6" t="s">
        <v>219</v>
      </c>
      <c r="DU48" s="6" t="s">
        <v>219</v>
      </c>
      <c r="DV48" s="6" t="s">
        <v>219</v>
      </c>
      <c r="DW48" s="6" t="s">
        <v>219</v>
      </c>
      <c r="DX48" s="6" t="s">
        <v>219</v>
      </c>
      <c r="DY48" s="6" t="s">
        <v>219</v>
      </c>
      <c r="DZ48" s="6" t="s">
        <v>219</v>
      </c>
      <c r="EA48" s="6" t="s">
        <v>219</v>
      </c>
      <c r="EB48" s="6" t="s">
        <v>219</v>
      </c>
      <c r="EC48" s="6" t="s">
        <v>219</v>
      </c>
      <c r="ED48" s="6" t="s">
        <v>219</v>
      </c>
      <c r="EE48" s="6" t="s">
        <v>219</v>
      </c>
      <c r="EG48" s="6" t="s">
        <v>230</v>
      </c>
      <c r="EH48" s="6" t="s">
        <v>230</v>
      </c>
      <c r="EI48" s="6" t="s">
        <v>230</v>
      </c>
      <c r="EJ48" s="6" t="s">
        <v>230</v>
      </c>
      <c r="EK48" s="6" t="s">
        <v>230</v>
      </c>
      <c r="EL48" s="6" t="s">
        <v>230</v>
      </c>
      <c r="EM48" s="6" t="s">
        <v>230</v>
      </c>
      <c r="EN48" s="6" t="s">
        <v>230</v>
      </c>
      <c r="EO48" s="6" t="s">
        <v>230</v>
      </c>
      <c r="EP48" s="6" t="s">
        <v>230</v>
      </c>
      <c r="EQ48" s="6" t="s">
        <v>230</v>
      </c>
      <c r="ER48" s="6" t="s">
        <v>230</v>
      </c>
      <c r="ES48" s="6" t="s">
        <v>230</v>
      </c>
      <c r="ET48" s="6" t="s">
        <v>230</v>
      </c>
      <c r="EU48" s="6" t="s">
        <v>230</v>
      </c>
      <c r="EV48" s="6" t="s">
        <v>230</v>
      </c>
      <c r="EW48" s="6" t="s">
        <v>230</v>
      </c>
      <c r="EX48" s="6" t="s">
        <v>230</v>
      </c>
      <c r="EY48" s="6" t="s">
        <v>230</v>
      </c>
      <c r="EZ48" s="6" t="s">
        <v>230</v>
      </c>
      <c r="FA48" s="6" t="s">
        <v>230</v>
      </c>
      <c r="FB48" s="6" t="s">
        <v>230</v>
      </c>
      <c r="FC48" s="6" t="s">
        <v>230</v>
      </c>
      <c r="FD48" s="6" t="s">
        <v>230</v>
      </c>
      <c r="FE48" s="6" t="s">
        <v>230</v>
      </c>
      <c r="FF48" s="6" t="s">
        <v>230</v>
      </c>
      <c r="FG48" s="6" t="s">
        <v>230</v>
      </c>
      <c r="FH48" s="6" t="s">
        <v>230</v>
      </c>
      <c r="FI48" s="6" t="s">
        <v>230</v>
      </c>
      <c r="FJ48" s="6" t="s">
        <v>230</v>
      </c>
      <c r="FK48" s="6" t="s">
        <v>230</v>
      </c>
      <c r="FL48" s="6" t="s">
        <v>230</v>
      </c>
      <c r="FM48" s="6" t="s">
        <v>230</v>
      </c>
      <c r="FN48" s="6" t="s">
        <v>230</v>
      </c>
      <c r="FO48" s="6" t="s">
        <v>230</v>
      </c>
      <c r="FP48" s="6" t="s">
        <v>230</v>
      </c>
      <c r="FQ48" s="6" t="s">
        <v>230</v>
      </c>
      <c r="FR48" s="6" t="s">
        <v>230</v>
      </c>
      <c r="FS48" s="6" t="s">
        <v>230</v>
      </c>
      <c r="FT48" s="6" t="s">
        <v>230</v>
      </c>
      <c r="FU48" s="6" t="s">
        <v>230</v>
      </c>
      <c r="FV48" s="6" t="s">
        <v>230</v>
      </c>
      <c r="FW48" s="6" t="s">
        <v>230</v>
      </c>
      <c r="FX48" s="6" t="s">
        <v>230</v>
      </c>
      <c r="FY48" s="6" t="s">
        <v>230</v>
      </c>
      <c r="FZ48" s="6" t="s">
        <v>230</v>
      </c>
      <c r="GA48" s="6" t="s">
        <v>230</v>
      </c>
      <c r="GB48" s="6" t="s">
        <v>230</v>
      </c>
      <c r="GC48" s="6" t="s">
        <v>230</v>
      </c>
      <c r="GD48" s="6" t="s">
        <v>230</v>
      </c>
      <c r="GE48" s="6" t="s">
        <v>230</v>
      </c>
      <c r="GF48" s="6" t="s">
        <v>230</v>
      </c>
      <c r="GG48" s="6" t="s">
        <v>230</v>
      </c>
      <c r="GH48" s="6" t="s">
        <v>230</v>
      </c>
      <c r="GI48" s="6" t="s">
        <v>230</v>
      </c>
    </row>
    <row r="49" spans="1:191" x14ac:dyDescent="0.25">
      <c r="A49" s="6">
        <v>1117848</v>
      </c>
      <c r="B49" s="6" t="s">
        <v>245</v>
      </c>
      <c r="C49" s="6" t="s">
        <v>216</v>
      </c>
      <c r="D49" s="6">
        <v>2.4</v>
      </c>
      <c r="E49" s="22">
        <v>43444</v>
      </c>
      <c r="F49" s="6" t="s">
        <v>216</v>
      </c>
      <c r="H49" s="6" t="s">
        <v>217</v>
      </c>
      <c r="I49" s="6">
        <v>16</v>
      </c>
      <c r="J49" s="6">
        <v>0.45</v>
      </c>
      <c r="K49" s="6">
        <v>8.6999999999999993</v>
      </c>
      <c r="L49" s="6" t="s">
        <v>218</v>
      </c>
      <c r="M49" s="6">
        <v>0.61</v>
      </c>
      <c r="N49" s="6">
        <v>0.01</v>
      </c>
      <c r="P49" s="6" t="s">
        <v>219</v>
      </c>
      <c r="R49" s="6" t="s">
        <v>220</v>
      </c>
      <c r="S49" s="6" t="s">
        <v>220</v>
      </c>
      <c r="T49" s="6" t="s">
        <v>220</v>
      </c>
      <c r="U49" s="6" t="s">
        <v>220</v>
      </c>
      <c r="V49" s="6">
        <v>2.5</v>
      </c>
      <c r="W49" s="6">
        <v>0.52</v>
      </c>
      <c r="X49" s="6">
        <v>5.3</v>
      </c>
      <c r="Y49" s="6">
        <v>4.5</v>
      </c>
      <c r="Z49" s="6">
        <v>2.4</v>
      </c>
      <c r="AA49" s="6">
        <v>2.1</v>
      </c>
      <c r="AB49" s="6">
        <v>2.4</v>
      </c>
      <c r="AC49" s="6">
        <v>1.2</v>
      </c>
      <c r="AD49" s="6">
        <v>2.2000000000000002</v>
      </c>
      <c r="AE49" s="6">
        <v>1.2</v>
      </c>
      <c r="AF49" s="6">
        <v>0.34</v>
      </c>
      <c r="AG49" s="6">
        <v>1.3</v>
      </c>
      <c r="AI49" s="6">
        <v>25.8</v>
      </c>
      <c r="AK49" s="6">
        <v>16</v>
      </c>
      <c r="AL49" s="6">
        <v>1.3</v>
      </c>
      <c r="AM49" s="6">
        <v>3</v>
      </c>
      <c r="AN49" s="6">
        <v>0.2</v>
      </c>
      <c r="AO49" s="6" t="s">
        <v>221</v>
      </c>
      <c r="AP49" s="6">
        <v>40</v>
      </c>
      <c r="AQ49" s="6">
        <v>40</v>
      </c>
      <c r="AR49" s="6">
        <v>46</v>
      </c>
      <c r="AS49" s="6">
        <v>120</v>
      </c>
      <c r="AT49" s="6" t="s">
        <v>228</v>
      </c>
      <c r="AU49" s="6">
        <v>32</v>
      </c>
      <c r="AV49" s="6" t="s">
        <v>219</v>
      </c>
      <c r="AW49" s="6">
        <v>59</v>
      </c>
      <c r="AX49" s="6">
        <v>130</v>
      </c>
      <c r="AZ49" s="6" t="s">
        <v>219</v>
      </c>
      <c r="BA49" s="6" t="s">
        <v>219</v>
      </c>
      <c r="BB49" s="6" t="s">
        <v>219</v>
      </c>
      <c r="BC49" s="6" t="s">
        <v>219</v>
      </c>
      <c r="BD49" s="6" t="s">
        <v>219</v>
      </c>
      <c r="BE49" s="6" t="s">
        <v>219</v>
      </c>
      <c r="BG49" s="6" t="s">
        <v>222</v>
      </c>
      <c r="BH49" s="6" t="s">
        <v>222</v>
      </c>
      <c r="BI49" s="6" t="s">
        <v>222</v>
      </c>
      <c r="BJ49" s="6" t="s">
        <v>219</v>
      </c>
      <c r="BK49" s="6">
        <v>4.9000000000000004</v>
      </c>
      <c r="BL49" s="6">
        <v>16</v>
      </c>
      <c r="BM49" s="6">
        <v>57</v>
      </c>
      <c r="BN49" s="6">
        <v>53</v>
      </c>
      <c r="BP49" s="6" t="s">
        <v>222</v>
      </c>
      <c r="BQ49" s="6" t="s">
        <v>222</v>
      </c>
      <c r="BR49" s="6" t="s">
        <v>222</v>
      </c>
      <c r="BS49" s="6">
        <v>7.8</v>
      </c>
      <c r="BT49" s="6">
        <v>14</v>
      </c>
      <c r="BU49" s="6">
        <v>33</v>
      </c>
      <c r="BV49" s="6">
        <v>83</v>
      </c>
      <c r="BW49" s="6">
        <v>46</v>
      </c>
      <c r="BY49" s="25">
        <f t="shared" si="39"/>
        <v>314.70000000000005</v>
      </c>
      <c r="BZ49" s="26"/>
      <c r="CB49" s="6" t="s">
        <v>230</v>
      </c>
      <c r="CC49" s="6" t="s">
        <v>230</v>
      </c>
      <c r="CD49" s="6" t="s">
        <v>230</v>
      </c>
      <c r="CE49" s="6" t="s">
        <v>230</v>
      </c>
      <c r="CF49" s="6" t="s">
        <v>230</v>
      </c>
      <c r="CG49" s="6" t="s">
        <v>230</v>
      </c>
      <c r="CH49" s="6" t="s">
        <v>230</v>
      </c>
      <c r="CI49" s="6" t="s">
        <v>230</v>
      </c>
      <c r="CJ49" s="6" t="s">
        <v>230</v>
      </c>
      <c r="CK49" s="6" t="s">
        <v>230</v>
      </c>
      <c r="CL49" s="6" t="s">
        <v>230</v>
      </c>
      <c r="CM49" s="6" t="s">
        <v>230</v>
      </c>
      <c r="CN49" s="6" t="s">
        <v>230</v>
      </c>
      <c r="CO49" s="6" t="s">
        <v>230</v>
      </c>
      <c r="CP49" s="6" t="s">
        <v>230</v>
      </c>
      <c r="CQ49" s="6" t="s">
        <v>230</v>
      </c>
      <c r="CR49" s="6" t="s">
        <v>230</v>
      </c>
      <c r="CS49" s="6" t="s">
        <v>230</v>
      </c>
      <c r="CT49" s="6" t="s">
        <v>230</v>
      </c>
      <c r="CU49" s="6" t="s">
        <v>230</v>
      </c>
      <c r="CV49" s="6" t="s">
        <v>230</v>
      </c>
      <c r="CW49" s="6" t="s">
        <v>230</v>
      </c>
      <c r="CX49" s="6" t="s">
        <v>230</v>
      </c>
      <c r="CY49" s="6" t="s">
        <v>230</v>
      </c>
      <c r="CZ49" s="6" t="s">
        <v>230</v>
      </c>
      <c r="DA49" s="6" t="s">
        <v>230</v>
      </c>
      <c r="DB49" s="6" t="s">
        <v>230</v>
      </c>
      <c r="DC49" s="6" t="s">
        <v>230</v>
      </c>
      <c r="DD49" s="6" t="s">
        <v>230</v>
      </c>
      <c r="DE49" s="6" t="s">
        <v>230</v>
      </c>
      <c r="DF49" s="6" t="s">
        <v>230</v>
      </c>
      <c r="DG49" s="6" t="s">
        <v>230</v>
      </c>
      <c r="DH49" s="6" t="s">
        <v>230</v>
      </c>
      <c r="DI49" s="6" t="s">
        <v>230</v>
      </c>
      <c r="DJ49" s="6" t="s">
        <v>230</v>
      </c>
      <c r="DK49" s="6" t="s">
        <v>230</v>
      </c>
      <c r="DL49" s="6" t="s">
        <v>230</v>
      </c>
      <c r="DM49" s="6" t="s">
        <v>230</v>
      </c>
      <c r="DN49" s="6" t="s">
        <v>230</v>
      </c>
      <c r="DO49" s="6" t="s">
        <v>230</v>
      </c>
      <c r="DP49" s="6" t="s">
        <v>230</v>
      </c>
      <c r="DQ49" s="6" t="s">
        <v>230</v>
      </c>
      <c r="DR49" s="6" t="s">
        <v>230</v>
      </c>
      <c r="DS49" s="6" t="s">
        <v>230</v>
      </c>
      <c r="DT49" s="6" t="s">
        <v>230</v>
      </c>
      <c r="DU49" s="6" t="s">
        <v>230</v>
      </c>
      <c r="DV49" s="6" t="s">
        <v>230</v>
      </c>
      <c r="DW49" s="6" t="s">
        <v>230</v>
      </c>
      <c r="DX49" s="6" t="s">
        <v>230</v>
      </c>
      <c r="DY49" s="6" t="s">
        <v>230</v>
      </c>
      <c r="DZ49" s="6" t="s">
        <v>230</v>
      </c>
      <c r="EA49" s="6" t="s">
        <v>230</v>
      </c>
      <c r="EB49" s="6" t="s">
        <v>230</v>
      </c>
      <c r="EC49" s="6" t="s">
        <v>230</v>
      </c>
      <c r="ED49" s="6" t="s">
        <v>230</v>
      </c>
      <c r="EE49" s="6" t="s">
        <v>230</v>
      </c>
      <c r="EG49" s="6" t="s">
        <v>230</v>
      </c>
      <c r="EH49" s="6" t="s">
        <v>230</v>
      </c>
      <c r="EI49" s="6" t="s">
        <v>230</v>
      </c>
      <c r="EJ49" s="6" t="s">
        <v>230</v>
      </c>
      <c r="EK49" s="6" t="s">
        <v>230</v>
      </c>
      <c r="EL49" s="6" t="s">
        <v>230</v>
      </c>
      <c r="EM49" s="6" t="s">
        <v>230</v>
      </c>
      <c r="EN49" s="6" t="s">
        <v>230</v>
      </c>
      <c r="EO49" s="6" t="s">
        <v>230</v>
      </c>
      <c r="EP49" s="6" t="s">
        <v>230</v>
      </c>
      <c r="EQ49" s="6" t="s">
        <v>230</v>
      </c>
      <c r="ER49" s="6" t="s">
        <v>230</v>
      </c>
      <c r="ES49" s="6" t="s">
        <v>230</v>
      </c>
      <c r="ET49" s="6" t="s">
        <v>230</v>
      </c>
      <c r="EU49" s="6" t="s">
        <v>230</v>
      </c>
      <c r="EV49" s="6" t="s">
        <v>230</v>
      </c>
      <c r="EW49" s="6" t="s">
        <v>230</v>
      </c>
      <c r="EX49" s="6" t="s">
        <v>230</v>
      </c>
      <c r="EY49" s="6" t="s">
        <v>230</v>
      </c>
      <c r="EZ49" s="6" t="s">
        <v>230</v>
      </c>
      <c r="FA49" s="6" t="s">
        <v>230</v>
      </c>
      <c r="FB49" s="6" t="s">
        <v>230</v>
      </c>
      <c r="FC49" s="6" t="s">
        <v>230</v>
      </c>
      <c r="FD49" s="6" t="s">
        <v>230</v>
      </c>
      <c r="FE49" s="6" t="s">
        <v>230</v>
      </c>
      <c r="FF49" s="6" t="s">
        <v>230</v>
      </c>
      <c r="FG49" s="6" t="s">
        <v>230</v>
      </c>
      <c r="FH49" s="6" t="s">
        <v>230</v>
      </c>
      <c r="FI49" s="6" t="s">
        <v>230</v>
      </c>
      <c r="FJ49" s="6" t="s">
        <v>230</v>
      </c>
      <c r="FK49" s="6" t="s">
        <v>230</v>
      </c>
      <c r="FL49" s="6" t="s">
        <v>230</v>
      </c>
      <c r="FM49" s="6" t="s">
        <v>230</v>
      </c>
      <c r="FN49" s="6" t="s">
        <v>230</v>
      </c>
      <c r="FO49" s="6" t="s">
        <v>230</v>
      </c>
      <c r="FP49" s="6" t="s">
        <v>230</v>
      </c>
      <c r="FQ49" s="6" t="s">
        <v>230</v>
      </c>
      <c r="FR49" s="6" t="s">
        <v>230</v>
      </c>
      <c r="FS49" s="6" t="s">
        <v>230</v>
      </c>
      <c r="FT49" s="6" t="s">
        <v>230</v>
      </c>
      <c r="FU49" s="6" t="s">
        <v>230</v>
      </c>
      <c r="FV49" s="6" t="s">
        <v>230</v>
      </c>
      <c r="FW49" s="6" t="s">
        <v>230</v>
      </c>
      <c r="FX49" s="6" t="s">
        <v>230</v>
      </c>
      <c r="FY49" s="6" t="s">
        <v>230</v>
      </c>
      <c r="FZ49" s="6" t="s">
        <v>230</v>
      </c>
      <c r="GA49" s="6" t="s">
        <v>230</v>
      </c>
      <c r="GB49" s="6" t="s">
        <v>230</v>
      </c>
      <c r="GC49" s="6" t="s">
        <v>230</v>
      </c>
      <c r="GD49" s="6" t="s">
        <v>230</v>
      </c>
      <c r="GE49" s="6" t="s">
        <v>230</v>
      </c>
      <c r="GF49" s="6" t="s">
        <v>230</v>
      </c>
      <c r="GG49" s="6" t="s">
        <v>230</v>
      </c>
      <c r="GH49" s="6" t="s">
        <v>230</v>
      </c>
      <c r="GI49" s="6" t="s">
        <v>230</v>
      </c>
    </row>
    <row r="50" spans="1:191" x14ac:dyDescent="0.25">
      <c r="A50" s="6">
        <v>1117849</v>
      </c>
      <c r="B50" s="6" t="s">
        <v>246</v>
      </c>
      <c r="C50" s="6" t="s">
        <v>216</v>
      </c>
      <c r="D50" s="6">
        <v>0.2</v>
      </c>
      <c r="E50" s="22">
        <v>43444</v>
      </c>
      <c r="F50" s="6" t="s">
        <v>216</v>
      </c>
      <c r="H50" s="6" t="s">
        <v>217</v>
      </c>
      <c r="I50" s="6">
        <v>16</v>
      </c>
      <c r="J50" s="6">
        <v>0.46</v>
      </c>
      <c r="K50" s="6">
        <v>8.3000000000000007</v>
      </c>
      <c r="L50" s="6" t="s">
        <v>218</v>
      </c>
      <c r="M50" s="6">
        <v>0.65</v>
      </c>
      <c r="N50" s="6">
        <v>1.4999999999999999E-2</v>
      </c>
      <c r="P50" s="6" t="s">
        <v>219</v>
      </c>
      <c r="R50" s="6" t="s">
        <v>220</v>
      </c>
      <c r="S50" s="6" t="s">
        <v>220</v>
      </c>
      <c r="T50" s="6" t="s">
        <v>220</v>
      </c>
      <c r="U50" s="6" t="s">
        <v>220</v>
      </c>
      <c r="V50" s="6">
        <v>1.5</v>
      </c>
      <c r="W50" s="6">
        <v>0.47</v>
      </c>
      <c r="X50" s="6">
        <v>2.7</v>
      </c>
      <c r="Y50" s="6">
        <v>2.5</v>
      </c>
      <c r="Z50" s="6">
        <v>1.5</v>
      </c>
      <c r="AA50" s="6">
        <v>1.3</v>
      </c>
      <c r="AB50" s="6">
        <v>1.8</v>
      </c>
      <c r="AC50" s="6">
        <v>0.59</v>
      </c>
      <c r="AD50" s="6">
        <v>1.4</v>
      </c>
      <c r="AE50" s="6">
        <v>0.7</v>
      </c>
      <c r="AF50" s="6">
        <v>0.21</v>
      </c>
      <c r="AG50" s="6">
        <v>0.86</v>
      </c>
      <c r="AI50" s="6">
        <v>15.5</v>
      </c>
      <c r="AK50" s="6">
        <v>17</v>
      </c>
      <c r="AL50" s="6">
        <v>0.96</v>
      </c>
      <c r="AM50" s="6">
        <v>5.9</v>
      </c>
      <c r="AN50" s="6">
        <v>0.5</v>
      </c>
      <c r="AO50" s="6" t="s">
        <v>221</v>
      </c>
      <c r="AP50" s="6">
        <v>30</v>
      </c>
      <c r="AQ50" s="6">
        <v>30</v>
      </c>
      <c r="AR50" s="6">
        <v>46</v>
      </c>
      <c r="AS50" s="6">
        <v>100</v>
      </c>
      <c r="AT50" s="6" t="s">
        <v>228</v>
      </c>
      <c r="AU50" s="6">
        <v>22</v>
      </c>
      <c r="AV50" s="6" t="s">
        <v>219</v>
      </c>
      <c r="AW50" s="6">
        <v>49</v>
      </c>
      <c r="AX50" s="6">
        <v>340</v>
      </c>
      <c r="AZ50" s="6" t="s">
        <v>219</v>
      </c>
      <c r="BA50" s="6" t="s">
        <v>219</v>
      </c>
      <c r="BB50" s="6" t="s">
        <v>219</v>
      </c>
      <c r="BC50" s="6" t="s">
        <v>219</v>
      </c>
      <c r="BD50" s="6" t="s">
        <v>219</v>
      </c>
      <c r="BE50" s="6" t="s">
        <v>219</v>
      </c>
      <c r="BG50" s="6" t="s">
        <v>222</v>
      </c>
      <c r="BH50" s="6" t="s">
        <v>222</v>
      </c>
      <c r="BI50" s="6" t="s">
        <v>222</v>
      </c>
      <c r="BJ50" s="6" t="s">
        <v>219</v>
      </c>
      <c r="BK50" s="6" t="s">
        <v>223</v>
      </c>
      <c r="BL50" s="6" t="s">
        <v>224</v>
      </c>
      <c r="BM50" s="6" t="s">
        <v>224</v>
      </c>
      <c r="BN50" s="6" t="s">
        <v>227</v>
      </c>
      <c r="BP50" s="6" t="s">
        <v>222</v>
      </c>
      <c r="BQ50" s="6" t="s">
        <v>222</v>
      </c>
      <c r="BR50" s="6" t="s">
        <v>222</v>
      </c>
      <c r="BS50" s="6" t="s">
        <v>219</v>
      </c>
      <c r="BT50" s="6" t="s">
        <v>223</v>
      </c>
      <c r="BU50" s="6" t="s">
        <v>225</v>
      </c>
      <c r="BV50" s="6">
        <v>24</v>
      </c>
      <c r="BW50" s="6" t="s">
        <v>227</v>
      </c>
      <c r="BY50" s="25">
        <f t="shared" si="39"/>
        <v>24</v>
      </c>
      <c r="BZ50" s="26"/>
      <c r="CB50" s="6" t="s">
        <v>230</v>
      </c>
      <c r="CC50" s="6" t="s">
        <v>230</v>
      </c>
      <c r="CD50" s="6" t="s">
        <v>230</v>
      </c>
      <c r="CE50" s="6" t="s">
        <v>230</v>
      </c>
      <c r="CF50" s="6" t="s">
        <v>230</v>
      </c>
      <c r="CG50" s="6" t="s">
        <v>230</v>
      </c>
      <c r="CH50" s="6" t="s">
        <v>230</v>
      </c>
      <c r="CI50" s="6" t="s">
        <v>230</v>
      </c>
      <c r="CJ50" s="6" t="s">
        <v>230</v>
      </c>
      <c r="CK50" s="6" t="s">
        <v>230</v>
      </c>
      <c r="CL50" s="6" t="s">
        <v>230</v>
      </c>
      <c r="CM50" s="6" t="s">
        <v>230</v>
      </c>
      <c r="CN50" s="6" t="s">
        <v>230</v>
      </c>
      <c r="CO50" s="6" t="s">
        <v>230</v>
      </c>
      <c r="CP50" s="6" t="s">
        <v>230</v>
      </c>
      <c r="CQ50" s="6" t="s">
        <v>230</v>
      </c>
      <c r="CR50" s="6" t="s">
        <v>230</v>
      </c>
      <c r="CS50" s="6" t="s">
        <v>230</v>
      </c>
      <c r="CT50" s="6" t="s">
        <v>230</v>
      </c>
      <c r="CU50" s="6" t="s">
        <v>230</v>
      </c>
      <c r="CV50" s="6" t="s">
        <v>230</v>
      </c>
      <c r="CW50" s="6" t="s">
        <v>230</v>
      </c>
      <c r="CX50" s="6" t="s">
        <v>230</v>
      </c>
      <c r="CY50" s="6" t="s">
        <v>230</v>
      </c>
      <c r="CZ50" s="6" t="s">
        <v>230</v>
      </c>
      <c r="DA50" s="6" t="s">
        <v>230</v>
      </c>
      <c r="DB50" s="6" t="s">
        <v>230</v>
      </c>
      <c r="DC50" s="6" t="s">
        <v>230</v>
      </c>
      <c r="DD50" s="6" t="s">
        <v>230</v>
      </c>
      <c r="DE50" s="6" t="s">
        <v>230</v>
      </c>
      <c r="DF50" s="6" t="s">
        <v>230</v>
      </c>
      <c r="DG50" s="6" t="s">
        <v>230</v>
      </c>
      <c r="DH50" s="6" t="s">
        <v>230</v>
      </c>
      <c r="DI50" s="6" t="s">
        <v>230</v>
      </c>
      <c r="DJ50" s="6" t="s">
        <v>230</v>
      </c>
      <c r="DK50" s="6" t="s">
        <v>230</v>
      </c>
      <c r="DL50" s="6" t="s">
        <v>230</v>
      </c>
      <c r="DM50" s="6" t="s">
        <v>230</v>
      </c>
      <c r="DN50" s="6" t="s">
        <v>230</v>
      </c>
      <c r="DO50" s="6" t="s">
        <v>230</v>
      </c>
      <c r="DP50" s="6" t="s">
        <v>230</v>
      </c>
      <c r="DQ50" s="6" t="s">
        <v>230</v>
      </c>
      <c r="DR50" s="6" t="s">
        <v>230</v>
      </c>
      <c r="DS50" s="6" t="s">
        <v>230</v>
      </c>
      <c r="DT50" s="6" t="s">
        <v>230</v>
      </c>
      <c r="DU50" s="6" t="s">
        <v>230</v>
      </c>
      <c r="DV50" s="6" t="s">
        <v>230</v>
      </c>
      <c r="DW50" s="6" t="s">
        <v>230</v>
      </c>
      <c r="DX50" s="6" t="s">
        <v>230</v>
      </c>
      <c r="DY50" s="6" t="s">
        <v>230</v>
      </c>
      <c r="DZ50" s="6" t="s">
        <v>230</v>
      </c>
      <c r="EA50" s="6" t="s">
        <v>230</v>
      </c>
      <c r="EB50" s="6" t="s">
        <v>230</v>
      </c>
      <c r="EC50" s="6" t="s">
        <v>230</v>
      </c>
      <c r="ED50" s="6" t="s">
        <v>230</v>
      </c>
      <c r="EE50" s="6" t="s">
        <v>230</v>
      </c>
      <c r="EG50" s="6" t="s">
        <v>230</v>
      </c>
      <c r="EH50" s="6" t="s">
        <v>230</v>
      </c>
      <c r="EI50" s="6" t="s">
        <v>230</v>
      </c>
      <c r="EJ50" s="6" t="s">
        <v>230</v>
      </c>
      <c r="EK50" s="6" t="s">
        <v>230</v>
      </c>
      <c r="EL50" s="6" t="s">
        <v>230</v>
      </c>
      <c r="EM50" s="6" t="s">
        <v>230</v>
      </c>
      <c r="EN50" s="6" t="s">
        <v>230</v>
      </c>
      <c r="EO50" s="6" t="s">
        <v>230</v>
      </c>
      <c r="EP50" s="6" t="s">
        <v>230</v>
      </c>
      <c r="EQ50" s="6" t="s">
        <v>230</v>
      </c>
      <c r="ER50" s="6" t="s">
        <v>230</v>
      </c>
      <c r="ES50" s="6" t="s">
        <v>230</v>
      </c>
      <c r="ET50" s="6" t="s">
        <v>230</v>
      </c>
      <c r="EU50" s="6" t="s">
        <v>230</v>
      </c>
      <c r="EV50" s="6" t="s">
        <v>230</v>
      </c>
      <c r="EW50" s="6" t="s">
        <v>230</v>
      </c>
      <c r="EX50" s="6" t="s">
        <v>230</v>
      </c>
      <c r="EY50" s="6" t="s">
        <v>230</v>
      </c>
      <c r="EZ50" s="6" t="s">
        <v>230</v>
      </c>
      <c r="FA50" s="6" t="s">
        <v>230</v>
      </c>
      <c r="FB50" s="6" t="s">
        <v>230</v>
      </c>
      <c r="FC50" s="6" t="s">
        <v>230</v>
      </c>
      <c r="FD50" s="6" t="s">
        <v>230</v>
      </c>
      <c r="FE50" s="6" t="s">
        <v>230</v>
      </c>
      <c r="FF50" s="6" t="s">
        <v>230</v>
      </c>
      <c r="FG50" s="6" t="s">
        <v>230</v>
      </c>
      <c r="FH50" s="6" t="s">
        <v>230</v>
      </c>
      <c r="FI50" s="6" t="s">
        <v>230</v>
      </c>
      <c r="FJ50" s="6" t="s">
        <v>230</v>
      </c>
      <c r="FK50" s="6" t="s">
        <v>230</v>
      </c>
      <c r="FL50" s="6" t="s">
        <v>230</v>
      </c>
      <c r="FM50" s="6" t="s">
        <v>230</v>
      </c>
      <c r="FN50" s="6" t="s">
        <v>230</v>
      </c>
      <c r="FO50" s="6" t="s">
        <v>230</v>
      </c>
      <c r="FP50" s="6" t="s">
        <v>230</v>
      </c>
      <c r="FQ50" s="6" t="s">
        <v>230</v>
      </c>
      <c r="FR50" s="6" t="s">
        <v>230</v>
      </c>
      <c r="FS50" s="6" t="s">
        <v>230</v>
      </c>
      <c r="FT50" s="6" t="s">
        <v>230</v>
      </c>
      <c r="FU50" s="6" t="s">
        <v>230</v>
      </c>
      <c r="FV50" s="6" t="s">
        <v>230</v>
      </c>
      <c r="FW50" s="6" t="s">
        <v>230</v>
      </c>
      <c r="FX50" s="6" t="s">
        <v>230</v>
      </c>
      <c r="FY50" s="6" t="s">
        <v>230</v>
      </c>
      <c r="FZ50" s="6" t="s">
        <v>230</v>
      </c>
      <c r="GA50" s="6" t="s">
        <v>230</v>
      </c>
      <c r="GB50" s="6" t="s">
        <v>230</v>
      </c>
      <c r="GC50" s="6" t="s">
        <v>230</v>
      </c>
      <c r="GD50" s="6" t="s">
        <v>230</v>
      </c>
      <c r="GE50" s="6" t="s">
        <v>230</v>
      </c>
      <c r="GF50" s="6" t="s">
        <v>230</v>
      </c>
      <c r="GG50" s="6" t="s">
        <v>230</v>
      </c>
      <c r="GH50" s="6" t="s">
        <v>230</v>
      </c>
      <c r="GI50" s="6" t="s">
        <v>230</v>
      </c>
    </row>
    <row r="51" spans="1:191" x14ac:dyDescent="0.25">
      <c r="A51" s="6">
        <v>1143562</v>
      </c>
      <c r="B51" s="6" t="s">
        <v>246</v>
      </c>
      <c r="C51" s="6" t="s">
        <v>216</v>
      </c>
      <c r="D51" s="6">
        <v>0.6</v>
      </c>
      <c r="E51" s="22">
        <v>43444</v>
      </c>
      <c r="F51" s="6" t="s">
        <v>216</v>
      </c>
      <c r="H51" s="6" t="s">
        <v>217</v>
      </c>
      <c r="I51" s="6">
        <v>15</v>
      </c>
      <c r="J51" s="6">
        <v>0.46</v>
      </c>
      <c r="K51" s="6">
        <v>8.4</v>
      </c>
      <c r="L51" s="6" t="s">
        <v>218</v>
      </c>
      <c r="M51" s="6">
        <v>0.52</v>
      </c>
      <c r="N51" s="6">
        <v>1.7999999999999999E-2</v>
      </c>
      <c r="P51" s="6" t="s">
        <v>219</v>
      </c>
      <c r="R51" s="6" t="s">
        <v>220</v>
      </c>
      <c r="S51" s="6" t="s">
        <v>220</v>
      </c>
      <c r="T51" s="6" t="s">
        <v>220</v>
      </c>
      <c r="U51" s="6" t="s">
        <v>220</v>
      </c>
      <c r="V51" s="6">
        <v>0.91</v>
      </c>
      <c r="W51" s="6">
        <v>0.14000000000000001</v>
      </c>
      <c r="X51" s="6">
        <v>1.9</v>
      </c>
      <c r="Y51" s="6">
        <v>1.7</v>
      </c>
      <c r="Z51" s="6">
        <v>0.85</v>
      </c>
      <c r="AA51" s="6">
        <v>0.83</v>
      </c>
      <c r="AB51" s="6">
        <v>1.3</v>
      </c>
      <c r="AC51" s="6">
        <v>0.4</v>
      </c>
      <c r="AD51" s="6">
        <v>0.92</v>
      </c>
      <c r="AE51" s="6">
        <v>0.6</v>
      </c>
      <c r="AF51" s="6">
        <v>0.18</v>
      </c>
      <c r="AG51" s="6">
        <v>0.82</v>
      </c>
      <c r="AI51" s="6">
        <v>10.5</v>
      </c>
      <c r="AK51" s="6">
        <v>8.6</v>
      </c>
      <c r="AL51" s="6">
        <v>1.1000000000000001</v>
      </c>
      <c r="AM51" s="6">
        <v>4.5999999999999996</v>
      </c>
      <c r="AN51" s="6">
        <v>1.6</v>
      </c>
      <c r="AO51" s="6" t="s">
        <v>221</v>
      </c>
      <c r="AP51" s="6">
        <v>37</v>
      </c>
      <c r="AQ51" s="6">
        <v>38</v>
      </c>
      <c r="AR51" s="6">
        <v>140</v>
      </c>
      <c r="AS51" s="6">
        <v>190</v>
      </c>
      <c r="AT51" s="6" t="s">
        <v>228</v>
      </c>
      <c r="AU51" s="6">
        <v>29</v>
      </c>
      <c r="AV51" s="6" t="s">
        <v>219</v>
      </c>
      <c r="AW51" s="6">
        <v>50</v>
      </c>
      <c r="AX51" s="6">
        <v>310</v>
      </c>
      <c r="AZ51" s="6" t="s">
        <v>219</v>
      </c>
      <c r="BA51" s="6" t="s">
        <v>219</v>
      </c>
      <c r="BB51" s="6" t="s">
        <v>219</v>
      </c>
      <c r="BC51" s="6" t="s">
        <v>219</v>
      </c>
      <c r="BD51" s="6" t="s">
        <v>219</v>
      </c>
      <c r="BE51" s="6" t="s">
        <v>219</v>
      </c>
      <c r="BG51" s="6" t="s">
        <v>222</v>
      </c>
      <c r="BH51" s="6" t="s">
        <v>222</v>
      </c>
      <c r="BI51" s="6" t="s">
        <v>222</v>
      </c>
      <c r="BJ51" s="6" t="s">
        <v>219</v>
      </c>
      <c r="BK51" s="6" t="s">
        <v>223</v>
      </c>
      <c r="BL51" s="6" t="s">
        <v>224</v>
      </c>
      <c r="BM51" s="6">
        <v>21</v>
      </c>
      <c r="BN51" s="6" t="s">
        <v>227</v>
      </c>
      <c r="BP51" s="6" t="s">
        <v>222</v>
      </c>
      <c r="BQ51" s="6" t="s">
        <v>222</v>
      </c>
      <c r="BR51" s="6" t="s">
        <v>222</v>
      </c>
      <c r="BS51" s="6" t="s">
        <v>219</v>
      </c>
      <c r="BT51" s="6" t="s">
        <v>223</v>
      </c>
      <c r="BU51" s="6" t="s">
        <v>225</v>
      </c>
      <c r="BV51" s="6">
        <v>22</v>
      </c>
      <c r="BW51" s="6" t="s">
        <v>227</v>
      </c>
      <c r="BY51" s="25">
        <f t="shared" si="39"/>
        <v>43</v>
      </c>
      <c r="BZ51" s="26"/>
      <c r="CB51" s="6" t="s">
        <v>230</v>
      </c>
      <c r="CC51" s="6" t="s">
        <v>230</v>
      </c>
      <c r="CD51" s="6" t="s">
        <v>230</v>
      </c>
      <c r="CE51" s="6" t="s">
        <v>230</v>
      </c>
      <c r="CF51" s="6" t="s">
        <v>230</v>
      </c>
      <c r="CG51" s="6" t="s">
        <v>230</v>
      </c>
      <c r="CH51" s="6" t="s">
        <v>230</v>
      </c>
      <c r="CI51" s="6" t="s">
        <v>230</v>
      </c>
      <c r="CJ51" s="6" t="s">
        <v>230</v>
      </c>
      <c r="CK51" s="6" t="s">
        <v>230</v>
      </c>
      <c r="CL51" s="6" t="s">
        <v>230</v>
      </c>
      <c r="CM51" s="6" t="s">
        <v>230</v>
      </c>
      <c r="CN51" s="6" t="s">
        <v>230</v>
      </c>
      <c r="CO51" s="6" t="s">
        <v>230</v>
      </c>
      <c r="CP51" s="6" t="s">
        <v>230</v>
      </c>
      <c r="CQ51" s="6" t="s">
        <v>230</v>
      </c>
      <c r="CR51" s="6" t="s">
        <v>230</v>
      </c>
      <c r="CS51" s="6" t="s">
        <v>230</v>
      </c>
      <c r="CT51" s="6" t="s">
        <v>230</v>
      </c>
      <c r="CU51" s="6" t="s">
        <v>230</v>
      </c>
      <c r="CV51" s="6" t="s">
        <v>230</v>
      </c>
      <c r="CW51" s="6" t="s">
        <v>230</v>
      </c>
      <c r="CX51" s="6" t="s">
        <v>230</v>
      </c>
      <c r="CY51" s="6" t="s">
        <v>230</v>
      </c>
      <c r="CZ51" s="6" t="s">
        <v>230</v>
      </c>
      <c r="DA51" s="6" t="s">
        <v>230</v>
      </c>
      <c r="DB51" s="6" t="s">
        <v>230</v>
      </c>
      <c r="DC51" s="6" t="s">
        <v>230</v>
      </c>
      <c r="DD51" s="6" t="s">
        <v>230</v>
      </c>
      <c r="DE51" s="6" t="s">
        <v>230</v>
      </c>
      <c r="DF51" s="6" t="s">
        <v>230</v>
      </c>
      <c r="DG51" s="6" t="s">
        <v>230</v>
      </c>
      <c r="DH51" s="6" t="s">
        <v>230</v>
      </c>
      <c r="DI51" s="6" t="s">
        <v>230</v>
      </c>
      <c r="DJ51" s="6" t="s">
        <v>230</v>
      </c>
      <c r="DK51" s="6" t="s">
        <v>230</v>
      </c>
      <c r="DL51" s="6" t="s">
        <v>230</v>
      </c>
      <c r="DM51" s="6" t="s">
        <v>230</v>
      </c>
      <c r="DN51" s="6" t="s">
        <v>230</v>
      </c>
      <c r="DO51" s="6" t="s">
        <v>230</v>
      </c>
      <c r="DP51" s="6" t="s">
        <v>230</v>
      </c>
      <c r="DQ51" s="6" t="s">
        <v>230</v>
      </c>
      <c r="DR51" s="6" t="s">
        <v>230</v>
      </c>
      <c r="DS51" s="6" t="s">
        <v>230</v>
      </c>
      <c r="DT51" s="6" t="s">
        <v>230</v>
      </c>
      <c r="DU51" s="6" t="s">
        <v>230</v>
      </c>
      <c r="DV51" s="6" t="s">
        <v>230</v>
      </c>
      <c r="DW51" s="6" t="s">
        <v>230</v>
      </c>
      <c r="DX51" s="6" t="s">
        <v>230</v>
      </c>
      <c r="DY51" s="6" t="s">
        <v>230</v>
      </c>
      <c r="DZ51" s="6" t="s">
        <v>230</v>
      </c>
      <c r="EA51" s="6" t="s">
        <v>230</v>
      </c>
      <c r="EB51" s="6" t="s">
        <v>230</v>
      </c>
      <c r="EC51" s="6" t="s">
        <v>230</v>
      </c>
      <c r="ED51" s="6" t="s">
        <v>230</v>
      </c>
      <c r="EE51" s="6" t="s">
        <v>230</v>
      </c>
      <c r="EG51" s="6" t="s">
        <v>230</v>
      </c>
      <c r="EH51" s="6" t="s">
        <v>230</v>
      </c>
      <c r="EI51" s="6" t="s">
        <v>230</v>
      </c>
      <c r="EJ51" s="6" t="s">
        <v>230</v>
      </c>
      <c r="EK51" s="6" t="s">
        <v>230</v>
      </c>
      <c r="EL51" s="6" t="s">
        <v>230</v>
      </c>
      <c r="EM51" s="6" t="s">
        <v>230</v>
      </c>
      <c r="EN51" s="6" t="s">
        <v>230</v>
      </c>
      <c r="EO51" s="6" t="s">
        <v>230</v>
      </c>
      <c r="EP51" s="6" t="s">
        <v>230</v>
      </c>
      <c r="EQ51" s="6" t="s">
        <v>230</v>
      </c>
      <c r="ER51" s="6" t="s">
        <v>230</v>
      </c>
      <c r="ES51" s="6" t="s">
        <v>230</v>
      </c>
      <c r="ET51" s="6" t="s">
        <v>230</v>
      </c>
      <c r="EU51" s="6" t="s">
        <v>230</v>
      </c>
      <c r="EV51" s="6" t="s">
        <v>230</v>
      </c>
      <c r="EW51" s="6" t="s">
        <v>230</v>
      </c>
      <c r="EX51" s="6" t="s">
        <v>230</v>
      </c>
      <c r="EY51" s="6" t="s">
        <v>230</v>
      </c>
      <c r="EZ51" s="6" t="s">
        <v>230</v>
      </c>
      <c r="FA51" s="6" t="s">
        <v>230</v>
      </c>
      <c r="FB51" s="6" t="s">
        <v>230</v>
      </c>
      <c r="FC51" s="6" t="s">
        <v>230</v>
      </c>
      <c r="FD51" s="6" t="s">
        <v>230</v>
      </c>
      <c r="FE51" s="6" t="s">
        <v>230</v>
      </c>
      <c r="FF51" s="6" t="s">
        <v>230</v>
      </c>
      <c r="FG51" s="6" t="s">
        <v>230</v>
      </c>
      <c r="FH51" s="6" t="s">
        <v>230</v>
      </c>
      <c r="FI51" s="6" t="s">
        <v>230</v>
      </c>
      <c r="FJ51" s="6" t="s">
        <v>230</v>
      </c>
      <c r="FK51" s="6" t="s">
        <v>230</v>
      </c>
      <c r="FL51" s="6" t="s">
        <v>230</v>
      </c>
      <c r="FM51" s="6" t="s">
        <v>230</v>
      </c>
      <c r="FN51" s="6" t="s">
        <v>230</v>
      </c>
      <c r="FO51" s="6" t="s">
        <v>230</v>
      </c>
      <c r="FP51" s="6" t="s">
        <v>230</v>
      </c>
      <c r="FQ51" s="6" t="s">
        <v>230</v>
      </c>
      <c r="FR51" s="6" t="s">
        <v>230</v>
      </c>
      <c r="FS51" s="6" t="s">
        <v>230</v>
      </c>
      <c r="FT51" s="6" t="s">
        <v>230</v>
      </c>
      <c r="FU51" s="6" t="s">
        <v>230</v>
      </c>
      <c r="FV51" s="6" t="s">
        <v>230</v>
      </c>
      <c r="FW51" s="6" t="s">
        <v>230</v>
      </c>
      <c r="FX51" s="6" t="s">
        <v>230</v>
      </c>
      <c r="FY51" s="6" t="s">
        <v>230</v>
      </c>
      <c r="FZ51" s="6" t="s">
        <v>230</v>
      </c>
      <c r="GA51" s="6" t="s">
        <v>230</v>
      </c>
      <c r="GB51" s="6" t="s">
        <v>230</v>
      </c>
      <c r="GC51" s="6" t="s">
        <v>230</v>
      </c>
      <c r="GD51" s="6" t="s">
        <v>230</v>
      </c>
      <c r="GE51" s="6" t="s">
        <v>230</v>
      </c>
      <c r="GF51" s="6" t="s">
        <v>230</v>
      </c>
      <c r="GG51" s="6" t="s">
        <v>230</v>
      </c>
      <c r="GH51" s="6" t="s">
        <v>230</v>
      </c>
      <c r="GI51" s="6" t="s">
        <v>230</v>
      </c>
    </row>
    <row r="52" spans="1:191" x14ac:dyDescent="0.25">
      <c r="A52" s="6">
        <v>1143563</v>
      </c>
      <c r="B52" s="6" t="s">
        <v>246</v>
      </c>
      <c r="C52" s="6" t="s">
        <v>216</v>
      </c>
      <c r="D52" s="6">
        <v>2.5</v>
      </c>
      <c r="E52" s="22">
        <v>43444</v>
      </c>
      <c r="F52" s="6" t="s">
        <v>216</v>
      </c>
      <c r="H52" s="6" t="s">
        <v>217</v>
      </c>
      <c r="I52" s="6">
        <v>14</v>
      </c>
      <c r="J52" s="6">
        <v>0.46</v>
      </c>
      <c r="K52" s="6">
        <v>7.9</v>
      </c>
      <c r="L52" s="6" t="s">
        <v>218</v>
      </c>
      <c r="M52" s="6">
        <v>1.3</v>
      </c>
      <c r="N52" s="6">
        <v>2.9000000000000001E-2</v>
      </c>
      <c r="P52" s="6" t="s">
        <v>219</v>
      </c>
      <c r="R52" s="6" t="s">
        <v>220</v>
      </c>
      <c r="S52" s="6">
        <v>0.4</v>
      </c>
      <c r="T52" s="6">
        <v>0.72</v>
      </c>
      <c r="U52" s="6">
        <v>0.95</v>
      </c>
      <c r="V52" s="6">
        <v>6.2</v>
      </c>
      <c r="W52" s="6">
        <v>1.5</v>
      </c>
      <c r="X52" s="6">
        <v>11</v>
      </c>
      <c r="Y52" s="6">
        <v>9.1</v>
      </c>
      <c r="Z52" s="6">
        <v>4.4000000000000004</v>
      </c>
      <c r="AA52" s="6">
        <v>4.2</v>
      </c>
      <c r="AB52" s="6">
        <v>5.5</v>
      </c>
      <c r="AC52" s="6">
        <v>1.6</v>
      </c>
      <c r="AD52" s="6">
        <v>4.2</v>
      </c>
      <c r="AE52" s="6">
        <v>2.4</v>
      </c>
      <c r="AF52" s="6">
        <v>0.79</v>
      </c>
      <c r="AG52" s="6">
        <v>2.9</v>
      </c>
      <c r="AI52" s="6">
        <v>55.5</v>
      </c>
      <c r="AK52" s="6">
        <v>23</v>
      </c>
      <c r="AL52" s="6">
        <v>1.4</v>
      </c>
      <c r="AM52" s="6">
        <v>12</v>
      </c>
      <c r="AN52" s="6">
        <v>1.4</v>
      </c>
      <c r="AO52" s="6" t="s">
        <v>221</v>
      </c>
      <c r="AP52" s="6">
        <v>36</v>
      </c>
      <c r="AQ52" s="6">
        <v>37</v>
      </c>
      <c r="AR52" s="6">
        <v>130</v>
      </c>
      <c r="AS52" s="29">
        <v>1700</v>
      </c>
      <c r="AT52" s="6">
        <v>2.8</v>
      </c>
      <c r="AU52" s="6">
        <v>30</v>
      </c>
      <c r="AV52" s="6" t="s">
        <v>219</v>
      </c>
      <c r="AW52" s="6">
        <v>44</v>
      </c>
      <c r="AX52" s="28">
        <v>820</v>
      </c>
      <c r="AZ52" s="6" t="s">
        <v>219</v>
      </c>
      <c r="BA52" s="6" t="s">
        <v>219</v>
      </c>
      <c r="BB52" s="6" t="s">
        <v>219</v>
      </c>
      <c r="BC52" s="6" t="s">
        <v>219</v>
      </c>
      <c r="BD52" s="6" t="s">
        <v>219</v>
      </c>
      <c r="BE52" s="6" t="s">
        <v>219</v>
      </c>
      <c r="BG52" s="6" t="s">
        <v>222</v>
      </c>
      <c r="BH52" s="6" t="s">
        <v>222</v>
      </c>
      <c r="BI52" s="6" t="s">
        <v>222</v>
      </c>
      <c r="BJ52" s="6" t="s">
        <v>219</v>
      </c>
      <c r="BK52" s="6" t="s">
        <v>223</v>
      </c>
      <c r="BL52" s="6" t="s">
        <v>224</v>
      </c>
      <c r="BM52" s="6">
        <v>27</v>
      </c>
      <c r="BN52" s="6" t="s">
        <v>227</v>
      </c>
      <c r="BP52" s="6" t="s">
        <v>222</v>
      </c>
      <c r="BQ52" s="6" t="s">
        <v>222</v>
      </c>
      <c r="BR52" s="6" t="s">
        <v>222</v>
      </c>
      <c r="BS52" s="6">
        <v>2.7</v>
      </c>
      <c r="BT52" s="6">
        <v>14</v>
      </c>
      <c r="BU52" s="6">
        <v>32</v>
      </c>
      <c r="BV52" s="6">
        <v>87</v>
      </c>
      <c r="BW52" s="6">
        <v>38</v>
      </c>
      <c r="BY52" s="25">
        <f t="shared" si="39"/>
        <v>200.7</v>
      </c>
      <c r="BZ52" s="26"/>
      <c r="CB52" s="6" t="s">
        <v>230</v>
      </c>
      <c r="CC52" s="6" t="s">
        <v>230</v>
      </c>
      <c r="CD52" s="6" t="s">
        <v>230</v>
      </c>
      <c r="CE52" s="6" t="s">
        <v>230</v>
      </c>
      <c r="CF52" s="6" t="s">
        <v>230</v>
      </c>
      <c r="CG52" s="6" t="s">
        <v>230</v>
      </c>
      <c r="CH52" s="6" t="s">
        <v>230</v>
      </c>
      <c r="CI52" s="6" t="s">
        <v>230</v>
      </c>
      <c r="CJ52" s="6" t="s">
        <v>230</v>
      </c>
      <c r="CK52" s="6" t="s">
        <v>230</v>
      </c>
      <c r="CL52" s="6" t="s">
        <v>230</v>
      </c>
      <c r="CM52" s="6" t="s">
        <v>230</v>
      </c>
      <c r="CN52" s="6" t="s">
        <v>230</v>
      </c>
      <c r="CO52" s="6" t="s">
        <v>230</v>
      </c>
      <c r="CP52" s="6" t="s">
        <v>230</v>
      </c>
      <c r="CQ52" s="6" t="s">
        <v>230</v>
      </c>
      <c r="CR52" s="6" t="s">
        <v>230</v>
      </c>
      <c r="CS52" s="6" t="s">
        <v>230</v>
      </c>
      <c r="CT52" s="6" t="s">
        <v>230</v>
      </c>
      <c r="CU52" s="6" t="s">
        <v>230</v>
      </c>
      <c r="CV52" s="6" t="s">
        <v>230</v>
      </c>
      <c r="CW52" s="6" t="s">
        <v>230</v>
      </c>
      <c r="CX52" s="6" t="s">
        <v>230</v>
      </c>
      <c r="CY52" s="6" t="s">
        <v>230</v>
      </c>
      <c r="CZ52" s="6" t="s">
        <v>230</v>
      </c>
      <c r="DA52" s="6" t="s">
        <v>230</v>
      </c>
      <c r="DB52" s="6" t="s">
        <v>230</v>
      </c>
      <c r="DC52" s="6" t="s">
        <v>230</v>
      </c>
      <c r="DD52" s="6" t="s">
        <v>230</v>
      </c>
      <c r="DE52" s="6" t="s">
        <v>230</v>
      </c>
      <c r="DF52" s="6" t="s">
        <v>230</v>
      </c>
      <c r="DG52" s="6" t="s">
        <v>230</v>
      </c>
      <c r="DH52" s="6" t="s">
        <v>230</v>
      </c>
      <c r="DI52" s="6" t="s">
        <v>230</v>
      </c>
      <c r="DJ52" s="6" t="s">
        <v>230</v>
      </c>
      <c r="DK52" s="6" t="s">
        <v>230</v>
      </c>
      <c r="DL52" s="6" t="s">
        <v>230</v>
      </c>
      <c r="DM52" s="6" t="s">
        <v>230</v>
      </c>
      <c r="DN52" s="6" t="s">
        <v>230</v>
      </c>
      <c r="DO52" s="6" t="s">
        <v>230</v>
      </c>
      <c r="DP52" s="6" t="s">
        <v>230</v>
      </c>
      <c r="DQ52" s="6" t="s">
        <v>230</v>
      </c>
      <c r="DR52" s="6" t="s">
        <v>230</v>
      </c>
      <c r="DS52" s="6" t="s">
        <v>230</v>
      </c>
      <c r="DT52" s="6" t="s">
        <v>230</v>
      </c>
      <c r="DU52" s="6" t="s">
        <v>230</v>
      </c>
      <c r="DV52" s="6" t="s">
        <v>230</v>
      </c>
      <c r="DW52" s="6" t="s">
        <v>230</v>
      </c>
      <c r="DX52" s="6" t="s">
        <v>230</v>
      </c>
      <c r="DY52" s="6" t="s">
        <v>230</v>
      </c>
      <c r="DZ52" s="6" t="s">
        <v>230</v>
      </c>
      <c r="EA52" s="6" t="s">
        <v>230</v>
      </c>
      <c r="EB52" s="6" t="s">
        <v>230</v>
      </c>
      <c r="EC52" s="6" t="s">
        <v>230</v>
      </c>
      <c r="ED52" s="6" t="s">
        <v>230</v>
      </c>
      <c r="EE52" s="6" t="s">
        <v>230</v>
      </c>
      <c r="EG52" s="6" t="s">
        <v>230</v>
      </c>
      <c r="EH52" s="6" t="s">
        <v>230</v>
      </c>
      <c r="EI52" s="6" t="s">
        <v>230</v>
      </c>
      <c r="EJ52" s="6" t="s">
        <v>230</v>
      </c>
      <c r="EK52" s="6" t="s">
        <v>230</v>
      </c>
      <c r="EL52" s="6" t="s">
        <v>230</v>
      </c>
      <c r="EM52" s="6" t="s">
        <v>230</v>
      </c>
      <c r="EN52" s="6" t="s">
        <v>230</v>
      </c>
      <c r="EO52" s="6" t="s">
        <v>230</v>
      </c>
      <c r="EP52" s="6" t="s">
        <v>230</v>
      </c>
      <c r="EQ52" s="6" t="s">
        <v>230</v>
      </c>
      <c r="ER52" s="6" t="s">
        <v>230</v>
      </c>
      <c r="ES52" s="6" t="s">
        <v>230</v>
      </c>
      <c r="ET52" s="6" t="s">
        <v>230</v>
      </c>
      <c r="EU52" s="6" t="s">
        <v>230</v>
      </c>
      <c r="EV52" s="6" t="s">
        <v>230</v>
      </c>
      <c r="EW52" s="6" t="s">
        <v>230</v>
      </c>
      <c r="EX52" s="6" t="s">
        <v>230</v>
      </c>
      <c r="EY52" s="6" t="s">
        <v>230</v>
      </c>
      <c r="EZ52" s="6" t="s">
        <v>230</v>
      </c>
      <c r="FA52" s="6" t="s">
        <v>230</v>
      </c>
      <c r="FB52" s="6" t="s">
        <v>230</v>
      </c>
      <c r="FC52" s="6" t="s">
        <v>230</v>
      </c>
      <c r="FD52" s="6" t="s">
        <v>230</v>
      </c>
      <c r="FE52" s="6" t="s">
        <v>230</v>
      </c>
      <c r="FF52" s="6" t="s">
        <v>230</v>
      </c>
      <c r="FG52" s="6" t="s">
        <v>230</v>
      </c>
      <c r="FH52" s="6" t="s">
        <v>230</v>
      </c>
      <c r="FI52" s="6" t="s">
        <v>230</v>
      </c>
      <c r="FJ52" s="6" t="s">
        <v>230</v>
      </c>
      <c r="FK52" s="6" t="s">
        <v>230</v>
      </c>
      <c r="FL52" s="6" t="s">
        <v>230</v>
      </c>
      <c r="FM52" s="6" t="s">
        <v>230</v>
      </c>
      <c r="FN52" s="6" t="s">
        <v>230</v>
      </c>
      <c r="FO52" s="6" t="s">
        <v>230</v>
      </c>
      <c r="FP52" s="6" t="s">
        <v>230</v>
      </c>
      <c r="FQ52" s="6" t="s">
        <v>230</v>
      </c>
      <c r="FR52" s="6" t="s">
        <v>230</v>
      </c>
      <c r="FS52" s="6" t="s">
        <v>230</v>
      </c>
      <c r="FT52" s="6" t="s">
        <v>230</v>
      </c>
      <c r="FU52" s="6" t="s">
        <v>230</v>
      </c>
      <c r="FV52" s="6" t="s">
        <v>230</v>
      </c>
      <c r="FW52" s="6" t="s">
        <v>230</v>
      </c>
      <c r="FX52" s="6" t="s">
        <v>230</v>
      </c>
      <c r="FY52" s="6" t="s">
        <v>230</v>
      </c>
      <c r="FZ52" s="6" t="s">
        <v>230</v>
      </c>
      <c r="GA52" s="6" t="s">
        <v>230</v>
      </c>
      <c r="GB52" s="6" t="s">
        <v>230</v>
      </c>
      <c r="GC52" s="6" t="s">
        <v>230</v>
      </c>
      <c r="GD52" s="6" t="s">
        <v>230</v>
      </c>
      <c r="GE52" s="6" t="s">
        <v>230</v>
      </c>
      <c r="GF52" s="6" t="s">
        <v>230</v>
      </c>
      <c r="GG52" s="6" t="s">
        <v>230</v>
      </c>
      <c r="GH52" s="6" t="s">
        <v>230</v>
      </c>
      <c r="GI52" s="6" t="s">
        <v>230</v>
      </c>
    </row>
    <row r="53" spans="1:191" x14ac:dyDescent="0.25">
      <c r="A53" s="6">
        <v>1143564</v>
      </c>
      <c r="B53" s="6" t="s">
        <v>247</v>
      </c>
      <c r="C53" s="6" t="s">
        <v>216</v>
      </c>
      <c r="D53" s="6">
        <v>0.1</v>
      </c>
      <c r="E53" s="22">
        <v>43444</v>
      </c>
      <c r="F53" s="6" t="s">
        <v>216</v>
      </c>
      <c r="H53" s="6" t="s">
        <v>217</v>
      </c>
      <c r="I53" s="6">
        <v>19</v>
      </c>
      <c r="J53" s="6">
        <v>0.41</v>
      </c>
      <c r="K53" s="6">
        <v>7.7</v>
      </c>
      <c r="L53" s="6" t="s">
        <v>218</v>
      </c>
      <c r="M53" s="6">
        <v>7.4999999999999997E-2</v>
      </c>
      <c r="N53" s="6">
        <v>4.5999999999999999E-2</v>
      </c>
      <c r="P53" s="6" t="s">
        <v>219</v>
      </c>
      <c r="R53" s="6" t="s">
        <v>220</v>
      </c>
      <c r="S53" s="6" t="s">
        <v>220</v>
      </c>
      <c r="T53" s="6" t="s">
        <v>220</v>
      </c>
      <c r="U53" s="6" t="s">
        <v>220</v>
      </c>
      <c r="V53" s="6">
        <v>1.1000000000000001</v>
      </c>
      <c r="W53" s="6">
        <v>0.24</v>
      </c>
      <c r="X53" s="6">
        <v>2.2999999999999998</v>
      </c>
      <c r="Y53" s="6">
        <v>2.1</v>
      </c>
      <c r="Z53" s="6">
        <v>1.1000000000000001</v>
      </c>
      <c r="AA53" s="6">
        <v>1.3</v>
      </c>
      <c r="AB53" s="6">
        <v>1.7</v>
      </c>
      <c r="AC53" s="6">
        <v>0.61</v>
      </c>
      <c r="AD53" s="6">
        <v>1.4</v>
      </c>
      <c r="AE53" s="6">
        <v>0.82</v>
      </c>
      <c r="AF53" s="6">
        <v>0.25</v>
      </c>
      <c r="AG53" s="6">
        <v>1.2</v>
      </c>
      <c r="AI53" s="6">
        <v>14.1</v>
      </c>
      <c r="AK53" s="6">
        <v>35</v>
      </c>
      <c r="AL53" s="6">
        <v>2.7</v>
      </c>
      <c r="AM53" s="6">
        <v>5.9</v>
      </c>
      <c r="AN53" s="6">
        <v>3.1</v>
      </c>
      <c r="AO53" s="6" t="s">
        <v>221</v>
      </c>
      <c r="AP53" s="6">
        <v>56</v>
      </c>
      <c r="AQ53" s="6">
        <v>56</v>
      </c>
      <c r="AR53" s="6">
        <v>310</v>
      </c>
      <c r="AS53" s="6">
        <v>490</v>
      </c>
      <c r="AT53" s="6" t="s">
        <v>228</v>
      </c>
      <c r="AU53" s="6">
        <v>55</v>
      </c>
      <c r="AV53" s="6" t="s">
        <v>219</v>
      </c>
      <c r="AW53" s="6">
        <v>59</v>
      </c>
      <c r="AX53" s="28">
        <v>570</v>
      </c>
      <c r="AZ53" s="6" t="s">
        <v>219</v>
      </c>
      <c r="BA53" s="6" t="s">
        <v>219</v>
      </c>
      <c r="BB53" s="6" t="s">
        <v>219</v>
      </c>
      <c r="BC53" s="6" t="s">
        <v>219</v>
      </c>
      <c r="BD53" s="6" t="s">
        <v>219</v>
      </c>
      <c r="BE53" s="6" t="s">
        <v>219</v>
      </c>
      <c r="BG53" s="6" t="s">
        <v>222</v>
      </c>
      <c r="BH53" s="6" t="s">
        <v>222</v>
      </c>
      <c r="BI53" s="6" t="s">
        <v>222</v>
      </c>
      <c r="BJ53" s="6">
        <v>1.2</v>
      </c>
      <c r="BK53" s="6">
        <v>9.1999999999999993</v>
      </c>
      <c r="BL53" s="6">
        <v>30</v>
      </c>
      <c r="BM53" s="6">
        <v>100</v>
      </c>
      <c r="BN53" s="6">
        <v>20</v>
      </c>
      <c r="BP53" s="6" t="s">
        <v>222</v>
      </c>
      <c r="BQ53" s="6" t="s">
        <v>222</v>
      </c>
      <c r="BR53" s="6" t="s">
        <v>222</v>
      </c>
      <c r="BS53" s="6" t="s">
        <v>219</v>
      </c>
      <c r="BT53" s="6" t="s">
        <v>223</v>
      </c>
      <c r="BU53" s="6" t="s">
        <v>225</v>
      </c>
      <c r="BV53" s="6">
        <v>22</v>
      </c>
      <c r="BW53" s="6" t="s">
        <v>227</v>
      </c>
      <c r="BY53" s="25">
        <f t="shared" si="39"/>
        <v>182.4</v>
      </c>
      <c r="BZ53" s="26"/>
      <c r="CB53" s="6" t="s">
        <v>230</v>
      </c>
      <c r="CC53" s="6" t="s">
        <v>230</v>
      </c>
      <c r="CD53" s="6" t="s">
        <v>230</v>
      </c>
      <c r="CE53" s="6" t="s">
        <v>230</v>
      </c>
      <c r="CF53" s="6" t="s">
        <v>230</v>
      </c>
      <c r="CG53" s="6" t="s">
        <v>230</v>
      </c>
      <c r="CH53" s="6" t="s">
        <v>230</v>
      </c>
      <c r="CI53" s="6" t="s">
        <v>230</v>
      </c>
      <c r="CJ53" s="6" t="s">
        <v>230</v>
      </c>
      <c r="CK53" s="6" t="s">
        <v>230</v>
      </c>
      <c r="CL53" s="6" t="s">
        <v>230</v>
      </c>
      <c r="CM53" s="6" t="s">
        <v>230</v>
      </c>
      <c r="CN53" s="6" t="s">
        <v>230</v>
      </c>
      <c r="CO53" s="6" t="s">
        <v>230</v>
      </c>
      <c r="CP53" s="6" t="s">
        <v>230</v>
      </c>
      <c r="CQ53" s="6" t="s">
        <v>230</v>
      </c>
      <c r="CR53" s="6" t="s">
        <v>230</v>
      </c>
      <c r="CS53" s="6" t="s">
        <v>230</v>
      </c>
      <c r="CT53" s="6" t="s">
        <v>230</v>
      </c>
      <c r="CU53" s="6" t="s">
        <v>230</v>
      </c>
      <c r="CV53" s="6" t="s">
        <v>230</v>
      </c>
      <c r="CW53" s="6" t="s">
        <v>230</v>
      </c>
      <c r="CX53" s="6" t="s">
        <v>230</v>
      </c>
      <c r="CY53" s="6" t="s">
        <v>230</v>
      </c>
      <c r="CZ53" s="6" t="s">
        <v>230</v>
      </c>
      <c r="DA53" s="6" t="s">
        <v>230</v>
      </c>
      <c r="DB53" s="6" t="s">
        <v>230</v>
      </c>
      <c r="DC53" s="6" t="s">
        <v>230</v>
      </c>
      <c r="DD53" s="6" t="s">
        <v>230</v>
      </c>
      <c r="DE53" s="6" t="s">
        <v>230</v>
      </c>
      <c r="DF53" s="6" t="s">
        <v>230</v>
      </c>
      <c r="DG53" s="6" t="s">
        <v>230</v>
      </c>
      <c r="DH53" s="6" t="s">
        <v>230</v>
      </c>
      <c r="DI53" s="6" t="s">
        <v>230</v>
      </c>
      <c r="DJ53" s="6" t="s">
        <v>230</v>
      </c>
      <c r="DK53" s="6" t="s">
        <v>230</v>
      </c>
      <c r="DL53" s="6" t="s">
        <v>230</v>
      </c>
      <c r="DM53" s="6" t="s">
        <v>230</v>
      </c>
      <c r="DN53" s="6" t="s">
        <v>230</v>
      </c>
      <c r="DO53" s="6" t="s">
        <v>230</v>
      </c>
      <c r="DP53" s="6" t="s">
        <v>230</v>
      </c>
      <c r="DQ53" s="6" t="s">
        <v>230</v>
      </c>
      <c r="DR53" s="6" t="s">
        <v>230</v>
      </c>
      <c r="DS53" s="6" t="s">
        <v>230</v>
      </c>
      <c r="DT53" s="6" t="s">
        <v>230</v>
      </c>
      <c r="DU53" s="6" t="s">
        <v>230</v>
      </c>
      <c r="DV53" s="6" t="s">
        <v>230</v>
      </c>
      <c r="DW53" s="6" t="s">
        <v>230</v>
      </c>
      <c r="DX53" s="6" t="s">
        <v>230</v>
      </c>
      <c r="DY53" s="6" t="s">
        <v>230</v>
      </c>
      <c r="DZ53" s="6" t="s">
        <v>230</v>
      </c>
      <c r="EA53" s="6" t="s">
        <v>230</v>
      </c>
      <c r="EB53" s="6" t="s">
        <v>230</v>
      </c>
      <c r="EC53" s="6" t="s">
        <v>230</v>
      </c>
      <c r="ED53" s="6" t="s">
        <v>230</v>
      </c>
      <c r="EE53" s="6" t="s">
        <v>230</v>
      </c>
      <c r="EG53" s="6" t="s">
        <v>230</v>
      </c>
      <c r="EH53" s="6" t="s">
        <v>230</v>
      </c>
      <c r="EI53" s="6" t="s">
        <v>230</v>
      </c>
      <c r="EJ53" s="6" t="s">
        <v>230</v>
      </c>
      <c r="EK53" s="6" t="s">
        <v>230</v>
      </c>
      <c r="EL53" s="6" t="s">
        <v>230</v>
      </c>
      <c r="EM53" s="6" t="s">
        <v>230</v>
      </c>
      <c r="EN53" s="6" t="s">
        <v>230</v>
      </c>
      <c r="EO53" s="6" t="s">
        <v>230</v>
      </c>
      <c r="EP53" s="6" t="s">
        <v>230</v>
      </c>
      <c r="EQ53" s="6" t="s">
        <v>230</v>
      </c>
      <c r="ER53" s="6" t="s">
        <v>230</v>
      </c>
      <c r="ES53" s="6" t="s">
        <v>230</v>
      </c>
      <c r="ET53" s="6" t="s">
        <v>230</v>
      </c>
      <c r="EU53" s="6" t="s">
        <v>230</v>
      </c>
      <c r="EV53" s="6" t="s">
        <v>230</v>
      </c>
      <c r="EW53" s="6" t="s">
        <v>230</v>
      </c>
      <c r="EX53" s="6" t="s">
        <v>230</v>
      </c>
      <c r="EY53" s="6" t="s">
        <v>230</v>
      </c>
      <c r="EZ53" s="6" t="s">
        <v>230</v>
      </c>
      <c r="FA53" s="6" t="s">
        <v>230</v>
      </c>
      <c r="FB53" s="6" t="s">
        <v>230</v>
      </c>
      <c r="FC53" s="6" t="s">
        <v>230</v>
      </c>
      <c r="FD53" s="6" t="s">
        <v>230</v>
      </c>
      <c r="FE53" s="6" t="s">
        <v>230</v>
      </c>
      <c r="FF53" s="6" t="s">
        <v>230</v>
      </c>
      <c r="FG53" s="6" t="s">
        <v>230</v>
      </c>
      <c r="FH53" s="6" t="s">
        <v>230</v>
      </c>
      <c r="FI53" s="6" t="s">
        <v>230</v>
      </c>
      <c r="FJ53" s="6" t="s">
        <v>230</v>
      </c>
      <c r="FK53" s="6" t="s">
        <v>230</v>
      </c>
      <c r="FL53" s="6" t="s">
        <v>230</v>
      </c>
      <c r="FM53" s="6" t="s">
        <v>230</v>
      </c>
      <c r="FN53" s="6" t="s">
        <v>230</v>
      </c>
      <c r="FO53" s="6" t="s">
        <v>230</v>
      </c>
      <c r="FP53" s="6" t="s">
        <v>230</v>
      </c>
      <c r="FQ53" s="6" t="s">
        <v>230</v>
      </c>
      <c r="FR53" s="6" t="s">
        <v>230</v>
      </c>
      <c r="FS53" s="6" t="s">
        <v>230</v>
      </c>
      <c r="FT53" s="6" t="s">
        <v>230</v>
      </c>
      <c r="FU53" s="6" t="s">
        <v>230</v>
      </c>
      <c r="FV53" s="6" t="s">
        <v>230</v>
      </c>
      <c r="FW53" s="6" t="s">
        <v>230</v>
      </c>
      <c r="FX53" s="6" t="s">
        <v>230</v>
      </c>
      <c r="FY53" s="6" t="s">
        <v>230</v>
      </c>
      <c r="FZ53" s="6" t="s">
        <v>230</v>
      </c>
      <c r="GA53" s="6" t="s">
        <v>230</v>
      </c>
      <c r="GB53" s="6" t="s">
        <v>230</v>
      </c>
      <c r="GC53" s="6" t="s">
        <v>230</v>
      </c>
      <c r="GD53" s="6" t="s">
        <v>230</v>
      </c>
      <c r="GE53" s="6" t="s">
        <v>230</v>
      </c>
      <c r="GF53" s="6" t="s">
        <v>230</v>
      </c>
      <c r="GG53" s="6" t="s">
        <v>230</v>
      </c>
      <c r="GH53" s="6" t="s">
        <v>230</v>
      </c>
      <c r="GI53" s="6" t="s">
        <v>230</v>
      </c>
    </row>
    <row r="54" spans="1:191" x14ac:dyDescent="0.25">
      <c r="A54" s="6">
        <v>1143565</v>
      </c>
      <c r="B54" s="6" t="s">
        <v>247</v>
      </c>
      <c r="C54" s="6" t="s">
        <v>216</v>
      </c>
      <c r="D54" s="6">
        <v>0.8</v>
      </c>
      <c r="E54" s="22">
        <v>43444</v>
      </c>
      <c r="F54" s="6" t="s">
        <v>216</v>
      </c>
      <c r="H54" s="6" t="s">
        <v>217</v>
      </c>
      <c r="I54" s="6">
        <v>9.3000000000000007</v>
      </c>
      <c r="J54" s="6">
        <v>0.46</v>
      </c>
      <c r="K54" s="6">
        <v>10.7</v>
      </c>
      <c r="L54" s="6" t="s">
        <v>218</v>
      </c>
      <c r="M54" s="6">
        <v>0.13</v>
      </c>
      <c r="N54" s="6">
        <v>1.2999999999999999E-2</v>
      </c>
      <c r="P54" s="6" t="s">
        <v>219</v>
      </c>
      <c r="R54" s="6" t="s">
        <v>220</v>
      </c>
      <c r="S54" s="6">
        <v>0.25</v>
      </c>
      <c r="T54" s="6">
        <v>0.3</v>
      </c>
      <c r="U54" s="6">
        <v>0.37</v>
      </c>
      <c r="V54" s="6">
        <v>3.3</v>
      </c>
      <c r="W54" s="6">
        <v>0.71</v>
      </c>
      <c r="X54" s="6">
        <v>5.6</v>
      </c>
      <c r="Y54" s="6">
        <v>5.4</v>
      </c>
      <c r="Z54" s="6">
        <v>2.6</v>
      </c>
      <c r="AA54" s="6">
        <v>2.8</v>
      </c>
      <c r="AB54" s="6">
        <v>3.5</v>
      </c>
      <c r="AC54" s="6">
        <v>1.1000000000000001</v>
      </c>
      <c r="AD54" s="6">
        <v>2.9</v>
      </c>
      <c r="AE54" s="6">
        <v>1.5</v>
      </c>
      <c r="AF54" s="6">
        <v>0.47</v>
      </c>
      <c r="AG54" s="6">
        <v>2</v>
      </c>
      <c r="AI54" s="6">
        <v>32.799999999999997</v>
      </c>
      <c r="AK54" s="6">
        <v>25</v>
      </c>
      <c r="AL54" s="6">
        <v>0.92</v>
      </c>
      <c r="AM54" s="6">
        <v>28</v>
      </c>
      <c r="AN54" s="6">
        <v>1.9</v>
      </c>
      <c r="AO54" s="6" t="s">
        <v>221</v>
      </c>
      <c r="AP54" s="6">
        <v>34</v>
      </c>
      <c r="AQ54" s="6">
        <v>34</v>
      </c>
      <c r="AR54" s="6">
        <v>210</v>
      </c>
      <c r="AS54" s="6">
        <v>600</v>
      </c>
      <c r="AT54" s="6" t="s">
        <v>228</v>
      </c>
      <c r="AU54" s="6">
        <v>36</v>
      </c>
      <c r="AV54" s="6" t="s">
        <v>219</v>
      </c>
      <c r="AW54" s="6">
        <v>47</v>
      </c>
      <c r="AX54" s="28">
        <v>780</v>
      </c>
      <c r="AZ54" s="6" t="s">
        <v>219</v>
      </c>
      <c r="BA54" s="6" t="s">
        <v>219</v>
      </c>
      <c r="BB54" s="6" t="s">
        <v>219</v>
      </c>
      <c r="BC54" s="6" t="s">
        <v>219</v>
      </c>
      <c r="BD54" s="6" t="s">
        <v>219</v>
      </c>
      <c r="BE54" s="6" t="s">
        <v>219</v>
      </c>
      <c r="BG54" s="6" t="s">
        <v>222</v>
      </c>
      <c r="BH54" s="6" t="s">
        <v>222</v>
      </c>
      <c r="BI54" s="6" t="s">
        <v>222</v>
      </c>
      <c r="BJ54" s="6" t="s">
        <v>219</v>
      </c>
      <c r="BK54" s="6" t="s">
        <v>223</v>
      </c>
      <c r="BL54" s="6" t="s">
        <v>224</v>
      </c>
      <c r="BM54" s="6">
        <v>22</v>
      </c>
      <c r="BN54" s="6" t="s">
        <v>227</v>
      </c>
      <c r="BP54" s="6" t="s">
        <v>222</v>
      </c>
      <c r="BQ54" s="6" t="s">
        <v>222</v>
      </c>
      <c r="BR54" s="6" t="s">
        <v>222</v>
      </c>
      <c r="BS54" s="6" t="s">
        <v>219</v>
      </c>
      <c r="BT54" s="6">
        <v>4.8</v>
      </c>
      <c r="BU54" s="6">
        <v>24</v>
      </c>
      <c r="BV54" s="6">
        <v>55</v>
      </c>
      <c r="BW54" s="6">
        <v>9.3000000000000007</v>
      </c>
      <c r="BY54" s="25">
        <f t="shared" si="39"/>
        <v>115.1</v>
      </c>
      <c r="BZ54" s="26"/>
      <c r="CB54" s="6" t="s">
        <v>219</v>
      </c>
      <c r="CC54" s="6" t="s">
        <v>219</v>
      </c>
      <c r="CD54" s="6" t="s">
        <v>219</v>
      </c>
      <c r="CE54" s="6" t="s">
        <v>219</v>
      </c>
      <c r="CF54" s="6" t="s">
        <v>219</v>
      </c>
      <c r="CG54" s="6" t="s">
        <v>219</v>
      </c>
      <c r="CH54" s="6" t="s">
        <v>219</v>
      </c>
      <c r="CI54" s="6" t="s">
        <v>219</v>
      </c>
      <c r="CJ54" s="6" t="s">
        <v>219</v>
      </c>
      <c r="CK54" s="6" t="s">
        <v>219</v>
      </c>
      <c r="CL54" s="6" t="s">
        <v>219</v>
      </c>
      <c r="CM54" s="6" t="s">
        <v>219</v>
      </c>
      <c r="CN54" s="6" t="s">
        <v>219</v>
      </c>
      <c r="CO54" s="6" t="s">
        <v>219</v>
      </c>
      <c r="CP54" s="6" t="s">
        <v>219</v>
      </c>
      <c r="CQ54" s="6" t="s">
        <v>219</v>
      </c>
      <c r="CR54" s="6" t="s">
        <v>219</v>
      </c>
      <c r="CS54" s="6" t="s">
        <v>219</v>
      </c>
      <c r="CT54" s="6" t="s">
        <v>219</v>
      </c>
      <c r="CU54" s="6" t="s">
        <v>219</v>
      </c>
      <c r="CV54" s="6" t="s">
        <v>219</v>
      </c>
      <c r="CW54" s="6" t="s">
        <v>219</v>
      </c>
      <c r="CX54" s="6" t="s">
        <v>219</v>
      </c>
      <c r="CY54" s="6" t="s">
        <v>219</v>
      </c>
      <c r="CZ54" s="6" t="s">
        <v>219</v>
      </c>
      <c r="DA54" s="6" t="s">
        <v>219</v>
      </c>
      <c r="DB54" s="6" t="s">
        <v>219</v>
      </c>
      <c r="DC54" s="6" t="s">
        <v>219</v>
      </c>
      <c r="DD54" s="6" t="s">
        <v>219</v>
      </c>
      <c r="DE54" s="6" t="s">
        <v>219</v>
      </c>
      <c r="DF54" s="6" t="s">
        <v>219</v>
      </c>
      <c r="DG54" s="6" t="s">
        <v>219</v>
      </c>
      <c r="DH54" s="6" t="s">
        <v>219</v>
      </c>
      <c r="DI54" s="6" t="s">
        <v>219</v>
      </c>
      <c r="DJ54" s="6" t="s">
        <v>219</v>
      </c>
      <c r="DK54" s="6" t="s">
        <v>219</v>
      </c>
      <c r="DL54" s="6" t="s">
        <v>219</v>
      </c>
      <c r="DM54" s="6" t="s">
        <v>219</v>
      </c>
      <c r="DN54" s="6" t="s">
        <v>219</v>
      </c>
      <c r="DO54" s="6" t="s">
        <v>219</v>
      </c>
      <c r="DP54" s="6" t="s">
        <v>219</v>
      </c>
      <c r="DQ54" s="6" t="s">
        <v>219</v>
      </c>
      <c r="DR54" s="6" t="s">
        <v>219</v>
      </c>
      <c r="DS54" s="6" t="s">
        <v>219</v>
      </c>
      <c r="DT54" s="6" t="s">
        <v>219</v>
      </c>
      <c r="DU54" s="6" t="s">
        <v>219</v>
      </c>
      <c r="DV54" s="6" t="s">
        <v>219</v>
      </c>
      <c r="DW54" s="6" t="s">
        <v>219</v>
      </c>
      <c r="DX54" s="6" t="s">
        <v>219</v>
      </c>
      <c r="DY54" s="6" t="s">
        <v>219</v>
      </c>
      <c r="DZ54" s="6" t="s">
        <v>219</v>
      </c>
      <c r="EA54" s="6" t="s">
        <v>219</v>
      </c>
      <c r="EB54" s="6" t="s">
        <v>219</v>
      </c>
      <c r="EC54" s="6" t="s">
        <v>219</v>
      </c>
      <c r="ED54" s="6" t="s">
        <v>219</v>
      </c>
      <c r="EE54" s="6" t="s">
        <v>219</v>
      </c>
      <c r="EG54" s="6" t="s">
        <v>230</v>
      </c>
      <c r="EH54" s="6" t="s">
        <v>230</v>
      </c>
      <c r="EI54" s="6" t="s">
        <v>230</v>
      </c>
      <c r="EJ54" s="6" t="s">
        <v>230</v>
      </c>
      <c r="EK54" s="6" t="s">
        <v>230</v>
      </c>
      <c r="EL54" s="6" t="s">
        <v>230</v>
      </c>
      <c r="EM54" s="6" t="s">
        <v>230</v>
      </c>
      <c r="EN54" s="6" t="s">
        <v>230</v>
      </c>
      <c r="EO54" s="6" t="s">
        <v>230</v>
      </c>
      <c r="EP54" s="6" t="s">
        <v>230</v>
      </c>
      <c r="EQ54" s="6" t="s">
        <v>230</v>
      </c>
      <c r="ER54" s="6" t="s">
        <v>230</v>
      </c>
      <c r="ES54" s="6" t="s">
        <v>230</v>
      </c>
      <c r="ET54" s="6" t="s">
        <v>230</v>
      </c>
      <c r="EU54" s="6" t="s">
        <v>230</v>
      </c>
      <c r="EV54" s="6" t="s">
        <v>230</v>
      </c>
      <c r="EW54" s="6" t="s">
        <v>230</v>
      </c>
      <c r="EX54" s="6" t="s">
        <v>230</v>
      </c>
      <c r="EY54" s="6" t="s">
        <v>230</v>
      </c>
      <c r="EZ54" s="6" t="s">
        <v>230</v>
      </c>
      <c r="FA54" s="6" t="s">
        <v>230</v>
      </c>
      <c r="FB54" s="6" t="s">
        <v>230</v>
      </c>
      <c r="FC54" s="6" t="s">
        <v>230</v>
      </c>
      <c r="FD54" s="6" t="s">
        <v>230</v>
      </c>
      <c r="FE54" s="6" t="s">
        <v>230</v>
      </c>
      <c r="FF54" s="6" t="s">
        <v>230</v>
      </c>
      <c r="FG54" s="6" t="s">
        <v>230</v>
      </c>
      <c r="FH54" s="6" t="s">
        <v>230</v>
      </c>
      <c r="FI54" s="6" t="s">
        <v>230</v>
      </c>
      <c r="FJ54" s="6" t="s">
        <v>230</v>
      </c>
      <c r="FK54" s="6" t="s">
        <v>230</v>
      </c>
      <c r="FL54" s="6" t="s">
        <v>230</v>
      </c>
      <c r="FM54" s="6" t="s">
        <v>230</v>
      </c>
      <c r="FN54" s="6" t="s">
        <v>230</v>
      </c>
      <c r="FO54" s="6" t="s">
        <v>230</v>
      </c>
      <c r="FP54" s="6" t="s">
        <v>230</v>
      </c>
      <c r="FQ54" s="6" t="s">
        <v>230</v>
      </c>
      <c r="FR54" s="6" t="s">
        <v>230</v>
      </c>
      <c r="FS54" s="6" t="s">
        <v>230</v>
      </c>
      <c r="FT54" s="6" t="s">
        <v>230</v>
      </c>
      <c r="FU54" s="6" t="s">
        <v>230</v>
      </c>
      <c r="FV54" s="6" t="s">
        <v>230</v>
      </c>
      <c r="FW54" s="6" t="s">
        <v>230</v>
      </c>
      <c r="FX54" s="6" t="s">
        <v>230</v>
      </c>
      <c r="FY54" s="6" t="s">
        <v>230</v>
      </c>
      <c r="FZ54" s="6" t="s">
        <v>230</v>
      </c>
      <c r="GA54" s="6" t="s">
        <v>230</v>
      </c>
      <c r="GB54" s="6" t="s">
        <v>230</v>
      </c>
      <c r="GC54" s="6" t="s">
        <v>230</v>
      </c>
      <c r="GD54" s="6" t="s">
        <v>230</v>
      </c>
      <c r="GE54" s="6" t="s">
        <v>230</v>
      </c>
      <c r="GF54" s="6" t="s">
        <v>230</v>
      </c>
      <c r="GG54" s="6" t="s">
        <v>230</v>
      </c>
      <c r="GH54" s="6" t="s">
        <v>230</v>
      </c>
      <c r="GI54" s="6" t="s">
        <v>230</v>
      </c>
    </row>
    <row r="55" spans="1:191" x14ac:dyDescent="0.25">
      <c r="A55" s="6">
        <v>1143566</v>
      </c>
      <c r="B55" s="6" t="s">
        <v>247</v>
      </c>
      <c r="C55" s="6" t="s">
        <v>216</v>
      </c>
      <c r="D55" s="6">
        <v>1.9</v>
      </c>
      <c r="E55" s="22">
        <v>43444</v>
      </c>
      <c r="F55" s="6" t="s">
        <v>216</v>
      </c>
      <c r="H55" s="6" t="s">
        <v>217</v>
      </c>
      <c r="I55" s="6">
        <v>10</v>
      </c>
      <c r="J55" s="6">
        <v>0.46</v>
      </c>
      <c r="K55" s="6">
        <v>8.5</v>
      </c>
      <c r="L55" s="6" t="s">
        <v>218</v>
      </c>
      <c r="M55" s="6">
        <v>0.21</v>
      </c>
      <c r="N55" s="6">
        <v>1.9E-2</v>
      </c>
      <c r="P55" s="6" t="s">
        <v>219</v>
      </c>
      <c r="R55" s="6">
        <v>0.63</v>
      </c>
      <c r="S55" s="6">
        <v>1</v>
      </c>
      <c r="T55" s="6">
        <v>1.1000000000000001</v>
      </c>
      <c r="U55" s="6">
        <v>1.3</v>
      </c>
      <c r="V55" s="6">
        <v>14</v>
      </c>
      <c r="W55" s="6">
        <v>3</v>
      </c>
      <c r="X55" s="6">
        <v>19</v>
      </c>
      <c r="Y55" s="6">
        <v>17</v>
      </c>
      <c r="Z55" s="6">
        <v>9.6</v>
      </c>
      <c r="AA55" s="6">
        <v>6.2</v>
      </c>
      <c r="AB55" s="6">
        <v>8.8000000000000007</v>
      </c>
      <c r="AC55" s="6">
        <v>4.2</v>
      </c>
      <c r="AD55" s="6">
        <v>7.7</v>
      </c>
      <c r="AE55" s="6">
        <v>3.9</v>
      </c>
      <c r="AF55" s="28">
        <v>1.1000000000000001</v>
      </c>
      <c r="AG55" s="6">
        <v>4.8</v>
      </c>
      <c r="AI55" s="6">
        <v>103</v>
      </c>
      <c r="AK55" s="6">
        <v>32</v>
      </c>
      <c r="AL55" s="6">
        <v>1.1000000000000001</v>
      </c>
      <c r="AM55" s="6">
        <v>31</v>
      </c>
      <c r="AN55" s="6">
        <v>4.0999999999999996</v>
      </c>
      <c r="AO55" s="6" t="s">
        <v>221</v>
      </c>
      <c r="AP55" s="6">
        <v>61</v>
      </c>
      <c r="AQ55" s="6">
        <v>61</v>
      </c>
      <c r="AR55" s="6">
        <v>430</v>
      </c>
      <c r="AS55" s="6">
        <v>700</v>
      </c>
      <c r="AT55" s="6" t="s">
        <v>228</v>
      </c>
      <c r="AU55" s="6">
        <v>55</v>
      </c>
      <c r="AV55" s="6" t="s">
        <v>219</v>
      </c>
      <c r="AW55" s="6">
        <v>64</v>
      </c>
      <c r="AX55" s="28">
        <v>990</v>
      </c>
      <c r="AZ55" s="6" t="s">
        <v>219</v>
      </c>
      <c r="BA55" s="6" t="s">
        <v>219</v>
      </c>
      <c r="BB55" s="6" t="s">
        <v>219</v>
      </c>
      <c r="BC55" s="6" t="s">
        <v>219</v>
      </c>
      <c r="BD55" s="6" t="s">
        <v>219</v>
      </c>
      <c r="BE55" s="6" t="s">
        <v>219</v>
      </c>
      <c r="BG55" s="6" t="s">
        <v>222</v>
      </c>
      <c r="BH55" s="6" t="s">
        <v>222</v>
      </c>
      <c r="BI55" s="6" t="s">
        <v>222</v>
      </c>
      <c r="BJ55" s="6" t="s">
        <v>219</v>
      </c>
      <c r="BK55" s="6" t="s">
        <v>223</v>
      </c>
      <c r="BL55" s="6" t="s">
        <v>224</v>
      </c>
      <c r="BM55" s="6">
        <v>36</v>
      </c>
      <c r="BN55" s="6">
        <v>13</v>
      </c>
      <c r="BP55" s="6" t="s">
        <v>222</v>
      </c>
      <c r="BQ55" s="6" t="s">
        <v>222</v>
      </c>
      <c r="BR55" s="6" t="s">
        <v>222</v>
      </c>
      <c r="BS55" s="6" t="s">
        <v>219</v>
      </c>
      <c r="BT55" s="6">
        <v>5.2</v>
      </c>
      <c r="BU55" s="6">
        <v>55</v>
      </c>
      <c r="BV55" s="6">
        <v>58</v>
      </c>
      <c r="BW55" s="6" t="s">
        <v>227</v>
      </c>
      <c r="BY55" s="25">
        <f t="shared" si="39"/>
        <v>167.2</v>
      </c>
      <c r="BZ55" s="26"/>
      <c r="CB55" s="6" t="s">
        <v>230</v>
      </c>
      <c r="CC55" s="6" t="s">
        <v>230</v>
      </c>
      <c r="CD55" s="6" t="s">
        <v>230</v>
      </c>
      <c r="CE55" s="6" t="s">
        <v>230</v>
      </c>
      <c r="CF55" s="6" t="s">
        <v>230</v>
      </c>
      <c r="CG55" s="6" t="s">
        <v>230</v>
      </c>
      <c r="CH55" s="6" t="s">
        <v>230</v>
      </c>
      <c r="CI55" s="6" t="s">
        <v>230</v>
      </c>
      <c r="CJ55" s="6" t="s">
        <v>230</v>
      </c>
      <c r="CK55" s="6" t="s">
        <v>230</v>
      </c>
      <c r="CL55" s="6" t="s">
        <v>230</v>
      </c>
      <c r="CM55" s="6" t="s">
        <v>230</v>
      </c>
      <c r="CN55" s="6" t="s">
        <v>230</v>
      </c>
      <c r="CO55" s="6" t="s">
        <v>230</v>
      </c>
      <c r="CP55" s="6" t="s">
        <v>230</v>
      </c>
      <c r="CQ55" s="6" t="s">
        <v>230</v>
      </c>
      <c r="CR55" s="6" t="s">
        <v>230</v>
      </c>
      <c r="CS55" s="6" t="s">
        <v>230</v>
      </c>
      <c r="CT55" s="6" t="s">
        <v>230</v>
      </c>
      <c r="CU55" s="6" t="s">
        <v>230</v>
      </c>
      <c r="CV55" s="6" t="s">
        <v>230</v>
      </c>
      <c r="CW55" s="6" t="s">
        <v>230</v>
      </c>
      <c r="CX55" s="6" t="s">
        <v>230</v>
      </c>
      <c r="CY55" s="6" t="s">
        <v>230</v>
      </c>
      <c r="CZ55" s="6" t="s">
        <v>230</v>
      </c>
      <c r="DA55" s="6" t="s">
        <v>230</v>
      </c>
      <c r="DB55" s="6" t="s">
        <v>230</v>
      </c>
      <c r="DC55" s="6" t="s">
        <v>230</v>
      </c>
      <c r="DD55" s="6" t="s">
        <v>230</v>
      </c>
      <c r="DE55" s="6" t="s">
        <v>230</v>
      </c>
      <c r="DF55" s="6" t="s">
        <v>230</v>
      </c>
      <c r="DG55" s="6" t="s">
        <v>230</v>
      </c>
      <c r="DH55" s="6" t="s">
        <v>230</v>
      </c>
      <c r="DI55" s="6" t="s">
        <v>230</v>
      </c>
      <c r="DJ55" s="6" t="s">
        <v>230</v>
      </c>
      <c r="DK55" s="6" t="s">
        <v>230</v>
      </c>
      <c r="DL55" s="6" t="s">
        <v>230</v>
      </c>
      <c r="DM55" s="6" t="s">
        <v>230</v>
      </c>
      <c r="DN55" s="6" t="s">
        <v>230</v>
      </c>
      <c r="DO55" s="6" t="s">
        <v>230</v>
      </c>
      <c r="DP55" s="6" t="s">
        <v>230</v>
      </c>
      <c r="DQ55" s="6" t="s">
        <v>230</v>
      </c>
      <c r="DR55" s="6" t="s">
        <v>230</v>
      </c>
      <c r="DS55" s="6" t="s">
        <v>230</v>
      </c>
      <c r="DT55" s="6" t="s">
        <v>230</v>
      </c>
      <c r="DU55" s="6" t="s">
        <v>230</v>
      </c>
      <c r="DV55" s="6" t="s">
        <v>230</v>
      </c>
      <c r="DW55" s="6" t="s">
        <v>230</v>
      </c>
      <c r="DX55" s="6" t="s">
        <v>230</v>
      </c>
      <c r="DY55" s="6" t="s">
        <v>230</v>
      </c>
      <c r="DZ55" s="6" t="s">
        <v>230</v>
      </c>
      <c r="EA55" s="6" t="s">
        <v>230</v>
      </c>
      <c r="EB55" s="6" t="s">
        <v>230</v>
      </c>
      <c r="EC55" s="6" t="s">
        <v>230</v>
      </c>
      <c r="ED55" s="6" t="s">
        <v>230</v>
      </c>
      <c r="EE55" s="6" t="s">
        <v>230</v>
      </c>
      <c r="EG55" s="6" t="s">
        <v>230</v>
      </c>
      <c r="EH55" s="6" t="s">
        <v>230</v>
      </c>
      <c r="EI55" s="6" t="s">
        <v>230</v>
      </c>
      <c r="EJ55" s="6" t="s">
        <v>230</v>
      </c>
      <c r="EK55" s="6" t="s">
        <v>230</v>
      </c>
      <c r="EL55" s="6" t="s">
        <v>230</v>
      </c>
      <c r="EM55" s="6" t="s">
        <v>230</v>
      </c>
      <c r="EN55" s="6" t="s">
        <v>230</v>
      </c>
      <c r="EO55" s="6" t="s">
        <v>230</v>
      </c>
      <c r="EP55" s="6" t="s">
        <v>230</v>
      </c>
      <c r="EQ55" s="6" t="s">
        <v>230</v>
      </c>
      <c r="ER55" s="6" t="s">
        <v>230</v>
      </c>
      <c r="ES55" s="6" t="s">
        <v>230</v>
      </c>
      <c r="ET55" s="6" t="s">
        <v>230</v>
      </c>
      <c r="EU55" s="6" t="s">
        <v>230</v>
      </c>
      <c r="EV55" s="6" t="s">
        <v>230</v>
      </c>
      <c r="EW55" s="6" t="s">
        <v>230</v>
      </c>
      <c r="EX55" s="6" t="s">
        <v>230</v>
      </c>
      <c r="EY55" s="6" t="s">
        <v>230</v>
      </c>
      <c r="EZ55" s="6" t="s">
        <v>230</v>
      </c>
      <c r="FA55" s="6" t="s">
        <v>230</v>
      </c>
      <c r="FB55" s="6" t="s">
        <v>230</v>
      </c>
      <c r="FC55" s="6" t="s">
        <v>230</v>
      </c>
      <c r="FD55" s="6" t="s">
        <v>230</v>
      </c>
      <c r="FE55" s="6" t="s">
        <v>230</v>
      </c>
      <c r="FF55" s="6" t="s">
        <v>230</v>
      </c>
      <c r="FG55" s="6" t="s">
        <v>230</v>
      </c>
      <c r="FH55" s="6" t="s">
        <v>230</v>
      </c>
      <c r="FI55" s="6" t="s">
        <v>230</v>
      </c>
      <c r="FJ55" s="6" t="s">
        <v>230</v>
      </c>
      <c r="FK55" s="6" t="s">
        <v>230</v>
      </c>
      <c r="FL55" s="6" t="s">
        <v>230</v>
      </c>
      <c r="FM55" s="6" t="s">
        <v>230</v>
      </c>
      <c r="FN55" s="6" t="s">
        <v>230</v>
      </c>
      <c r="FO55" s="6" t="s">
        <v>230</v>
      </c>
      <c r="FP55" s="6" t="s">
        <v>230</v>
      </c>
      <c r="FQ55" s="6" t="s">
        <v>230</v>
      </c>
      <c r="FR55" s="6" t="s">
        <v>230</v>
      </c>
      <c r="FS55" s="6" t="s">
        <v>230</v>
      </c>
      <c r="FT55" s="6" t="s">
        <v>230</v>
      </c>
      <c r="FU55" s="6" t="s">
        <v>230</v>
      </c>
      <c r="FV55" s="6" t="s">
        <v>230</v>
      </c>
      <c r="FW55" s="6" t="s">
        <v>230</v>
      </c>
      <c r="FX55" s="6" t="s">
        <v>230</v>
      </c>
      <c r="FY55" s="6" t="s">
        <v>230</v>
      </c>
      <c r="FZ55" s="6" t="s">
        <v>230</v>
      </c>
      <c r="GA55" s="6" t="s">
        <v>230</v>
      </c>
      <c r="GB55" s="6" t="s">
        <v>230</v>
      </c>
      <c r="GC55" s="6" t="s">
        <v>230</v>
      </c>
      <c r="GD55" s="6" t="s">
        <v>230</v>
      </c>
      <c r="GE55" s="6" t="s">
        <v>230</v>
      </c>
      <c r="GF55" s="6" t="s">
        <v>230</v>
      </c>
      <c r="GG55" s="6" t="s">
        <v>230</v>
      </c>
      <c r="GH55" s="6" t="s">
        <v>230</v>
      </c>
      <c r="GI55" s="6" t="s">
        <v>230</v>
      </c>
    </row>
    <row r="56" spans="1:191" x14ac:dyDescent="0.25">
      <c r="A56" s="6">
        <v>1143567</v>
      </c>
      <c r="B56" s="6" t="s">
        <v>247</v>
      </c>
      <c r="C56" s="6" t="s">
        <v>216</v>
      </c>
      <c r="D56" s="6">
        <v>2.8</v>
      </c>
      <c r="E56" s="22">
        <v>43444</v>
      </c>
      <c r="F56" s="6" t="s">
        <v>216</v>
      </c>
      <c r="H56" s="6" t="s">
        <v>217</v>
      </c>
      <c r="I56" s="6">
        <v>12</v>
      </c>
      <c r="J56" s="6">
        <v>0.51</v>
      </c>
      <c r="K56" s="6">
        <v>8.1999999999999993</v>
      </c>
      <c r="L56" s="6" t="s">
        <v>218</v>
      </c>
      <c r="M56" s="6">
        <v>0.13</v>
      </c>
      <c r="N56" s="6">
        <v>7.4000000000000003E-3</v>
      </c>
      <c r="P56" s="6" t="s">
        <v>219</v>
      </c>
      <c r="R56" s="6" t="s">
        <v>220</v>
      </c>
      <c r="S56" s="6">
        <v>0.4</v>
      </c>
      <c r="T56" s="6" t="s">
        <v>220</v>
      </c>
      <c r="U56" s="6" t="s">
        <v>220</v>
      </c>
      <c r="V56" s="6">
        <v>1.7</v>
      </c>
      <c r="W56" s="6">
        <v>0.33</v>
      </c>
      <c r="X56" s="6">
        <v>5.7</v>
      </c>
      <c r="Y56" s="6">
        <v>5</v>
      </c>
      <c r="Z56" s="6">
        <v>2.1</v>
      </c>
      <c r="AA56" s="6">
        <v>2.8</v>
      </c>
      <c r="AB56" s="6">
        <v>3.7</v>
      </c>
      <c r="AC56" s="6">
        <v>1.7</v>
      </c>
      <c r="AD56" s="6">
        <v>3.3</v>
      </c>
      <c r="AE56" s="6">
        <v>2</v>
      </c>
      <c r="AF56" s="6">
        <v>0.56999999999999995</v>
      </c>
      <c r="AG56" s="6">
        <v>2.7</v>
      </c>
      <c r="AI56" s="6">
        <v>31.9</v>
      </c>
      <c r="AK56" s="6">
        <v>21</v>
      </c>
      <c r="AL56" s="6">
        <v>1.1000000000000001</v>
      </c>
      <c r="AM56" s="6">
        <v>55</v>
      </c>
      <c r="AN56" s="6">
        <v>0.2</v>
      </c>
      <c r="AO56" s="6" t="s">
        <v>221</v>
      </c>
      <c r="AP56" s="6">
        <v>32</v>
      </c>
      <c r="AQ56" s="6">
        <v>32</v>
      </c>
      <c r="AR56" s="6">
        <v>300</v>
      </c>
      <c r="AS56" s="6">
        <v>150</v>
      </c>
      <c r="AT56" s="6" t="s">
        <v>228</v>
      </c>
      <c r="AU56" s="6">
        <v>37</v>
      </c>
      <c r="AV56" s="6" t="s">
        <v>219</v>
      </c>
      <c r="AW56" s="6">
        <v>49</v>
      </c>
      <c r="AX56" s="6">
        <v>160</v>
      </c>
      <c r="AZ56" s="6" t="s">
        <v>219</v>
      </c>
      <c r="BA56" s="6" t="s">
        <v>219</v>
      </c>
      <c r="BB56" s="6" t="s">
        <v>219</v>
      </c>
      <c r="BC56" s="6" t="s">
        <v>219</v>
      </c>
      <c r="BD56" s="6" t="s">
        <v>219</v>
      </c>
      <c r="BE56" s="6" t="s">
        <v>219</v>
      </c>
      <c r="BG56" s="6" t="s">
        <v>222</v>
      </c>
      <c r="BH56" s="6" t="s">
        <v>222</v>
      </c>
      <c r="BI56" s="6" t="s">
        <v>222</v>
      </c>
      <c r="BJ56" s="6" t="s">
        <v>219</v>
      </c>
      <c r="BK56" s="6" t="s">
        <v>223</v>
      </c>
      <c r="BL56" s="6" t="s">
        <v>224</v>
      </c>
      <c r="BM56" s="6">
        <v>33</v>
      </c>
      <c r="BN56" s="6">
        <v>9.1999999999999993</v>
      </c>
      <c r="BP56" s="6" t="s">
        <v>222</v>
      </c>
      <c r="BQ56" s="6" t="s">
        <v>222</v>
      </c>
      <c r="BR56" s="6" t="s">
        <v>222</v>
      </c>
      <c r="BS56" s="6" t="s">
        <v>219</v>
      </c>
      <c r="BT56" s="6" t="s">
        <v>223</v>
      </c>
      <c r="BU56" s="6">
        <v>13</v>
      </c>
      <c r="BV56" s="6">
        <v>55</v>
      </c>
      <c r="BW56" s="6">
        <v>9.4</v>
      </c>
      <c r="BY56" s="25">
        <f t="shared" si="39"/>
        <v>119.60000000000001</v>
      </c>
      <c r="BZ56" s="26"/>
      <c r="CB56" s="6" t="s">
        <v>230</v>
      </c>
      <c r="CC56" s="6" t="s">
        <v>230</v>
      </c>
      <c r="CD56" s="6" t="s">
        <v>230</v>
      </c>
      <c r="CE56" s="6" t="s">
        <v>230</v>
      </c>
      <c r="CF56" s="6" t="s">
        <v>230</v>
      </c>
      <c r="CG56" s="6" t="s">
        <v>230</v>
      </c>
      <c r="CH56" s="6" t="s">
        <v>230</v>
      </c>
      <c r="CI56" s="6" t="s">
        <v>230</v>
      </c>
      <c r="CJ56" s="6" t="s">
        <v>230</v>
      </c>
      <c r="CK56" s="6" t="s">
        <v>230</v>
      </c>
      <c r="CL56" s="6" t="s">
        <v>230</v>
      </c>
      <c r="CM56" s="6" t="s">
        <v>230</v>
      </c>
      <c r="CN56" s="6" t="s">
        <v>230</v>
      </c>
      <c r="CO56" s="6" t="s">
        <v>230</v>
      </c>
      <c r="CP56" s="6" t="s">
        <v>230</v>
      </c>
      <c r="CQ56" s="6" t="s">
        <v>230</v>
      </c>
      <c r="CR56" s="6" t="s">
        <v>230</v>
      </c>
      <c r="CS56" s="6" t="s">
        <v>230</v>
      </c>
      <c r="CT56" s="6" t="s">
        <v>230</v>
      </c>
      <c r="CU56" s="6" t="s">
        <v>230</v>
      </c>
      <c r="CV56" s="6" t="s">
        <v>230</v>
      </c>
      <c r="CW56" s="6" t="s">
        <v>230</v>
      </c>
      <c r="CX56" s="6" t="s">
        <v>230</v>
      </c>
      <c r="CY56" s="6" t="s">
        <v>230</v>
      </c>
      <c r="CZ56" s="6" t="s">
        <v>230</v>
      </c>
      <c r="DA56" s="6" t="s">
        <v>230</v>
      </c>
      <c r="DB56" s="6" t="s">
        <v>230</v>
      </c>
      <c r="DC56" s="6" t="s">
        <v>230</v>
      </c>
      <c r="DD56" s="6" t="s">
        <v>230</v>
      </c>
      <c r="DE56" s="6" t="s">
        <v>230</v>
      </c>
      <c r="DF56" s="6" t="s">
        <v>230</v>
      </c>
      <c r="DG56" s="6" t="s">
        <v>230</v>
      </c>
      <c r="DH56" s="6" t="s">
        <v>230</v>
      </c>
      <c r="DI56" s="6" t="s">
        <v>230</v>
      </c>
      <c r="DJ56" s="6" t="s">
        <v>230</v>
      </c>
      <c r="DK56" s="6" t="s">
        <v>230</v>
      </c>
      <c r="DL56" s="6" t="s">
        <v>230</v>
      </c>
      <c r="DM56" s="6" t="s">
        <v>230</v>
      </c>
      <c r="DN56" s="6" t="s">
        <v>230</v>
      </c>
      <c r="DO56" s="6" t="s">
        <v>230</v>
      </c>
      <c r="DP56" s="6" t="s">
        <v>230</v>
      </c>
      <c r="DQ56" s="6" t="s">
        <v>230</v>
      </c>
      <c r="DR56" s="6" t="s">
        <v>230</v>
      </c>
      <c r="DS56" s="6" t="s">
        <v>230</v>
      </c>
      <c r="DT56" s="6" t="s">
        <v>230</v>
      </c>
      <c r="DU56" s="6" t="s">
        <v>230</v>
      </c>
      <c r="DV56" s="6" t="s">
        <v>230</v>
      </c>
      <c r="DW56" s="6" t="s">
        <v>230</v>
      </c>
      <c r="DX56" s="6" t="s">
        <v>230</v>
      </c>
      <c r="DY56" s="6" t="s">
        <v>230</v>
      </c>
      <c r="DZ56" s="6" t="s">
        <v>230</v>
      </c>
      <c r="EA56" s="6" t="s">
        <v>230</v>
      </c>
      <c r="EB56" s="6" t="s">
        <v>230</v>
      </c>
      <c r="EC56" s="6" t="s">
        <v>230</v>
      </c>
      <c r="ED56" s="6" t="s">
        <v>230</v>
      </c>
      <c r="EE56" s="6" t="s">
        <v>230</v>
      </c>
      <c r="EG56" s="6" t="s">
        <v>230</v>
      </c>
      <c r="EH56" s="6" t="s">
        <v>230</v>
      </c>
      <c r="EI56" s="6" t="s">
        <v>230</v>
      </c>
      <c r="EJ56" s="6" t="s">
        <v>230</v>
      </c>
      <c r="EK56" s="6" t="s">
        <v>230</v>
      </c>
      <c r="EL56" s="6" t="s">
        <v>230</v>
      </c>
      <c r="EM56" s="6" t="s">
        <v>230</v>
      </c>
      <c r="EN56" s="6" t="s">
        <v>230</v>
      </c>
      <c r="EO56" s="6" t="s">
        <v>230</v>
      </c>
      <c r="EP56" s="6" t="s">
        <v>230</v>
      </c>
      <c r="EQ56" s="6" t="s">
        <v>230</v>
      </c>
      <c r="ER56" s="6" t="s">
        <v>230</v>
      </c>
      <c r="ES56" s="6" t="s">
        <v>230</v>
      </c>
      <c r="ET56" s="6" t="s">
        <v>230</v>
      </c>
      <c r="EU56" s="6" t="s">
        <v>230</v>
      </c>
      <c r="EV56" s="6" t="s">
        <v>230</v>
      </c>
      <c r="EW56" s="6" t="s">
        <v>230</v>
      </c>
      <c r="EX56" s="6" t="s">
        <v>230</v>
      </c>
      <c r="EY56" s="6" t="s">
        <v>230</v>
      </c>
      <c r="EZ56" s="6" t="s">
        <v>230</v>
      </c>
      <c r="FA56" s="6" t="s">
        <v>230</v>
      </c>
      <c r="FB56" s="6" t="s">
        <v>230</v>
      </c>
      <c r="FC56" s="6" t="s">
        <v>230</v>
      </c>
      <c r="FD56" s="6" t="s">
        <v>230</v>
      </c>
      <c r="FE56" s="6" t="s">
        <v>230</v>
      </c>
      <c r="FF56" s="6" t="s">
        <v>230</v>
      </c>
      <c r="FG56" s="6" t="s">
        <v>230</v>
      </c>
      <c r="FH56" s="6" t="s">
        <v>230</v>
      </c>
      <c r="FI56" s="6" t="s">
        <v>230</v>
      </c>
      <c r="FJ56" s="6" t="s">
        <v>230</v>
      </c>
      <c r="FK56" s="6" t="s">
        <v>230</v>
      </c>
      <c r="FL56" s="6" t="s">
        <v>230</v>
      </c>
      <c r="FM56" s="6" t="s">
        <v>230</v>
      </c>
      <c r="FN56" s="6" t="s">
        <v>230</v>
      </c>
      <c r="FO56" s="6" t="s">
        <v>230</v>
      </c>
      <c r="FP56" s="6" t="s">
        <v>230</v>
      </c>
      <c r="FQ56" s="6" t="s">
        <v>230</v>
      </c>
      <c r="FR56" s="6" t="s">
        <v>230</v>
      </c>
      <c r="FS56" s="6" t="s">
        <v>230</v>
      </c>
      <c r="FT56" s="6" t="s">
        <v>230</v>
      </c>
      <c r="FU56" s="6" t="s">
        <v>230</v>
      </c>
      <c r="FV56" s="6" t="s">
        <v>230</v>
      </c>
      <c r="FW56" s="6" t="s">
        <v>230</v>
      </c>
      <c r="FX56" s="6" t="s">
        <v>230</v>
      </c>
      <c r="FY56" s="6" t="s">
        <v>230</v>
      </c>
      <c r="FZ56" s="6" t="s">
        <v>230</v>
      </c>
      <c r="GA56" s="6" t="s">
        <v>230</v>
      </c>
      <c r="GB56" s="6" t="s">
        <v>230</v>
      </c>
      <c r="GC56" s="6" t="s">
        <v>230</v>
      </c>
      <c r="GD56" s="6" t="s">
        <v>230</v>
      </c>
      <c r="GE56" s="6" t="s">
        <v>230</v>
      </c>
      <c r="GF56" s="6" t="s">
        <v>230</v>
      </c>
      <c r="GG56" s="6" t="s">
        <v>230</v>
      </c>
      <c r="GH56" s="6" t="s">
        <v>230</v>
      </c>
      <c r="GI56" s="6" t="s">
        <v>230</v>
      </c>
    </row>
    <row r="57" spans="1:191" x14ac:dyDescent="0.25">
      <c r="A57" s="6">
        <v>1143568</v>
      </c>
      <c r="B57" s="6" t="s">
        <v>247</v>
      </c>
      <c r="C57" s="6" t="s">
        <v>216</v>
      </c>
      <c r="D57" s="6">
        <v>3.6</v>
      </c>
      <c r="E57" s="22">
        <v>43444</v>
      </c>
      <c r="F57" s="6" t="s">
        <v>216</v>
      </c>
      <c r="H57" s="6" t="s">
        <v>217</v>
      </c>
      <c r="I57" s="6">
        <v>10</v>
      </c>
      <c r="J57" s="6">
        <v>0.46</v>
      </c>
      <c r="K57" s="6">
        <v>10.4</v>
      </c>
      <c r="L57" s="6" t="s">
        <v>218</v>
      </c>
      <c r="M57" s="6">
        <v>0.57999999999999996</v>
      </c>
      <c r="N57" s="6">
        <v>1.0999999999999999E-2</v>
      </c>
      <c r="P57" s="6" t="s">
        <v>219</v>
      </c>
      <c r="R57" s="6" t="s">
        <v>220</v>
      </c>
      <c r="S57" s="6" t="s">
        <v>220</v>
      </c>
      <c r="T57" s="6">
        <v>0.25</v>
      </c>
      <c r="U57" s="6">
        <v>0.2</v>
      </c>
      <c r="V57" s="6">
        <v>3.7</v>
      </c>
      <c r="W57" s="6">
        <v>0.78</v>
      </c>
      <c r="X57" s="6">
        <v>7.9</v>
      </c>
      <c r="Y57" s="6">
        <v>7.3</v>
      </c>
      <c r="Z57" s="6">
        <v>3.9</v>
      </c>
      <c r="AA57" s="6">
        <v>3.5</v>
      </c>
      <c r="AB57" s="6">
        <v>5</v>
      </c>
      <c r="AC57" s="6">
        <v>1.5</v>
      </c>
      <c r="AD57" s="6">
        <v>3.8</v>
      </c>
      <c r="AE57" s="6">
        <v>2.1</v>
      </c>
      <c r="AF57" s="6">
        <v>0.67</v>
      </c>
      <c r="AG57" s="6">
        <v>2.5</v>
      </c>
      <c r="AI57" s="6">
        <v>42.9</v>
      </c>
      <c r="AK57" s="6">
        <v>13</v>
      </c>
      <c r="AL57" s="6">
        <v>0.96</v>
      </c>
      <c r="AM57" s="6">
        <v>46</v>
      </c>
      <c r="AN57" s="6">
        <v>3.1</v>
      </c>
      <c r="AO57" s="6" t="s">
        <v>221</v>
      </c>
      <c r="AP57" s="6">
        <v>29</v>
      </c>
      <c r="AQ57" s="6">
        <v>29</v>
      </c>
      <c r="AR57" s="6">
        <v>460</v>
      </c>
      <c r="AS57" s="6">
        <v>420</v>
      </c>
      <c r="AT57" s="6" t="s">
        <v>228</v>
      </c>
      <c r="AU57" s="6">
        <v>33</v>
      </c>
      <c r="AV57" s="6" t="s">
        <v>219</v>
      </c>
      <c r="AW57" s="6">
        <v>44</v>
      </c>
      <c r="AX57" s="6">
        <v>520</v>
      </c>
      <c r="AZ57" s="6" t="s">
        <v>219</v>
      </c>
      <c r="BA57" s="6" t="s">
        <v>219</v>
      </c>
      <c r="BB57" s="6" t="s">
        <v>219</v>
      </c>
      <c r="BC57" s="6" t="s">
        <v>219</v>
      </c>
      <c r="BD57" s="6" t="s">
        <v>219</v>
      </c>
      <c r="BE57" s="6" t="s">
        <v>219</v>
      </c>
      <c r="BG57" s="6" t="s">
        <v>222</v>
      </c>
      <c r="BH57" s="6" t="s">
        <v>222</v>
      </c>
      <c r="BI57" s="6" t="s">
        <v>222</v>
      </c>
      <c r="BJ57" s="6" t="s">
        <v>219</v>
      </c>
      <c r="BK57" s="6" t="s">
        <v>223</v>
      </c>
      <c r="BL57" s="6" t="s">
        <v>224</v>
      </c>
      <c r="BM57" s="6">
        <v>19</v>
      </c>
      <c r="BN57" s="6" t="s">
        <v>227</v>
      </c>
      <c r="BP57" s="6" t="s">
        <v>222</v>
      </c>
      <c r="BQ57" s="6" t="s">
        <v>222</v>
      </c>
      <c r="BR57" s="6" t="s">
        <v>222</v>
      </c>
      <c r="BS57" s="6" t="s">
        <v>219</v>
      </c>
      <c r="BT57" s="6" t="s">
        <v>223</v>
      </c>
      <c r="BU57" s="6">
        <v>27</v>
      </c>
      <c r="BV57" s="6">
        <v>35</v>
      </c>
      <c r="BW57" s="6" t="s">
        <v>227</v>
      </c>
      <c r="BY57" s="25">
        <f t="shared" si="39"/>
        <v>81</v>
      </c>
      <c r="BZ57" s="26"/>
      <c r="CB57" s="6" t="s">
        <v>230</v>
      </c>
      <c r="CC57" s="6" t="s">
        <v>230</v>
      </c>
      <c r="CD57" s="6" t="s">
        <v>230</v>
      </c>
      <c r="CE57" s="6" t="s">
        <v>230</v>
      </c>
      <c r="CF57" s="6" t="s">
        <v>230</v>
      </c>
      <c r="CG57" s="6" t="s">
        <v>230</v>
      </c>
      <c r="CH57" s="6" t="s">
        <v>230</v>
      </c>
      <c r="CI57" s="6" t="s">
        <v>230</v>
      </c>
      <c r="CJ57" s="6" t="s">
        <v>230</v>
      </c>
      <c r="CK57" s="6" t="s">
        <v>230</v>
      </c>
      <c r="CL57" s="6" t="s">
        <v>230</v>
      </c>
      <c r="CM57" s="6" t="s">
        <v>230</v>
      </c>
      <c r="CN57" s="6" t="s">
        <v>230</v>
      </c>
      <c r="CO57" s="6" t="s">
        <v>230</v>
      </c>
      <c r="CP57" s="6" t="s">
        <v>230</v>
      </c>
      <c r="CQ57" s="6" t="s">
        <v>230</v>
      </c>
      <c r="CR57" s="6" t="s">
        <v>230</v>
      </c>
      <c r="CS57" s="6" t="s">
        <v>230</v>
      </c>
      <c r="CT57" s="6" t="s">
        <v>230</v>
      </c>
      <c r="CU57" s="6" t="s">
        <v>230</v>
      </c>
      <c r="CV57" s="6" t="s">
        <v>230</v>
      </c>
      <c r="CW57" s="6" t="s">
        <v>230</v>
      </c>
      <c r="CX57" s="6" t="s">
        <v>230</v>
      </c>
      <c r="CY57" s="6" t="s">
        <v>230</v>
      </c>
      <c r="CZ57" s="6" t="s">
        <v>230</v>
      </c>
      <c r="DA57" s="6" t="s">
        <v>230</v>
      </c>
      <c r="DB57" s="6" t="s">
        <v>230</v>
      </c>
      <c r="DC57" s="6" t="s">
        <v>230</v>
      </c>
      <c r="DD57" s="6" t="s">
        <v>230</v>
      </c>
      <c r="DE57" s="6" t="s">
        <v>230</v>
      </c>
      <c r="DF57" s="6" t="s">
        <v>230</v>
      </c>
      <c r="DG57" s="6" t="s">
        <v>230</v>
      </c>
      <c r="DH57" s="6" t="s">
        <v>230</v>
      </c>
      <c r="DI57" s="6" t="s">
        <v>230</v>
      </c>
      <c r="DJ57" s="6" t="s">
        <v>230</v>
      </c>
      <c r="DK57" s="6" t="s">
        <v>230</v>
      </c>
      <c r="DL57" s="6" t="s">
        <v>230</v>
      </c>
      <c r="DM57" s="6" t="s">
        <v>230</v>
      </c>
      <c r="DN57" s="6" t="s">
        <v>230</v>
      </c>
      <c r="DO57" s="6" t="s">
        <v>230</v>
      </c>
      <c r="DP57" s="6" t="s">
        <v>230</v>
      </c>
      <c r="DQ57" s="6" t="s">
        <v>230</v>
      </c>
      <c r="DR57" s="6" t="s">
        <v>230</v>
      </c>
      <c r="DS57" s="6" t="s">
        <v>230</v>
      </c>
      <c r="DT57" s="6" t="s">
        <v>230</v>
      </c>
      <c r="DU57" s="6" t="s">
        <v>230</v>
      </c>
      <c r="DV57" s="6" t="s">
        <v>230</v>
      </c>
      <c r="DW57" s="6" t="s">
        <v>230</v>
      </c>
      <c r="DX57" s="6" t="s">
        <v>230</v>
      </c>
      <c r="DY57" s="6" t="s">
        <v>230</v>
      </c>
      <c r="DZ57" s="6" t="s">
        <v>230</v>
      </c>
      <c r="EA57" s="6" t="s">
        <v>230</v>
      </c>
      <c r="EB57" s="6" t="s">
        <v>230</v>
      </c>
      <c r="EC57" s="6" t="s">
        <v>230</v>
      </c>
      <c r="ED57" s="6" t="s">
        <v>230</v>
      </c>
      <c r="EE57" s="6" t="s">
        <v>230</v>
      </c>
      <c r="EG57" s="6" t="s">
        <v>230</v>
      </c>
      <c r="EH57" s="6" t="s">
        <v>230</v>
      </c>
      <c r="EI57" s="6" t="s">
        <v>230</v>
      </c>
      <c r="EJ57" s="6" t="s">
        <v>230</v>
      </c>
      <c r="EK57" s="6" t="s">
        <v>230</v>
      </c>
      <c r="EL57" s="6" t="s">
        <v>230</v>
      </c>
      <c r="EM57" s="6" t="s">
        <v>230</v>
      </c>
      <c r="EN57" s="6" t="s">
        <v>230</v>
      </c>
      <c r="EO57" s="6" t="s">
        <v>230</v>
      </c>
      <c r="EP57" s="6" t="s">
        <v>230</v>
      </c>
      <c r="EQ57" s="6" t="s">
        <v>230</v>
      </c>
      <c r="ER57" s="6" t="s">
        <v>230</v>
      </c>
      <c r="ES57" s="6" t="s">
        <v>230</v>
      </c>
      <c r="ET57" s="6" t="s">
        <v>230</v>
      </c>
      <c r="EU57" s="6" t="s">
        <v>230</v>
      </c>
      <c r="EV57" s="6" t="s">
        <v>230</v>
      </c>
      <c r="EW57" s="6" t="s">
        <v>230</v>
      </c>
      <c r="EX57" s="6" t="s">
        <v>230</v>
      </c>
      <c r="EY57" s="6" t="s">
        <v>230</v>
      </c>
      <c r="EZ57" s="6" t="s">
        <v>230</v>
      </c>
      <c r="FA57" s="6" t="s">
        <v>230</v>
      </c>
      <c r="FB57" s="6" t="s">
        <v>230</v>
      </c>
      <c r="FC57" s="6" t="s">
        <v>230</v>
      </c>
      <c r="FD57" s="6" t="s">
        <v>230</v>
      </c>
      <c r="FE57" s="6" t="s">
        <v>230</v>
      </c>
      <c r="FF57" s="6" t="s">
        <v>230</v>
      </c>
      <c r="FG57" s="6" t="s">
        <v>230</v>
      </c>
      <c r="FH57" s="6" t="s">
        <v>230</v>
      </c>
      <c r="FI57" s="6" t="s">
        <v>230</v>
      </c>
      <c r="FJ57" s="6" t="s">
        <v>230</v>
      </c>
      <c r="FK57" s="6" t="s">
        <v>230</v>
      </c>
      <c r="FL57" s="6" t="s">
        <v>230</v>
      </c>
      <c r="FM57" s="6" t="s">
        <v>230</v>
      </c>
      <c r="FN57" s="6" t="s">
        <v>230</v>
      </c>
      <c r="FO57" s="6" t="s">
        <v>230</v>
      </c>
      <c r="FP57" s="6" t="s">
        <v>230</v>
      </c>
      <c r="FQ57" s="6" t="s">
        <v>230</v>
      </c>
      <c r="FR57" s="6" t="s">
        <v>230</v>
      </c>
      <c r="FS57" s="6" t="s">
        <v>230</v>
      </c>
      <c r="FT57" s="6" t="s">
        <v>230</v>
      </c>
      <c r="FU57" s="6" t="s">
        <v>230</v>
      </c>
      <c r="FV57" s="6" t="s">
        <v>230</v>
      </c>
      <c r="FW57" s="6" t="s">
        <v>230</v>
      </c>
      <c r="FX57" s="6" t="s">
        <v>230</v>
      </c>
      <c r="FY57" s="6" t="s">
        <v>230</v>
      </c>
      <c r="FZ57" s="6" t="s">
        <v>230</v>
      </c>
      <c r="GA57" s="6" t="s">
        <v>230</v>
      </c>
      <c r="GB57" s="6" t="s">
        <v>230</v>
      </c>
      <c r="GC57" s="6" t="s">
        <v>230</v>
      </c>
      <c r="GD57" s="6" t="s">
        <v>230</v>
      </c>
      <c r="GE57" s="6" t="s">
        <v>230</v>
      </c>
      <c r="GF57" s="6" t="s">
        <v>230</v>
      </c>
      <c r="GG57" s="6" t="s">
        <v>230</v>
      </c>
      <c r="GH57" s="6" t="s">
        <v>230</v>
      </c>
      <c r="GI57" s="6" t="s">
        <v>230</v>
      </c>
    </row>
    <row r="58" spans="1:191" x14ac:dyDescent="0.25">
      <c r="A58" s="6">
        <v>1143569</v>
      </c>
      <c r="B58" s="6" t="s">
        <v>248</v>
      </c>
      <c r="C58" s="6" t="s">
        <v>216</v>
      </c>
      <c r="D58" s="6">
        <v>0.2</v>
      </c>
      <c r="E58" s="22">
        <v>43444</v>
      </c>
      <c r="F58" s="6" t="s">
        <v>216</v>
      </c>
      <c r="H58" s="6" t="s">
        <v>217</v>
      </c>
      <c r="I58" s="6">
        <v>13</v>
      </c>
      <c r="J58" s="6">
        <v>0.41</v>
      </c>
      <c r="K58" s="6">
        <v>7.8</v>
      </c>
      <c r="L58" s="6" t="s">
        <v>218</v>
      </c>
      <c r="M58" s="6">
        <v>1.3</v>
      </c>
      <c r="N58" s="6">
        <v>4.2999999999999997E-2</v>
      </c>
      <c r="P58" s="6" t="s">
        <v>219</v>
      </c>
      <c r="R58" s="6" t="s">
        <v>220</v>
      </c>
      <c r="S58" s="6">
        <v>0.34</v>
      </c>
      <c r="T58" s="6">
        <v>0.18</v>
      </c>
      <c r="U58" s="6">
        <v>0.17</v>
      </c>
      <c r="V58" s="6">
        <v>2.7</v>
      </c>
      <c r="W58" s="6">
        <v>0.6</v>
      </c>
      <c r="X58" s="6">
        <v>6.4</v>
      </c>
      <c r="Y58" s="6">
        <v>6.1</v>
      </c>
      <c r="Z58" s="6">
        <v>3.8</v>
      </c>
      <c r="AA58" s="6">
        <v>3.6</v>
      </c>
      <c r="AB58" s="6">
        <v>6.2</v>
      </c>
      <c r="AC58" s="6">
        <v>1.4</v>
      </c>
      <c r="AD58" s="6">
        <v>4.5</v>
      </c>
      <c r="AE58" s="6">
        <v>2.7</v>
      </c>
      <c r="AF58" s="6">
        <v>0.76</v>
      </c>
      <c r="AG58" s="6">
        <v>3.5</v>
      </c>
      <c r="AI58" s="6">
        <v>42.9</v>
      </c>
      <c r="AK58" s="6">
        <v>32</v>
      </c>
      <c r="AL58" s="6">
        <v>1.7</v>
      </c>
      <c r="AM58" s="6">
        <v>14</v>
      </c>
      <c r="AN58" s="6">
        <v>14</v>
      </c>
      <c r="AO58" s="6" t="s">
        <v>221</v>
      </c>
      <c r="AP58" s="28">
        <v>120</v>
      </c>
      <c r="AQ58" s="6">
        <v>120</v>
      </c>
      <c r="AR58" s="28">
        <v>730</v>
      </c>
      <c r="AS58" s="6">
        <v>850</v>
      </c>
      <c r="AT58" s="6">
        <v>7.8</v>
      </c>
      <c r="AU58" s="6">
        <v>86</v>
      </c>
      <c r="AV58" s="6" t="s">
        <v>219</v>
      </c>
      <c r="AW58" s="6">
        <v>51</v>
      </c>
      <c r="AX58" s="28">
        <v>1800</v>
      </c>
      <c r="AZ58" s="6" t="s">
        <v>219</v>
      </c>
      <c r="BA58" s="6" t="s">
        <v>219</v>
      </c>
      <c r="BB58" s="6" t="s">
        <v>219</v>
      </c>
      <c r="BC58" s="6" t="s">
        <v>219</v>
      </c>
      <c r="BD58" s="6" t="s">
        <v>219</v>
      </c>
      <c r="BE58" s="6" t="s">
        <v>219</v>
      </c>
      <c r="BG58" s="6" t="s">
        <v>222</v>
      </c>
      <c r="BH58" s="6" t="s">
        <v>222</v>
      </c>
      <c r="BI58" s="6" t="s">
        <v>222</v>
      </c>
      <c r="BJ58" s="6" t="s">
        <v>219</v>
      </c>
      <c r="BK58" s="6">
        <v>2.8</v>
      </c>
      <c r="BL58" s="6">
        <v>59</v>
      </c>
      <c r="BM58" s="6">
        <v>380</v>
      </c>
      <c r="BN58" s="6">
        <v>95</v>
      </c>
      <c r="BP58" s="6" t="s">
        <v>222</v>
      </c>
      <c r="BQ58" s="6" t="s">
        <v>222</v>
      </c>
      <c r="BR58" s="6" t="s">
        <v>222</v>
      </c>
      <c r="BS58" s="6" t="s">
        <v>219</v>
      </c>
      <c r="BT58" s="6" t="s">
        <v>223</v>
      </c>
      <c r="BU58" s="6">
        <v>15</v>
      </c>
      <c r="BV58" s="6">
        <v>130</v>
      </c>
      <c r="BW58" s="6">
        <v>33</v>
      </c>
      <c r="BY58" s="25">
        <f t="shared" si="39"/>
        <v>714.8</v>
      </c>
      <c r="BZ58" s="26"/>
      <c r="CB58" s="6" t="s">
        <v>230</v>
      </c>
      <c r="CC58" s="6" t="s">
        <v>230</v>
      </c>
      <c r="CD58" s="6" t="s">
        <v>230</v>
      </c>
      <c r="CE58" s="6" t="s">
        <v>230</v>
      </c>
      <c r="CF58" s="6" t="s">
        <v>230</v>
      </c>
      <c r="CG58" s="6" t="s">
        <v>230</v>
      </c>
      <c r="CH58" s="6" t="s">
        <v>230</v>
      </c>
      <c r="CI58" s="6" t="s">
        <v>230</v>
      </c>
      <c r="CJ58" s="6" t="s">
        <v>230</v>
      </c>
      <c r="CK58" s="6" t="s">
        <v>230</v>
      </c>
      <c r="CL58" s="6" t="s">
        <v>230</v>
      </c>
      <c r="CM58" s="6" t="s">
        <v>230</v>
      </c>
      <c r="CN58" s="6" t="s">
        <v>230</v>
      </c>
      <c r="CO58" s="6" t="s">
        <v>230</v>
      </c>
      <c r="CP58" s="6" t="s">
        <v>230</v>
      </c>
      <c r="CQ58" s="6" t="s">
        <v>230</v>
      </c>
      <c r="CR58" s="6" t="s">
        <v>230</v>
      </c>
      <c r="CS58" s="6" t="s">
        <v>230</v>
      </c>
      <c r="CT58" s="6" t="s">
        <v>230</v>
      </c>
      <c r="CU58" s="6" t="s">
        <v>230</v>
      </c>
      <c r="CV58" s="6" t="s">
        <v>230</v>
      </c>
      <c r="CW58" s="6" t="s">
        <v>230</v>
      </c>
      <c r="CX58" s="6" t="s">
        <v>230</v>
      </c>
      <c r="CY58" s="6" t="s">
        <v>230</v>
      </c>
      <c r="CZ58" s="6" t="s">
        <v>230</v>
      </c>
      <c r="DA58" s="6" t="s">
        <v>230</v>
      </c>
      <c r="DB58" s="6" t="s">
        <v>230</v>
      </c>
      <c r="DC58" s="6" t="s">
        <v>230</v>
      </c>
      <c r="DD58" s="6" t="s">
        <v>230</v>
      </c>
      <c r="DE58" s="6" t="s">
        <v>230</v>
      </c>
      <c r="DF58" s="6" t="s">
        <v>230</v>
      </c>
      <c r="DG58" s="6" t="s">
        <v>230</v>
      </c>
      <c r="DH58" s="6" t="s">
        <v>230</v>
      </c>
      <c r="DI58" s="6" t="s">
        <v>230</v>
      </c>
      <c r="DJ58" s="6" t="s">
        <v>230</v>
      </c>
      <c r="DK58" s="6" t="s">
        <v>230</v>
      </c>
      <c r="DL58" s="6" t="s">
        <v>230</v>
      </c>
      <c r="DM58" s="6" t="s">
        <v>230</v>
      </c>
      <c r="DN58" s="6" t="s">
        <v>230</v>
      </c>
      <c r="DO58" s="6" t="s">
        <v>230</v>
      </c>
      <c r="DP58" s="6" t="s">
        <v>230</v>
      </c>
      <c r="DQ58" s="6" t="s">
        <v>230</v>
      </c>
      <c r="DR58" s="6" t="s">
        <v>230</v>
      </c>
      <c r="DS58" s="6" t="s">
        <v>230</v>
      </c>
      <c r="DT58" s="6" t="s">
        <v>230</v>
      </c>
      <c r="DU58" s="6" t="s">
        <v>230</v>
      </c>
      <c r="DV58" s="6" t="s">
        <v>230</v>
      </c>
      <c r="DW58" s="6" t="s">
        <v>230</v>
      </c>
      <c r="DX58" s="6" t="s">
        <v>230</v>
      </c>
      <c r="DY58" s="6" t="s">
        <v>230</v>
      </c>
      <c r="DZ58" s="6" t="s">
        <v>230</v>
      </c>
      <c r="EA58" s="6" t="s">
        <v>230</v>
      </c>
      <c r="EB58" s="6" t="s">
        <v>230</v>
      </c>
      <c r="EC58" s="6" t="s">
        <v>230</v>
      </c>
      <c r="ED58" s="6" t="s">
        <v>230</v>
      </c>
      <c r="EE58" s="6" t="s">
        <v>230</v>
      </c>
      <c r="EG58" s="6" t="s">
        <v>230</v>
      </c>
      <c r="EH58" s="6" t="s">
        <v>230</v>
      </c>
      <c r="EI58" s="6" t="s">
        <v>230</v>
      </c>
      <c r="EJ58" s="6" t="s">
        <v>230</v>
      </c>
      <c r="EK58" s="6" t="s">
        <v>230</v>
      </c>
      <c r="EL58" s="6" t="s">
        <v>230</v>
      </c>
      <c r="EM58" s="6" t="s">
        <v>230</v>
      </c>
      <c r="EN58" s="6" t="s">
        <v>230</v>
      </c>
      <c r="EO58" s="6" t="s">
        <v>230</v>
      </c>
      <c r="EP58" s="6" t="s">
        <v>230</v>
      </c>
      <c r="EQ58" s="6" t="s">
        <v>230</v>
      </c>
      <c r="ER58" s="6" t="s">
        <v>230</v>
      </c>
      <c r="ES58" s="6" t="s">
        <v>230</v>
      </c>
      <c r="ET58" s="6" t="s">
        <v>230</v>
      </c>
      <c r="EU58" s="6" t="s">
        <v>230</v>
      </c>
      <c r="EV58" s="6" t="s">
        <v>230</v>
      </c>
      <c r="EW58" s="6" t="s">
        <v>230</v>
      </c>
      <c r="EX58" s="6" t="s">
        <v>230</v>
      </c>
      <c r="EY58" s="6" t="s">
        <v>230</v>
      </c>
      <c r="EZ58" s="6" t="s">
        <v>230</v>
      </c>
      <c r="FA58" s="6" t="s">
        <v>230</v>
      </c>
      <c r="FB58" s="6" t="s">
        <v>230</v>
      </c>
      <c r="FC58" s="6" t="s">
        <v>230</v>
      </c>
      <c r="FD58" s="6" t="s">
        <v>230</v>
      </c>
      <c r="FE58" s="6" t="s">
        <v>230</v>
      </c>
      <c r="FF58" s="6" t="s">
        <v>230</v>
      </c>
      <c r="FG58" s="6" t="s">
        <v>230</v>
      </c>
      <c r="FH58" s="6" t="s">
        <v>230</v>
      </c>
      <c r="FI58" s="6" t="s">
        <v>230</v>
      </c>
      <c r="FJ58" s="6" t="s">
        <v>230</v>
      </c>
      <c r="FK58" s="6" t="s">
        <v>230</v>
      </c>
      <c r="FL58" s="6" t="s">
        <v>230</v>
      </c>
      <c r="FM58" s="6" t="s">
        <v>230</v>
      </c>
      <c r="FN58" s="6" t="s">
        <v>230</v>
      </c>
      <c r="FO58" s="6" t="s">
        <v>230</v>
      </c>
      <c r="FP58" s="6" t="s">
        <v>230</v>
      </c>
      <c r="FQ58" s="6" t="s">
        <v>230</v>
      </c>
      <c r="FR58" s="6" t="s">
        <v>230</v>
      </c>
      <c r="FS58" s="6" t="s">
        <v>230</v>
      </c>
      <c r="FT58" s="6" t="s">
        <v>230</v>
      </c>
      <c r="FU58" s="6" t="s">
        <v>230</v>
      </c>
      <c r="FV58" s="6" t="s">
        <v>230</v>
      </c>
      <c r="FW58" s="6" t="s">
        <v>230</v>
      </c>
      <c r="FX58" s="6" t="s">
        <v>230</v>
      </c>
      <c r="FY58" s="6" t="s">
        <v>230</v>
      </c>
      <c r="FZ58" s="6" t="s">
        <v>230</v>
      </c>
      <c r="GA58" s="6" t="s">
        <v>230</v>
      </c>
      <c r="GB58" s="6" t="s">
        <v>230</v>
      </c>
      <c r="GC58" s="6" t="s">
        <v>230</v>
      </c>
      <c r="GD58" s="6" t="s">
        <v>230</v>
      </c>
      <c r="GE58" s="6" t="s">
        <v>230</v>
      </c>
      <c r="GF58" s="6" t="s">
        <v>230</v>
      </c>
      <c r="GG58" s="6" t="s">
        <v>230</v>
      </c>
      <c r="GH58" s="6" t="s">
        <v>230</v>
      </c>
      <c r="GI58" s="6" t="s">
        <v>230</v>
      </c>
    </row>
    <row r="59" spans="1:191" x14ac:dyDescent="0.25">
      <c r="A59" s="6">
        <v>1143570</v>
      </c>
      <c r="B59" s="6" t="s">
        <v>248</v>
      </c>
      <c r="C59" s="6" t="s">
        <v>216</v>
      </c>
      <c r="D59" s="6">
        <v>0.7</v>
      </c>
      <c r="E59" s="22">
        <v>43444</v>
      </c>
      <c r="F59" s="6" t="s">
        <v>216</v>
      </c>
      <c r="H59" s="6" t="s">
        <v>217</v>
      </c>
      <c r="I59" s="6">
        <v>13</v>
      </c>
      <c r="J59" s="6">
        <v>0.41</v>
      </c>
      <c r="K59" s="6">
        <v>7.6</v>
      </c>
      <c r="L59" s="6" t="s">
        <v>218</v>
      </c>
      <c r="M59" s="6">
        <v>0.68</v>
      </c>
      <c r="N59" s="6">
        <v>3.9E-2</v>
      </c>
      <c r="P59" s="6" t="s">
        <v>219</v>
      </c>
      <c r="R59" s="6" t="s">
        <v>220</v>
      </c>
      <c r="S59" s="6">
        <v>0.91</v>
      </c>
      <c r="T59" s="6">
        <v>1.5</v>
      </c>
      <c r="U59" s="6">
        <v>1.8</v>
      </c>
      <c r="V59" s="6">
        <v>14</v>
      </c>
      <c r="W59" s="6">
        <v>4</v>
      </c>
      <c r="X59" s="6">
        <v>20</v>
      </c>
      <c r="Y59" s="6">
        <v>17</v>
      </c>
      <c r="Z59" s="6">
        <v>12</v>
      </c>
      <c r="AA59" s="6">
        <v>7.4</v>
      </c>
      <c r="AB59" s="6">
        <v>11</v>
      </c>
      <c r="AC59" s="6">
        <v>4.5999999999999996</v>
      </c>
      <c r="AD59" s="6">
        <v>9.6999999999999993</v>
      </c>
      <c r="AE59" s="6">
        <v>5.2</v>
      </c>
      <c r="AF59" s="28">
        <v>1.1000000000000001</v>
      </c>
      <c r="AG59" s="6">
        <v>6.1</v>
      </c>
      <c r="AI59" s="6">
        <v>116</v>
      </c>
      <c r="AK59" s="6">
        <v>44</v>
      </c>
      <c r="AL59" s="6">
        <v>1.6</v>
      </c>
      <c r="AM59" s="6">
        <v>19</v>
      </c>
      <c r="AN59" s="6">
        <v>8.1999999999999993</v>
      </c>
      <c r="AO59" s="6" t="s">
        <v>221</v>
      </c>
      <c r="AP59" s="28">
        <v>110</v>
      </c>
      <c r="AQ59" s="6">
        <v>110</v>
      </c>
      <c r="AR59" s="28">
        <v>570</v>
      </c>
      <c r="AS59" s="6">
        <v>600</v>
      </c>
      <c r="AT59" s="6">
        <v>6.8</v>
      </c>
      <c r="AU59" s="6">
        <v>140</v>
      </c>
      <c r="AV59" s="6" t="s">
        <v>219</v>
      </c>
      <c r="AW59" s="6">
        <v>77</v>
      </c>
      <c r="AX59" s="28">
        <v>1300</v>
      </c>
      <c r="AZ59" s="6" t="s">
        <v>219</v>
      </c>
      <c r="BA59" s="6" t="s">
        <v>219</v>
      </c>
      <c r="BB59" s="6" t="s">
        <v>219</v>
      </c>
      <c r="BC59" s="6" t="s">
        <v>219</v>
      </c>
      <c r="BD59" s="6" t="s">
        <v>219</v>
      </c>
      <c r="BE59" s="6" t="s">
        <v>219</v>
      </c>
      <c r="BG59" s="6" t="s">
        <v>222</v>
      </c>
      <c r="BH59" s="6" t="s">
        <v>222</v>
      </c>
      <c r="BI59" s="6" t="s">
        <v>222</v>
      </c>
      <c r="BJ59" s="6" t="s">
        <v>219</v>
      </c>
      <c r="BK59" s="6">
        <v>14</v>
      </c>
      <c r="BL59" s="6">
        <v>87</v>
      </c>
      <c r="BM59" s="6">
        <v>320</v>
      </c>
      <c r="BN59" s="6">
        <v>87</v>
      </c>
      <c r="BP59" s="6" t="s">
        <v>222</v>
      </c>
      <c r="BQ59" s="6" t="s">
        <v>222</v>
      </c>
      <c r="BR59" s="6" t="s">
        <v>222</v>
      </c>
      <c r="BS59" s="6" t="s">
        <v>219</v>
      </c>
      <c r="BT59" s="6">
        <v>8.9</v>
      </c>
      <c r="BU59" s="6">
        <v>100</v>
      </c>
      <c r="BV59" s="6">
        <v>240</v>
      </c>
      <c r="BW59" s="6">
        <v>39</v>
      </c>
      <c r="BY59" s="25">
        <f t="shared" si="39"/>
        <v>895.9</v>
      </c>
      <c r="BZ59" s="26"/>
      <c r="CB59" s="6" t="s">
        <v>230</v>
      </c>
      <c r="CC59" s="6" t="s">
        <v>230</v>
      </c>
      <c r="CD59" s="6" t="s">
        <v>230</v>
      </c>
      <c r="CE59" s="6" t="s">
        <v>230</v>
      </c>
      <c r="CF59" s="6" t="s">
        <v>230</v>
      </c>
      <c r="CG59" s="6" t="s">
        <v>230</v>
      </c>
      <c r="CH59" s="6" t="s">
        <v>230</v>
      </c>
      <c r="CI59" s="6" t="s">
        <v>230</v>
      </c>
      <c r="CJ59" s="6" t="s">
        <v>230</v>
      </c>
      <c r="CK59" s="6" t="s">
        <v>230</v>
      </c>
      <c r="CL59" s="6" t="s">
        <v>230</v>
      </c>
      <c r="CM59" s="6" t="s">
        <v>230</v>
      </c>
      <c r="CN59" s="6" t="s">
        <v>230</v>
      </c>
      <c r="CO59" s="6" t="s">
        <v>230</v>
      </c>
      <c r="CP59" s="6" t="s">
        <v>230</v>
      </c>
      <c r="CQ59" s="6" t="s">
        <v>230</v>
      </c>
      <c r="CR59" s="6" t="s">
        <v>230</v>
      </c>
      <c r="CS59" s="6" t="s">
        <v>230</v>
      </c>
      <c r="CT59" s="6" t="s">
        <v>230</v>
      </c>
      <c r="CU59" s="6" t="s">
        <v>230</v>
      </c>
      <c r="CV59" s="6" t="s">
        <v>230</v>
      </c>
      <c r="CW59" s="6" t="s">
        <v>230</v>
      </c>
      <c r="CX59" s="6" t="s">
        <v>230</v>
      </c>
      <c r="CY59" s="6" t="s">
        <v>230</v>
      </c>
      <c r="CZ59" s="6" t="s">
        <v>230</v>
      </c>
      <c r="DA59" s="6" t="s">
        <v>230</v>
      </c>
      <c r="DB59" s="6" t="s">
        <v>230</v>
      </c>
      <c r="DC59" s="6" t="s">
        <v>230</v>
      </c>
      <c r="DD59" s="6" t="s">
        <v>230</v>
      </c>
      <c r="DE59" s="6" t="s">
        <v>230</v>
      </c>
      <c r="DF59" s="6" t="s">
        <v>230</v>
      </c>
      <c r="DG59" s="6" t="s">
        <v>230</v>
      </c>
      <c r="DH59" s="6" t="s">
        <v>230</v>
      </c>
      <c r="DI59" s="6" t="s">
        <v>230</v>
      </c>
      <c r="DJ59" s="6" t="s">
        <v>230</v>
      </c>
      <c r="DK59" s="6" t="s">
        <v>230</v>
      </c>
      <c r="DL59" s="6" t="s">
        <v>230</v>
      </c>
      <c r="DM59" s="6" t="s">
        <v>230</v>
      </c>
      <c r="DN59" s="6" t="s">
        <v>230</v>
      </c>
      <c r="DO59" s="6" t="s">
        <v>230</v>
      </c>
      <c r="DP59" s="6" t="s">
        <v>230</v>
      </c>
      <c r="DQ59" s="6" t="s">
        <v>230</v>
      </c>
      <c r="DR59" s="6" t="s">
        <v>230</v>
      </c>
      <c r="DS59" s="6" t="s">
        <v>230</v>
      </c>
      <c r="DT59" s="6" t="s">
        <v>230</v>
      </c>
      <c r="DU59" s="6" t="s">
        <v>230</v>
      </c>
      <c r="DV59" s="6" t="s">
        <v>230</v>
      </c>
      <c r="DW59" s="6" t="s">
        <v>230</v>
      </c>
      <c r="DX59" s="6" t="s">
        <v>230</v>
      </c>
      <c r="DY59" s="6" t="s">
        <v>230</v>
      </c>
      <c r="DZ59" s="6" t="s">
        <v>230</v>
      </c>
      <c r="EA59" s="6" t="s">
        <v>230</v>
      </c>
      <c r="EB59" s="6" t="s">
        <v>230</v>
      </c>
      <c r="EC59" s="6" t="s">
        <v>230</v>
      </c>
      <c r="ED59" s="6" t="s">
        <v>230</v>
      </c>
      <c r="EE59" s="6" t="s">
        <v>230</v>
      </c>
      <c r="EG59" s="6" t="s">
        <v>230</v>
      </c>
      <c r="EH59" s="6" t="s">
        <v>230</v>
      </c>
      <c r="EI59" s="6" t="s">
        <v>230</v>
      </c>
      <c r="EJ59" s="6" t="s">
        <v>230</v>
      </c>
      <c r="EK59" s="6" t="s">
        <v>230</v>
      </c>
      <c r="EL59" s="6" t="s">
        <v>230</v>
      </c>
      <c r="EM59" s="6" t="s">
        <v>230</v>
      </c>
      <c r="EN59" s="6" t="s">
        <v>230</v>
      </c>
      <c r="EO59" s="6" t="s">
        <v>230</v>
      </c>
      <c r="EP59" s="6" t="s">
        <v>230</v>
      </c>
      <c r="EQ59" s="6" t="s">
        <v>230</v>
      </c>
      <c r="ER59" s="6" t="s">
        <v>230</v>
      </c>
      <c r="ES59" s="6" t="s">
        <v>230</v>
      </c>
      <c r="ET59" s="6" t="s">
        <v>230</v>
      </c>
      <c r="EU59" s="6" t="s">
        <v>230</v>
      </c>
      <c r="EV59" s="6" t="s">
        <v>230</v>
      </c>
      <c r="EW59" s="6" t="s">
        <v>230</v>
      </c>
      <c r="EX59" s="6" t="s">
        <v>230</v>
      </c>
      <c r="EY59" s="6" t="s">
        <v>230</v>
      </c>
      <c r="EZ59" s="6" t="s">
        <v>230</v>
      </c>
      <c r="FA59" s="6" t="s">
        <v>230</v>
      </c>
      <c r="FB59" s="6" t="s">
        <v>230</v>
      </c>
      <c r="FC59" s="6" t="s">
        <v>230</v>
      </c>
      <c r="FD59" s="6" t="s">
        <v>230</v>
      </c>
      <c r="FE59" s="6" t="s">
        <v>230</v>
      </c>
      <c r="FF59" s="6" t="s">
        <v>230</v>
      </c>
      <c r="FG59" s="6" t="s">
        <v>230</v>
      </c>
      <c r="FH59" s="6" t="s">
        <v>230</v>
      </c>
      <c r="FI59" s="6" t="s">
        <v>230</v>
      </c>
      <c r="FJ59" s="6" t="s">
        <v>230</v>
      </c>
      <c r="FK59" s="6" t="s">
        <v>230</v>
      </c>
      <c r="FL59" s="6" t="s">
        <v>230</v>
      </c>
      <c r="FM59" s="6" t="s">
        <v>230</v>
      </c>
      <c r="FN59" s="6" t="s">
        <v>230</v>
      </c>
      <c r="FO59" s="6" t="s">
        <v>230</v>
      </c>
      <c r="FP59" s="6" t="s">
        <v>230</v>
      </c>
      <c r="FQ59" s="6" t="s">
        <v>230</v>
      </c>
      <c r="FR59" s="6" t="s">
        <v>230</v>
      </c>
      <c r="FS59" s="6" t="s">
        <v>230</v>
      </c>
      <c r="FT59" s="6" t="s">
        <v>230</v>
      </c>
      <c r="FU59" s="6" t="s">
        <v>230</v>
      </c>
      <c r="FV59" s="6" t="s">
        <v>230</v>
      </c>
      <c r="FW59" s="6" t="s">
        <v>230</v>
      </c>
      <c r="FX59" s="6" t="s">
        <v>230</v>
      </c>
      <c r="FY59" s="6" t="s">
        <v>230</v>
      </c>
      <c r="FZ59" s="6" t="s">
        <v>230</v>
      </c>
      <c r="GA59" s="6" t="s">
        <v>230</v>
      </c>
      <c r="GB59" s="6" t="s">
        <v>230</v>
      </c>
      <c r="GC59" s="6" t="s">
        <v>230</v>
      </c>
      <c r="GD59" s="6" t="s">
        <v>230</v>
      </c>
      <c r="GE59" s="6" t="s">
        <v>230</v>
      </c>
      <c r="GF59" s="6" t="s">
        <v>230</v>
      </c>
      <c r="GG59" s="6" t="s">
        <v>230</v>
      </c>
      <c r="GH59" s="6" t="s">
        <v>230</v>
      </c>
      <c r="GI59" s="6" t="s">
        <v>230</v>
      </c>
    </row>
    <row r="60" spans="1:191" x14ac:dyDescent="0.25">
      <c r="A60" s="6">
        <v>1143571</v>
      </c>
      <c r="B60" s="6" t="s">
        <v>248</v>
      </c>
      <c r="C60" s="6" t="s">
        <v>216</v>
      </c>
      <c r="D60" s="6">
        <v>1.5</v>
      </c>
      <c r="E60" s="22">
        <v>43444</v>
      </c>
      <c r="F60" s="6" t="s">
        <v>216</v>
      </c>
      <c r="H60" s="6" t="s">
        <v>217</v>
      </c>
      <c r="I60" s="6">
        <v>14</v>
      </c>
      <c r="J60" s="6">
        <v>0.41</v>
      </c>
      <c r="K60" s="6">
        <v>8</v>
      </c>
      <c r="L60" s="6" t="s">
        <v>218</v>
      </c>
      <c r="M60" s="6">
        <v>1.9</v>
      </c>
      <c r="N60" s="6">
        <v>2.4E-2</v>
      </c>
      <c r="P60" s="6" t="s">
        <v>219</v>
      </c>
      <c r="R60" s="6" t="s">
        <v>220</v>
      </c>
      <c r="S60" s="6" t="s">
        <v>220</v>
      </c>
      <c r="T60" s="6" t="s">
        <v>220</v>
      </c>
      <c r="U60" s="6" t="s">
        <v>220</v>
      </c>
      <c r="V60" s="6">
        <v>1.2</v>
      </c>
      <c r="W60" s="6">
        <v>0.22</v>
      </c>
      <c r="X60" s="6">
        <v>2.2000000000000002</v>
      </c>
      <c r="Y60" s="6">
        <v>1.7</v>
      </c>
      <c r="Z60" s="6">
        <v>0.78</v>
      </c>
      <c r="AA60" s="6">
        <v>0.81</v>
      </c>
      <c r="AB60" s="6">
        <v>1.1000000000000001</v>
      </c>
      <c r="AC60" s="6">
        <v>0.4</v>
      </c>
      <c r="AD60" s="6">
        <v>0.59</v>
      </c>
      <c r="AE60" s="6">
        <v>0.4</v>
      </c>
      <c r="AF60" s="6" t="s">
        <v>220</v>
      </c>
      <c r="AG60" s="6">
        <v>0.51</v>
      </c>
      <c r="AI60" s="6">
        <v>9.89</v>
      </c>
      <c r="AK60" s="6">
        <v>21</v>
      </c>
      <c r="AL60" s="6">
        <v>1.2</v>
      </c>
      <c r="AM60" s="6">
        <v>13</v>
      </c>
      <c r="AN60" s="28">
        <v>38</v>
      </c>
      <c r="AO60" s="6" t="s">
        <v>221</v>
      </c>
      <c r="AP60" s="6">
        <v>80</v>
      </c>
      <c r="AQ60" s="6">
        <v>81</v>
      </c>
      <c r="AR60" s="28">
        <v>3900</v>
      </c>
      <c r="AS60" s="6">
        <v>780</v>
      </c>
      <c r="AT60" s="29">
        <v>310</v>
      </c>
      <c r="AU60" s="6">
        <v>330</v>
      </c>
      <c r="AV60" s="6" t="s">
        <v>219</v>
      </c>
      <c r="AW60" s="6">
        <v>52</v>
      </c>
      <c r="AX60" s="28">
        <v>1200</v>
      </c>
      <c r="AZ60" s="6" t="s">
        <v>219</v>
      </c>
      <c r="BA60" s="6" t="s">
        <v>219</v>
      </c>
      <c r="BB60" s="6" t="s">
        <v>219</v>
      </c>
      <c r="BC60" s="6" t="s">
        <v>219</v>
      </c>
      <c r="BD60" s="6" t="s">
        <v>219</v>
      </c>
      <c r="BE60" s="6" t="s">
        <v>219</v>
      </c>
      <c r="BG60" s="6" t="s">
        <v>222</v>
      </c>
      <c r="BH60" s="6" t="s">
        <v>222</v>
      </c>
      <c r="BI60" s="6" t="s">
        <v>222</v>
      </c>
      <c r="BJ60" s="6" t="s">
        <v>219</v>
      </c>
      <c r="BK60" s="6" t="s">
        <v>223</v>
      </c>
      <c r="BL60" s="6">
        <v>35</v>
      </c>
      <c r="BM60" s="6">
        <v>150</v>
      </c>
      <c r="BN60" s="6">
        <v>18</v>
      </c>
      <c r="BP60" s="6" t="s">
        <v>222</v>
      </c>
      <c r="BQ60" s="6" t="s">
        <v>222</v>
      </c>
      <c r="BR60" s="6" t="s">
        <v>222</v>
      </c>
      <c r="BS60" s="6" t="s">
        <v>219</v>
      </c>
      <c r="BT60" s="6" t="s">
        <v>223</v>
      </c>
      <c r="BU60" s="6">
        <v>17</v>
      </c>
      <c r="BV60" s="6">
        <v>23</v>
      </c>
      <c r="BW60" s="6" t="s">
        <v>227</v>
      </c>
      <c r="BY60" s="25">
        <f t="shared" si="39"/>
        <v>243</v>
      </c>
      <c r="BZ60" s="26"/>
      <c r="CB60" s="6" t="s">
        <v>219</v>
      </c>
      <c r="CC60" s="6" t="s">
        <v>219</v>
      </c>
      <c r="CD60" s="6" t="s">
        <v>219</v>
      </c>
      <c r="CE60" s="6" t="s">
        <v>219</v>
      </c>
      <c r="CF60" s="6" t="s">
        <v>219</v>
      </c>
      <c r="CG60" s="6" t="s">
        <v>219</v>
      </c>
      <c r="CH60" s="6" t="s">
        <v>219</v>
      </c>
      <c r="CI60" s="6" t="s">
        <v>219</v>
      </c>
      <c r="CJ60" s="6" t="s">
        <v>219</v>
      </c>
      <c r="CK60" s="6" t="s">
        <v>219</v>
      </c>
      <c r="CL60" s="6" t="s">
        <v>219</v>
      </c>
      <c r="CM60" s="6" t="s">
        <v>219</v>
      </c>
      <c r="CN60" s="6" t="s">
        <v>219</v>
      </c>
      <c r="CO60" s="6" t="s">
        <v>219</v>
      </c>
      <c r="CP60" s="6" t="s">
        <v>219</v>
      </c>
      <c r="CQ60" s="6" t="s">
        <v>219</v>
      </c>
      <c r="CR60" s="6" t="s">
        <v>219</v>
      </c>
      <c r="CS60" s="6" t="s">
        <v>219</v>
      </c>
      <c r="CT60" s="6" t="s">
        <v>219</v>
      </c>
      <c r="CU60" s="6" t="s">
        <v>219</v>
      </c>
      <c r="CV60" s="6" t="s">
        <v>219</v>
      </c>
      <c r="CW60" s="6" t="s">
        <v>219</v>
      </c>
      <c r="CX60" s="6" t="s">
        <v>219</v>
      </c>
      <c r="CY60" s="6" t="s">
        <v>219</v>
      </c>
      <c r="CZ60" s="6" t="s">
        <v>219</v>
      </c>
      <c r="DA60" s="6" t="s">
        <v>219</v>
      </c>
      <c r="DB60" s="6" t="s">
        <v>219</v>
      </c>
      <c r="DC60" s="6" t="s">
        <v>219</v>
      </c>
      <c r="DD60" s="6" t="s">
        <v>219</v>
      </c>
      <c r="DE60" s="6" t="s">
        <v>219</v>
      </c>
      <c r="DF60" s="6" t="s">
        <v>219</v>
      </c>
      <c r="DG60" s="6" t="s">
        <v>219</v>
      </c>
      <c r="DH60" s="6" t="s">
        <v>219</v>
      </c>
      <c r="DI60" s="6" t="s">
        <v>219</v>
      </c>
      <c r="DJ60" s="6" t="s">
        <v>219</v>
      </c>
      <c r="DK60" s="6" t="s">
        <v>219</v>
      </c>
      <c r="DL60" s="6" t="s">
        <v>219</v>
      </c>
      <c r="DM60" s="6" t="s">
        <v>219</v>
      </c>
      <c r="DN60" s="6" t="s">
        <v>219</v>
      </c>
      <c r="DO60" s="6" t="s">
        <v>219</v>
      </c>
      <c r="DP60" s="6" t="s">
        <v>219</v>
      </c>
      <c r="DQ60" s="6" t="s">
        <v>219</v>
      </c>
      <c r="DR60" s="6" t="s">
        <v>219</v>
      </c>
      <c r="DS60" s="6" t="s">
        <v>219</v>
      </c>
      <c r="DT60" s="6" t="s">
        <v>219</v>
      </c>
      <c r="DU60" s="6" t="s">
        <v>219</v>
      </c>
      <c r="DV60" s="6" t="s">
        <v>219</v>
      </c>
      <c r="DW60" s="6" t="s">
        <v>219</v>
      </c>
      <c r="DX60" s="6" t="s">
        <v>219</v>
      </c>
      <c r="DY60" s="6" t="s">
        <v>219</v>
      </c>
      <c r="DZ60" s="6" t="s">
        <v>219</v>
      </c>
      <c r="EA60" s="6" t="s">
        <v>219</v>
      </c>
      <c r="EB60" s="6" t="s">
        <v>219</v>
      </c>
      <c r="EC60" s="6" t="s">
        <v>219</v>
      </c>
      <c r="ED60" s="6" t="s">
        <v>219</v>
      </c>
      <c r="EE60" s="6" t="s">
        <v>219</v>
      </c>
      <c r="EG60" s="6" t="s">
        <v>217</v>
      </c>
      <c r="EH60" s="6" t="s">
        <v>237</v>
      </c>
      <c r="EI60" s="6" t="s">
        <v>217</v>
      </c>
      <c r="EJ60" s="6" t="s">
        <v>237</v>
      </c>
      <c r="EK60" s="6" t="s">
        <v>237</v>
      </c>
      <c r="EL60" s="6" t="s">
        <v>217</v>
      </c>
      <c r="EM60" s="6" t="s">
        <v>237</v>
      </c>
      <c r="EN60" s="6" t="s">
        <v>217</v>
      </c>
      <c r="EO60" s="6" t="s">
        <v>228</v>
      </c>
      <c r="EP60" s="6" t="s">
        <v>220</v>
      </c>
      <c r="EQ60" s="6" t="s">
        <v>228</v>
      </c>
      <c r="ER60" s="6" t="s">
        <v>237</v>
      </c>
      <c r="ES60" s="6" t="s">
        <v>237</v>
      </c>
      <c r="ET60" s="6" t="s">
        <v>228</v>
      </c>
      <c r="EU60" s="6" t="s">
        <v>228</v>
      </c>
      <c r="EV60" s="6" t="s">
        <v>228</v>
      </c>
      <c r="EW60" s="6" t="s">
        <v>228</v>
      </c>
      <c r="EX60" s="6" t="s">
        <v>220</v>
      </c>
      <c r="EY60" s="6" t="s">
        <v>228</v>
      </c>
      <c r="EZ60" s="6" t="s">
        <v>217</v>
      </c>
      <c r="FA60" s="6" t="s">
        <v>217</v>
      </c>
      <c r="FB60" s="6" t="s">
        <v>217</v>
      </c>
      <c r="FC60" s="6" t="s">
        <v>217</v>
      </c>
      <c r="FD60" s="6" t="s">
        <v>237</v>
      </c>
      <c r="FE60" s="6" t="s">
        <v>217</v>
      </c>
      <c r="FF60" s="6" t="s">
        <v>217</v>
      </c>
      <c r="FG60" s="6" t="s">
        <v>217</v>
      </c>
      <c r="FH60" s="6" t="s">
        <v>217</v>
      </c>
      <c r="FI60" s="6" t="s">
        <v>220</v>
      </c>
      <c r="FJ60" s="6" t="s">
        <v>220</v>
      </c>
      <c r="FK60" s="6" t="s">
        <v>237</v>
      </c>
      <c r="FL60" s="6" t="s">
        <v>237</v>
      </c>
      <c r="FM60" s="6" t="s">
        <v>228</v>
      </c>
      <c r="FN60" s="6" t="s">
        <v>237</v>
      </c>
      <c r="FO60" s="6" t="s">
        <v>237</v>
      </c>
      <c r="FP60" s="6" t="s">
        <v>220</v>
      </c>
      <c r="FQ60" s="6" t="s">
        <v>228</v>
      </c>
      <c r="FR60" s="6" t="s">
        <v>237</v>
      </c>
      <c r="FS60" s="6" t="s">
        <v>228</v>
      </c>
      <c r="FT60" s="6">
        <v>1.2</v>
      </c>
      <c r="FU60" s="6">
        <v>0.22</v>
      </c>
      <c r="FV60" s="6" t="s">
        <v>228</v>
      </c>
      <c r="FW60" s="6" t="s">
        <v>237</v>
      </c>
      <c r="FX60" s="6" t="s">
        <v>228</v>
      </c>
      <c r="FY60" s="6">
        <v>2.2000000000000002</v>
      </c>
      <c r="FZ60" s="6">
        <v>1.7</v>
      </c>
      <c r="GA60" s="6" t="s">
        <v>228</v>
      </c>
      <c r="GB60" s="6">
        <v>0.78</v>
      </c>
      <c r="GC60" s="6">
        <v>0.81</v>
      </c>
      <c r="GD60" s="6">
        <v>1.1000000000000001</v>
      </c>
      <c r="GE60" s="6">
        <v>0.4</v>
      </c>
      <c r="GF60" s="6">
        <v>0.59</v>
      </c>
      <c r="GG60" s="6">
        <v>0.4</v>
      </c>
      <c r="GH60" s="6" t="s">
        <v>220</v>
      </c>
      <c r="GI60" s="6">
        <v>0.51</v>
      </c>
    </row>
    <row r="61" spans="1:191" x14ac:dyDescent="0.25">
      <c r="A61" s="6">
        <v>1143572</v>
      </c>
      <c r="B61" s="6" t="s">
        <v>249</v>
      </c>
      <c r="C61" s="6" t="s">
        <v>216</v>
      </c>
      <c r="D61" s="6">
        <v>0.2</v>
      </c>
      <c r="E61" s="22">
        <v>43444</v>
      </c>
      <c r="F61" s="6" t="s">
        <v>216</v>
      </c>
      <c r="H61" s="6" t="s">
        <v>217</v>
      </c>
      <c r="I61" s="6">
        <v>14</v>
      </c>
      <c r="J61" s="6">
        <v>0.39</v>
      </c>
      <c r="K61" s="6">
        <v>7.5</v>
      </c>
      <c r="L61" s="6" t="s">
        <v>218</v>
      </c>
      <c r="M61" s="6">
        <v>0.11</v>
      </c>
      <c r="N61" s="6">
        <v>6.8000000000000005E-2</v>
      </c>
      <c r="P61" s="6" t="s">
        <v>219</v>
      </c>
      <c r="R61" s="6" t="s">
        <v>220</v>
      </c>
      <c r="S61" s="6">
        <v>0.28000000000000003</v>
      </c>
      <c r="T61" s="6" t="s">
        <v>220</v>
      </c>
      <c r="U61" s="6" t="s">
        <v>220</v>
      </c>
      <c r="V61" s="6">
        <v>0.91</v>
      </c>
      <c r="W61" s="6">
        <v>0.32</v>
      </c>
      <c r="X61" s="6">
        <v>5</v>
      </c>
      <c r="Y61" s="6">
        <v>5.5</v>
      </c>
      <c r="Z61" s="6">
        <v>4.0999999999999996</v>
      </c>
      <c r="AA61" s="6">
        <v>3.8</v>
      </c>
      <c r="AB61" s="6">
        <v>7.9</v>
      </c>
      <c r="AC61" s="6">
        <v>2.1</v>
      </c>
      <c r="AD61" s="6">
        <v>5.2</v>
      </c>
      <c r="AE61" s="6">
        <v>3.5</v>
      </c>
      <c r="AF61" s="6">
        <v>1</v>
      </c>
      <c r="AG61" s="6">
        <v>4</v>
      </c>
      <c r="AI61" s="6">
        <v>43.5</v>
      </c>
      <c r="AK61" s="28">
        <v>54</v>
      </c>
      <c r="AL61" s="6">
        <v>4</v>
      </c>
      <c r="AM61" s="6">
        <v>3.4</v>
      </c>
      <c r="AN61" s="6">
        <v>8.3000000000000007</v>
      </c>
      <c r="AO61" s="6" t="s">
        <v>221</v>
      </c>
      <c r="AP61" s="6">
        <v>50</v>
      </c>
      <c r="AQ61" s="6">
        <v>50</v>
      </c>
      <c r="AR61" s="28">
        <v>3500</v>
      </c>
      <c r="AS61" s="29">
        <v>1800</v>
      </c>
      <c r="AT61" s="6">
        <v>2.9</v>
      </c>
      <c r="AU61" s="6">
        <v>76</v>
      </c>
      <c r="AV61" s="6">
        <v>1.5</v>
      </c>
      <c r="AW61" s="6">
        <v>56</v>
      </c>
      <c r="AX61" s="28">
        <v>4100</v>
      </c>
      <c r="AZ61" s="6" t="s">
        <v>219</v>
      </c>
      <c r="BA61" s="6" t="s">
        <v>219</v>
      </c>
      <c r="BB61" s="6" t="s">
        <v>219</v>
      </c>
      <c r="BC61" s="6" t="s">
        <v>219</v>
      </c>
      <c r="BD61" s="6" t="s">
        <v>219</v>
      </c>
      <c r="BE61" s="6" t="s">
        <v>219</v>
      </c>
      <c r="BG61" s="6" t="s">
        <v>222</v>
      </c>
      <c r="BH61" s="6" t="s">
        <v>222</v>
      </c>
      <c r="BI61" s="6" t="s">
        <v>222</v>
      </c>
      <c r="BJ61" s="6" t="s">
        <v>219</v>
      </c>
      <c r="BK61" s="6" t="s">
        <v>223</v>
      </c>
      <c r="BL61" s="6" t="s">
        <v>224</v>
      </c>
      <c r="BM61" s="6">
        <v>19</v>
      </c>
      <c r="BN61" s="6" t="s">
        <v>227</v>
      </c>
      <c r="BP61" s="6" t="s">
        <v>222</v>
      </c>
      <c r="BQ61" s="6" t="s">
        <v>222</v>
      </c>
      <c r="BR61" s="6" t="s">
        <v>222</v>
      </c>
      <c r="BS61" s="6" t="s">
        <v>219</v>
      </c>
      <c r="BT61" s="6">
        <v>2.4</v>
      </c>
      <c r="BU61" s="6">
        <v>14</v>
      </c>
      <c r="BV61" s="6">
        <v>64</v>
      </c>
      <c r="BW61" s="6">
        <v>14</v>
      </c>
      <c r="BY61" s="25">
        <f t="shared" si="39"/>
        <v>113.4</v>
      </c>
      <c r="BZ61" s="26"/>
      <c r="CB61" s="6" t="s">
        <v>230</v>
      </c>
      <c r="CC61" s="6" t="s">
        <v>230</v>
      </c>
      <c r="CD61" s="6" t="s">
        <v>230</v>
      </c>
      <c r="CE61" s="6" t="s">
        <v>230</v>
      </c>
      <c r="CF61" s="6" t="s">
        <v>230</v>
      </c>
      <c r="CG61" s="6" t="s">
        <v>230</v>
      </c>
      <c r="CH61" s="6" t="s">
        <v>230</v>
      </c>
      <c r="CI61" s="6" t="s">
        <v>230</v>
      </c>
      <c r="CJ61" s="6" t="s">
        <v>230</v>
      </c>
      <c r="CK61" s="6" t="s">
        <v>230</v>
      </c>
      <c r="CL61" s="6" t="s">
        <v>230</v>
      </c>
      <c r="CM61" s="6" t="s">
        <v>230</v>
      </c>
      <c r="CN61" s="6" t="s">
        <v>230</v>
      </c>
      <c r="CO61" s="6" t="s">
        <v>230</v>
      </c>
      <c r="CP61" s="6" t="s">
        <v>230</v>
      </c>
      <c r="CQ61" s="6" t="s">
        <v>230</v>
      </c>
      <c r="CR61" s="6" t="s">
        <v>230</v>
      </c>
      <c r="CS61" s="6" t="s">
        <v>230</v>
      </c>
      <c r="CT61" s="6" t="s">
        <v>230</v>
      </c>
      <c r="CU61" s="6" t="s">
        <v>230</v>
      </c>
      <c r="CV61" s="6" t="s">
        <v>230</v>
      </c>
      <c r="CW61" s="6" t="s">
        <v>230</v>
      </c>
      <c r="CX61" s="6" t="s">
        <v>230</v>
      </c>
      <c r="CY61" s="6" t="s">
        <v>230</v>
      </c>
      <c r="CZ61" s="6" t="s">
        <v>230</v>
      </c>
      <c r="DA61" s="6" t="s">
        <v>230</v>
      </c>
      <c r="DB61" s="6" t="s">
        <v>230</v>
      </c>
      <c r="DC61" s="6" t="s">
        <v>230</v>
      </c>
      <c r="DD61" s="6" t="s">
        <v>230</v>
      </c>
      <c r="DE61" s="6" t="s">
        <v>230</v>
      </c>
      <c r="DF61" s="6" t="s">
        <v>230</v>
      </c>
      <c r="DG61" s="6" t="s">
        <v>230</v>
      </c>
      <c r="DH61" s="6" t="s">
        <v>230</v>
      </c>
      <c r="DI61" s="6" t="s">
        <v>230</v>
      </c>
      <c r="DJ61" s="6" t="s">
        <v>230</v>
      </c>
      <c r="DK61" s="6" t="s">
        <v>230</v>
      </c>
      <c r="DL61" s="6" t="s">
        <v>230</v>
      </c>
      <c r="DM61" s="6" t="s">
        <v>230</v>
      </c>
      <c r="DN61" s="6" t="s">
        <v>230</v>
      </c>
      <c r="DO61" s="6" t="s">
        <v>230</v>
      </c>
      <c r="DP61" s="6" t="s">
        <v>230</v>
      </c>
      <c r="DQ61" s="6" t="s">
        <v>230</v>
      </c>
      <c r="DR61" s="6" t="s">
        <v>230</v>
      </c>
      <c r="DS61" s="6" t="s">
        <v>230</v>
      </c>
      <c r="DT61" s="6" t="s">
        <v>230</v>
      </c>
      <c r="DU61" s="6" t="s">
        <v>230</v>
      </c>
      <c r="DV61" s="6" t="s">
        <v>230</v>
      </c>
      <c r="DW61" s="6" t="s">
        <v>230</v>
      </c>
      <c r="DX61" s="6" t="s">
        <v>230</v>
      </c>
      <c r="DY61" s="6" t="s">
        <v>230</v>
      </c>
      <c r="DZ61" s="6" t="s">
        <v>230</v>
      </c>
      <c r="EA61" s="6" t="s">
        <v>230</v>
      </c>
      <c r="EB61" s="6" t="s">
        <v>230</v>
      </c>
      <c r="EC61" s="6" t="s">
        <v>230</v>
      </c>
      <c r="ED61" s="6" t="s">
        <v>230</v>
      </c>
      <c r="EE61" s="6" t="s">
        <v>230</v>
      </c>
      <c r="EG61" s="6" t="s">
        <v>230</v>
      </c>
      <c r="EH61" s="6" t="s">
        <v>230</v>
      </c>
      <c r="EI61" s="6" t="s">
        <v>230</v>
      </c>
      <c r="EJ61" s="6" t="s">
        <v>230</v>
      </c>
      <c r="EK61" s="6" t="s">
        <v>230</v>
      </c>
      <c r="EL61" s="6" t="s">
        <v>230</v>
      </c>
      <c r="EM61" s="6" t="s">
        <v>230</v>
      </c>
      <c r="EN61" s="6" t="s">
        <v>230</v>
      </c>
      <c r="EO61" s="6" t="s">
        <v>230</v>
      </c>
      <c r="EP61" s="6" t="s">
        <v>230</v>
      </c>
      <c r="EQ61" s="6" t="s">
        <v>230</v>
      </c>
      <c r="ER61" s="6" t="s">
        <v>230</v>
      </c>
      <c r="ES61" s="6" t="s">
        <v>230</v>
      </c>
      <c r="ET61" s="6" t="s">
        <v>230</v>
      </c>
      <c r="EU61" s="6" t="s">
        <v>230</v>
      </c>
      <c r="EV61" s="6" t="s">
        <v>230</v>
      </c>
      <c r="EW61" s="6" t="s">
        <v>230</v>
      </c>
      <c r="EX61" s="6" t="s">
        <v>230</v>
      </c>
      <c r="EY61" s="6" t="s">
        <v>230</v>
      </c>
      <c r="EZ61" s="6" t="s">
        <v>230</v>
      </c>
      <c r="FA61" s="6" t="s">
        <v>230</v>
      </c>
      <c r="FB61" s="6" t="s">
        <v>230</v>
      </c>
      <c r="FC61" s="6" t="s">
        <v>230</v>
      </c>
      <c r="FD61" s="6" t="s">
        <v>230</v>
      </c>
      <c r="FE61" s="6" t="s">
        <v>230</v>
      </c>
      <c r="FF61" s="6" t="s">
        <v>230</v>
      </c>
      <c r="FG61" s="6" t="s">
        <v>230</v>
      </c>
      <c r="FH61" s="6" t="s">
        <v>230</v>
      </c>
      <c r="FI61" s="6" t="s">
        <v>230</v>
      </c>
      <c r="FJ61" s="6" t="s">
        <v>230</v>
      </c>
      <c r="FK61" s="6" t="s">
        <v>230</v>
      </c>
      <c r="FL61" s="6" t="s">
        <v>230</v>
      </c>
      <c r="FM61" s="6" t="s">
        <v>230</v>
      </c>
      <c r="FN61" s="6" t="s">
        <v>230</v>
      </c>
      <c r="FO61" s="6" t="s">
        <v>230</v>
      </c>
      <c r="FP61" s="6" t="s">
        <v>230</v>
      </c>
      <c r="FQ61" s="6" t="s">
        <v>230</v>
      </c>
      <c r="FR61" s="6" t="s">
        <v>230</v>
      </c>
      <c r="FS61" s="6" t="s">
        <v>230</v>
      </c>
      <c r="FT61" s="6" t="s">
        <v>230</v>
      </c>
      <c r="FU61" s="6" t="s">
        <v>230</v>
      </c>
      <c r="FV61" s="6" t="s">
        <v>230</v>
      </c>
      <c r="FW61" s="6" t="s">
        <v>230</v>
      </c>
      <c r="FX61" s="6" t="s">
        <v>230</v>
      </c>
      <c r="FY61" s="6" t="s">
        <v>230</v>
      </c>
      <c r="FZ61" s="6" t="s">
        <v>230</v>
      </c>
      <c r="GA61" s="6" t="s">
        <v>230</v>
      </c>
      <c r="GB61" s="6" t="s">
        <v>230</v>
      </c>
      <c r="GC61" s="6" t="s">
        <v>230</v>
      </c>
      <c r="GD61" s="6" t="s">
        <v>230</v>
      </c>
      <c r="GE61" s="6" t="s">
        <v>230</v>
      </c>
      <c r="GF61" s="6" t="s">
        <v>230</v>
      </c>
      <c r="GG61" s="6" t="s">
        <v>230</v>
      </c>
      <c r="GH61" s="6" t="s">
        <v>230</v>
      </c>
      <c r="GI61" s="6" t="s">
        <v>230</v>
      </c>
    </row>
    <row r="62" spans="1:191" x14ac:dyDescent="0.25">
      <c r="A62" s="6">
        <v>1305895</v>
      </c>
      <c r="B62" s="6" t="s">
        <v>250</v>
      </c>
      <c r="C62" s="6">
        <v>1</v>
      </c>
      <c r="D62" s="6">
        <v>2.2000000000000002</v>
      </c>
      <c r="E62" s="22">
        <v>43719</v>
      </c>
      <c r="F62" s="6" t="s">
        <v>216</v>
      </c>
      <c r="H62" s="6" t="s">
        <v>217</v>
      </c>
      <c r="I62" s="6">
        <v>16</v>
      </c>
      <c r="J62" s="6">
        <v>1.1000000000000001</v>
      </c>
      <c r="K62" s="6">
        <v>8.1</v>
      </c>
      <c r="L62" s="6" t="s">
        <v>218</v>
      </c>
      <c r="M62" s="6">
        <v>0.97</v>
      </c>
      <c r="N62" s="6">
        <v>6.6E-3</v>
      </c>
      <c r="P62" s="6" t="s">
        <v>219</v>
      </c>
      <c r="R62" s="6" t="s">
        <v>220</v>
      </c>
      <c r="S62" s="6" t="s">
        <v>220</v>
      </c>
      <c r="T62" s="6" t="s">
        <v>220</v>
      </c>
      <c r="U62" s="6" t="s">
        <v>220</v>
      </c>
      <c r="V62" s="6">
        <v>1.1000000000000001</v>
      </c>
      <c r="W62" s="6">
        <v>0.31</v>
      </c>
      <c r="X62" s="6">
        <v>2</v>
      </c>
      <c r="Y62" s="6">
        <v>1.9</v>
      </c>
      <c r="Z62" s="6">
        <v>1.1000000000000001</v>
      </c>
      <c r="AA62" s="6">
        <v>0.9</v>
      </c>
      <c r="AB62" s="6">
        <v>1.2</v>
      </c>
      <c r="AC62" s="6">
        <v>0.62</v>
      </c>
      <c r="AD62" s="6">
        <v>1.2</v>
      </c>
      <c r="AE62" s="6">
        <v>0.5</v>
      </c>
      <c r="AF62" s="6" t="s">
        <v>220</v>
      </c>
      <c r="AG62" s="6">
        <v>0.59</v>
      </c>
      <c r="AI62" s="6">
        <v>11.5</v>
      </c>
      <c r="AK62" s="6">
        <v>13</v>
      </c>
      <c r="AL62" s="6">
        <v>0.48</v>
      </c>
      <c r="AM62" s="6">
        <v>86</v>
      </c>
      <c r="AN62" s="29">
        <v>380</v>
      </c>
      <c r="AO62" s="6" t="s">
        <v>221</v>
      </c>
      <c r="AP62" s="28">
        <v>170</v>
      </c>
      <c r="AQ62" s="6">
        <v>170</v>
      </c>
      <c r="AR62" s="28">
        <v>270</v>
      </c>
      <c r="AS62" s="6">
        <v>230</v>
      </c>
      <c r="AT62" s="6" t="s">
        <v>228</v>
      </c>
      <c r="AU62" s="28">
        <v>250</v>
      </c>
      <c r="AV62" s="6">
        <v>35</v>
      </c>
      <c r="AW62" s="6">
        <v>34</v>
      </c>
      <c r="AX62" s="28">
        <v>1600</v>
      </c>
      <c r="AZ62" s="6" t="s">
        <v>230</v>
      </c>
      <c r="BA62" s="6" t="s">
        <v>230</v>
      </c>
      <c r="BB62" s="6" t="s">
        <v>230</v>
      </c>
      <c r="BC62" s="6" t="s">
        <v>230</v>
      </c>
      <c r="BD62" s="6" t="s">
        <v>230</v>
      </c>
      <c r="BE62" s="6" t="s">
        <v>230</v>
      </c>
      <c r="BG62" s="6" t="s">
        <v>230</v>
      </c>
      <c r="BH62" s="6" t="s">
        <v>230</v>
      </c>
      <c r="BI62" s="6" t="s">
        <v>230</v>
      </c>
      <c r="BJ62" s="6" t="s">
        <v>230</v>
      </c>
      <c r="BK62" s="6" t="s">
        <v>230</v>
      </c>
      <c r="BL62" s="6" t="s">
        <v>230</v>
      </c>
      <c r="BM62" s="6" t="s">
        <v>230</v>
      </c>
      <c r="BN62" s="6" t="s">
        <v>230</v>
      </c>
      <c r="BP62" s="6" t="s">
        <v>230</v>
      </c>
      <c r="BQ62" s="6" t="s">
        <v>230</v>
      </c>
      <c r="BR62" s="6" t="s">
        <v>230</v>
      </c>
      <c r="BS62" s="6" t="s">
        <v>230</v>
      </c>
      <c r="BT62" s="6" t="s">
        <v>230</v>
      </c>
      <c r="BU62" s="6" t="s">
        <v>230</v>
      </c>
      <c r="BV62" s="6" t="s">
        <v>230</v>
      </c>
      <c r="BW62" s="6" t="s">
        <v>230</v>
      </c>
    </row>
    <row r="63" spans="1:191" x14ac:dyDescent="0.25">
      <c r="A63" s="6">
        <v>1305896</v>
      </c>
      <c r="B63" s="6" t="s">
        <v>251</v>
      </c>
      <c r="C63" s="6">
        <v>1</v>
      </c>
      <c r="D63" s="6">
        <v>2</v>
      </c>
      <c r="E63" s="22">
        <v>43719</v>
      </c>
      <c r="F63" s="6" t="s">
        <v>216</v>
      </c>
      <c r="H63" s="6" t="s">
        <v>217</v>
      </c>
      <c r="I63" s="6">
        <v>10</v>
      </c>
      <c r="J63" s="6">
        <v>1.2</v>
      </c>
      <c r="K63" s="6">
        <v>8.1</v>
      </c>
      <c r="L63" s="6" t="s">
        <v>218</v>
      </c>
      <c r="M63" s="6">
        <v>1.7</v>
      </c>
      <c r="N63" s="6">
        <v>1.4999999999999999E-2</v>
      </c>
      <c r="P63" s="6" t="s">
        <v>219</v>
      </c>
      <c r="R63" s="6">
        <v>4</v>
      </c>
      <c r="S63" s="6">
        <v>0.21</v>
      </c>
      <c r="T63" s="6">
        <v>2</v>
      </c>
      <c r="U63" s="6">
        <v>1.1000000000000001</v>
      </c>
      <c r="V63" s="6">
        <v>1.6</v>
      </c>
      <c r="W63" s="6">
        <v>0.38</v>
      </c>
      <c r="X63" s="6">
        <v>1.3</v>
      </c>
      <c r="Y63" s="6">
        <v>1.2</v>
      </c>
      <c r="Z63" s="6">
        <v>0.66</v>
      </c>
      <c r="AA63" s="6">
        <v>0.51</v>
      </c>
      <c r="AB63" s="6">
        <v>0.56999999999999995</v>
      </c>
      <c r="AC63" s="6">
        <v>0.33</v>
      </c>
      <c r="AD63" s="6">
        <v>0.5</v>
      </c>
      <c r="AE63" s="6">
        <v>0.24</v>
      </c>
      <c r="AF63" s="6" t="s">
        <v>220</v>
      </c>
      <c r="AG63" s="6">
        <v>0.32</v>
      </c>
      <c r="AI63" s="6">
        <v>14.9</v>
      </c>
      <c r="AK63" s="6">
        <v>17</v>
      </c>
      <c r="AL63" s="6">
        <v>0.65</v>
      </c>
      <c r="AM63" s="6">
        <v>8.1999999999999993</v>
      </c>
      <c r="AN63" s="6">
        <v>0.7</v>
      </c>
      <c r="AO63" s="6" t="s">
        <v>221</v>
      </c>
      <c r="AP63" s="6">
        <v>41</v>
      </c>
      <c r="AQ63" s="6">
        <v>41</v>
      </c>
      <c r="AR63" s="28">
        <v>450</v>
      </c>
      <c r="AS63" s="6">
        <v>570</v>
      </c>
      <c r="AT63" s="6">
        <v>2.2000000000000002</v>
      </c>
      <c r="AU63" s="6">
        <v>45</v>
      </c>
      <c r="AV63" s="6" t="s">
        <v>219</v>
      </c>
      <c r="AW63" s="6">
        <v>40</v>
      </c>
      <c r="AX63" s="28">
        <v>330</v>
      </c>
      <c r="AZ63" s="6" t="s">
        <v>219</v>
      </c>
      <c r="BA63" s="6" t="s">
        <v>219</v>
      </c>
      <c r="BB63" s="6" t="s">
        <v>219</v>
      </c>
      <c r="BC63" s="6" t="s">
        <v>219</v>
      </c>
      <c r="BD63" s="6" t="s">
        <v>219</v>
      </c>
      <c r="BE63" s="6" t="s">
        <v>219</v>
      </c>
      <c r="BG63" s="6" t="s">
        <v>222</v>
      </c>
      <c r="BH63" s="6" t="s">
        <v>222</v>
      </c>
      <c r="BI63" s="6" t="s">
        <v>222</v>
      </c>
      <c r="BJ63" s="6">
        <v>4.3</v>
      </c>
      <c r="BK63" s="6">
        <v>7.7</v>
      </c>
      <c r="BL63" s="6">
        <v>16</v>
      </c>
      <c r="BM63" s="6">
        <v>57</v>
      </c>
      <c r="BN63" s="6" t="s">
        <v>227</v>
      </c>
      <c r="BP63" s="6" t="s">
        <v>222</v>
      </c>
      <c r="BQ63" s="6" t="s">
        <v>222</v>
      </c>
      <c r="BR63" s="6" t="s">
        <v>222</v>
      </c>
      <c r="BS63" s="6">
        <v>4.2</v>
      </c>
      <c r="BT63" s="6">
        <v>18</v>
      </c>
      <c r="BU63" s="6">
        <v>23</v>
      </c>
      <c r="BV63" s="6">
        <v>32</v>
      </c>
      <c r="BW63" s="6" t="s">
        <v>227</v>
      </c>
      <c r="BY63" s="6">
        <f>SUM(BG63:BN63,BP63:BW63)</f>
        <v>162.19999999999999</v>
      </c>
    </row>
    <row r="64" spans="1:191" x14ac:dyDescent="0.25">
      <c r="A64" s="6">
        <v>1305897</v>
      </c>
      <c r="B64" s="6" t="s">
        <v>252</v>
      </c>
      <c r="C64" s="6" t="s">
        <v>216</v>
      </c>
      <c r="D64" s="6">
        <v>1.1000000000000001</v>
      </c>
      <c r="E64" s="6" t="s">
        <v>253</v>
      </c>
      <c r="F64" s="6" t="s">
        <v>216</v>
      </c>
      <c r="H64" s="6" t="s">
        <v>217</v>
      </c>
      <c r="I64" s="6">
        <v>7.6</v>
      </c>
      <c r="J64" s="6">
        <v>0.5</v>
      </c>
      <c r="K64" s="6">
        <v>10</v>
      </c>
      <c r="L64" s="6" t="s">
        <v>218</v>
      </c>
      <c r="M64" s="6">
        <v>2.2000000000000002</v>
      </c>
      <c r="N64" s="6">
        <v>2.4E-2</v>
      </c>
      <c r="P64" s="6" t="s">
        <v>219</v>
      </c>
      <c r="R64" s="28">
        <v>12</v>
      </c>
      <c r="S64" s="6">
        <v>2.9</v>
      </c>
      <c r="T64" s="28">
        <v>35</v>
      </c>
      <c r="U64" s="6">
        <v>40</v>
      </c>
      <c r="V64" s="28">
        <v>250</v>
      </c>
      <c r="W64" s="6">
        <v>68</v>
      </c>
      <c r="X64" s="6">
        <v>230</v>
      </c>
      <c r="Y64" s="6">
        <v>190</v>
      </c>
      <c r="Z64" s="29">
        <v>79</v>
      </c>
      <c r="AA64" s="6">
        <v>74</v>
      </c>
      <c r="AB64" s="30">
        <v>66</v>
      </c>
      <c r="AC64" s="6">
        <v>32</v>
      </c>
      <c r="AD64" s="30">
        <v>63</v>
      </c>
      <c r="AE64" s="6">
        <v>33</v>
      </c>
      <c r="AF64" s="30">
        <v>10</v>
      </c>
      <c r="AG64" s="6">
        <v>37</v>
      </c>
      <c r="AI64" s="6">
        <v>1230</v>
      </c>
      <c r="AK64" s="6">
        <v>11</v>
      </c>
      <c r="AL64" s="6">
        <v>2.4</v>
      </c>
      <c r="AM64" s="6">
        <v>9.5</v>
      </c>
      <c r="AN64" s="6">
        <v>0.9</v>
      </c>
      <c r="AO64" s="6" t="s">
        <v>221</v>
      </c>
      <c r="AP64" s="6">
        <v>29</v>
      </c>
      <c r="AQ64" s="6">
        <v>30</v>
      </c>
      <c r="AR64" s="6">
        <v>80</v>
      </c>
      <c r="AS64" s="6">
        <v>400</v>
      </c>
      <c r="AT64" s="6" t="s">
        <v>228</v>
      </c>
      <c r="AU64" s="6">
        <v>18</v>
      </c>
      <c r="AV64" s="6" t="s">
        <v>219</v>
      </c>
      <c r="AW64" s="6">
        <v>58</v>
      </c>
      <c r="AX64" s="28">
        <v>340</v>
      </c>
    </row>
    <row r="65" spans="1:78" x14ac:dyDescent="0.25">
      <c r="A65" s="6">
        <v>1308542</v>
      </c>
      <c r="B65" s="6" t="s">
        <v>254</v>
      </c>
      <c r="C65" s="6">
        <v>1</v>
      </c>
      <c r="D65" s="6">
        <v>1.5</v>
      </c>
      <c r="E65" s="22">
        <v>43719</v>
      </c>
      <c r="F65" s="6" t="s">
        <v>216</v>
      </c>
      <c r="H65" s="6" t="s">
        <v>217</v>
      </c>
      <c r="I65" s="6">
        <v>13</v>
      </c>
      <c r="J65" s="6">
        <v>1.1000000000000001</v>
      </c>
      <c r="K65" s="6">
        <v>8.1999999999999993</v>
      </c>
      <c r="L65" s="6" t="s">
        <v>218</v>
      </c>
      <c r="M65" s="6">
        <v>2</v>
      </c>
      <c r="N65" s="6">
        <v>1.2999999999999999E-2</v>
      </c>
      <c r="P65" s="6" t="s">
        <v>219</v>
      </c>
      <c r="R65" s="6">
        <v>0.28999999999999998</v>
      </c>
      <c r="S65" s="6">
        <v>0.2</v>
      </c>
      <c r="T65" s="6">
        <v>0.77</v>
      </c>
      <c r="U65" s="6">
        <v>0.86</v>
      </c>
      <c r="V65" s="6">
        <v>5.4</v>
      </c>
      <c r="W65" s="6">
        <v>1.5</v>
      </c>
      <c r="X65" s="6">
        <v>9.6999999999999993</v>
      </c>
      <c r="Y65" s="6">
        <v>8.3000000000000007</v>
      </c>
      <c r="Z65" s="6">
        <v>4.5999999999999996</v>
      </c>
      <c r="AA65" s="6">
        <v>3</v>
      </c>
      <c r="AB65" s="6">
        <v>5.2</v>
      </c>
      <c r="AC65" s="6">
        <v>1.5</v>
      </c>
      <c r="AD65" s="6">
        <v>4.2</v>
      </c>
      <c r="AE65" s="6">
        <v>1.8</v>
      </c>
      <c r="AF65" s="6">
        <v>0.54</v>
      </c>
      <c r="AG65" s="6">
        <v>2.1</v>
      </c>
      <c r="AI65" s="6">
        <v>50.1</v>
      </c>
      <c r="AK65" s="6">
        <v>21</v>
      </c>
      <c r="AL65" s="6">
        <v>1.2</v>
      </c>
      <c r="AM65" s="6">
        <v>5.2</v>
      </c>
      <c r="AN65" s="6">
        <v>0.7</v>
      </c>
      <c r="AO65" s="6" t="s">
        <v>221</v>
      </c>
      <c r="AP65" s="6">
        <v>30</v>
      </c>
      <c r="AQ65" s="6">
        <v>30</v>
      </c>
      <c r="AR65" s="6">
        <v>140</v>
      </c>
      <c r="AS65" s="6">
        <v>460</v>
      </c>
      <c r="AT65" s="6" t="s">
        <v>228</v>
      </c>
      <c r="AU65" s="6">
        <v>27</v>
      </c>
      <c r="AV65" s="6" t="s">
        <v>219</v>
      </c>
      <c r="AW65" s="6">
        <v>58</v>
      </c>
      <c r="AX65" s="6">
        <v>280</v>
      </c>
      <c r="AZ65" s="6" t="s">
        <v>219</v>
      </c>
      <c r="BA65" s="6" t="s">
        <v>219</v>
      </c>
      <c r="BB65" s="6" t="s">
        <v>219</v>
      </c>
      <c r="BC65" s="6" t="s">
        <v>219</v>
      </c>
      <c r="BD65" s="6" t="s">
        <v>219</v>
      </c>
      <c r="BE65" s="6" t="s">
        <v>219</v>
      </c>
      <c r="BG65" s="6" t="s">
        <v>222</v>
      </c>
      <c r="BH65" s="6" t="s">
        <v>222</v>
      </c>
      <c r="BI65" s="6" t="s">
        <v>222</v>
      </c>
      <c r="BJ65" s="6">
        <v>2.5</v>
      </c>
      <c r="BK65" s="6">
        <v>9.4</v>
      </c>
      <c r="BL65" s="6">
        <v>17</v>
      </c>
      <c r="BM65" s="6">
        <v>69</v>
      </c>
      <c r="BN65" s="6">
        <v>43</v>
      </c>
      <c r="BP65" s="6" t="s">
        <v>222</v>
      </c>
      <c r="BQ65" s="6" t="s">
        <v>222</v>
      </c>
      <c r="BR65" s="6" t="s">
        <v>222</v>
      </c>
      <c r="BS65" s="6">
        <v>7.2</v>
      </c>
      <c r="BT65" s="6">
        <v>18</v>
      </c>
      <c r="BU65" s="6">
        <v>65</v>
      </c>
      <c r="BV65" s="6">
        <v>85</v>
      </c>
      <c r="BW65" s="6">
        <v>17</v>
      </c>
      <c r="BY65" s="6">
        <f t="shared" ref="BY65:BY73" si="40">SUM(BG65:BN65,BP65:BW65)</f>
        <v>333.1</v>
      </c>
    </row>
    <row r="66" spans="1:78" x14ac:dyDescent="0.25">
      <c r="A66" s="6">
        <v>1308543</v>
      </c>
      <c r="B66" s="6" t="s">
        <v>255</v>
      </c>
      <c r="C66" s="6">
        <v>1</v>
      </c>
      <c r="D66" s="6">
        <v>2.2999999999999998</v>
      </c>
      <c r="E66" s="22">
        <v>43719</v>
      </c>
      <c r="F66" s="6" t="s">
        <v>216</v>
      </c>
      <c r="H66" s="6" t="s">
        <v>217</v>
      </c>
      <c r="I66" s="6">
        <v>17</v>
      </c>
      <c r="J66" s="6">
        <v>1.2</v>
      </c>
      <c r="K66" s="6">
        <v>8.3000000000000007</v>
      </c>
      <c r="L66" s="6" t="s">
        <v>218</v>
      </c>
      <c r="M66" s="6">
        <v>1.9</v>
      </c>
      <c r="N66" s="6">
        <v>1.6E-2</v>
      </c>
      <c r="P66" s="6" t="s">
        <v>219</v>
      </c>
      <c r="R66" s="6">
        <v>0.44</v>
      </c>
      <c r="S66" s="6" t="s">
        <v>220</v>
      </c>
      <c r="T66" s="6">
        <v>0.27</v>
      </c>
      <c r="U66" s="6">
        <v>0.4</v>
      </c>
      <c r="V66" s="6">
        <v>2.2999999999999998</v>
      </c>
      <c r="W66" s="6">
        <v>1.1000000000000001</v>
      </c>
      <c r="X66" s="6">
        <v>9.5</v>
      </c>
      <c r="Y66" s="6">
        <v>8.4</v>
      </c>
      <c r="Z66" s="6">
        <v>4.2</v>
      </c>
      <c r="AA66" s="6">
        <v>3</v>
      </c>
      <c r="AB66" s="6">
        <v>4.8</v>
      </c>
      <c r="AC66" s="6">
        <v>1.6</v>
      </c>
      <c r="AD66" s="6">
        <v>3.8</v>
      </c>
      <c r="AE66" s="6">
        <v>1.9</v>
      </c>
      <c r="AF66" s="6">
        <v>0.55000000000000004</v>
      </c>
      <c r="AG66" s="6">
        <v>2.2000000000000002</v>
      </c>
      <c r="AI66" s="6">
        <v>44.5</v>
      </c>
      <c r="AK66" s="6">
        <v>15</v>
      </c>
      <c r="AL66" s="6">
        <v>1.2</v>
      </c>
      <c r="AM66" s="6">
        <v>7.2</v>
      </c>
      <c r="AN66" s="6">
        <v>0.6</v>
      </c>
      <c r="AO66" s="6" t="s">
        <v>221</v>
      </c>
      <c r="AP66" s="6">
        <v>36</v>
      </c>
      <c r="AQ66" s="6">
        <v>36</v>
      </c>
      <c r="AR66" s="6">
        <v>65</v>
      </c>
      <c r="AS66" s="28">
        <v>910</v>
      </c>
      <c r="AT66" s="6" t="s">
        <v>228</v>
      </c>
      <c r="AU66" s="6">
        <v>20</v>
      </c>
      <c r="AV66" s="6" t="s">
        <v>219</v>
      </c>
      <c r="AW66" s="6">
        <v>49</v>
      </c>
      <c r="AX66" s="6">
        <v>140</v>
      </c>
      <c r="AZ66" s="6" t="s">
        <v>230</v>
      </c>
      <c r="BA66" s="6" t="s">
        <v>230</v>
      </c>
      <c r="BB66" s="6" t="s">
        <v>230</v>
      </c>
      <c r="BC66" s="6" t="s">
        <v>230</v>
      </c>
      <c r="BD66" s="6" t="s">
        <v>230</v>
      </c>
      <c r="BE66" s="6" t="s">
        <v>230</v>
      </c>
      <c r="BG66" s="6" t="s">
        <v>230</v>
      </c>
      <c r="BH66" s="6" t="s">
        <v>230</v>
      </c>
      <c r="BI66" s="6" t="s">
        <v>230</v>
      </c>
      <c r="BJ66" s="6" t="s">
        <v>230</v>
      </c>
      <c r="BK66" s="6" t="s">
        <v>230</v>
      </c>
      <c r="BL66" s="6" t="s">
        <v>230</v>
      </c>
      <c r="BM66" s="6" t="s">
        <v>230</v>
      </c>
      <c r="BN66" s="6" t="s">
        <v>230</v>
      </c>
      <c r="BP66" s="6" t="s">
        <v>230</v>
      </c>
      <c r="BQ66" s="6" t="s">
        <v>230</v>
      </c>
      <c r="BR66" s="6" t="s">
        <v>230</v>
      </c>
      <c r="BS66" s="6" t="s">
        <v>230</v>
      </c>
      <c r="BT66" s="6" t="s">
        <v>230</v>
      </c>
      <c r="BU66" s="6" t="s">
        <v>230</v>
      </c>
      <c r="BV66" s="6" t="s">
        <v>230</v>
      </c>
      <c r="BW66" s="6" t="s">
        <v>230</v>
      </c>
    </row>
    <row r="67" spans="1:78" x14ac:dyDescent="0.25">
      <c r="A67" s="6">
        <v>1308544</v>
      </c>
      <c r="B67" s="6" t="s">
        <v>256</v>
      </c>
      <c r="C67" s="6">
        <v>1</v>
      </c>
      <c r="D67" s="6">
        <v>1.7</v>
      </c>
      <c r="E67" s="22">
        <v>43719</v>
      </c>
      <c r="F67" s="6" t="s">
        <v>216</v>
      </c>
      <c r="H67" s="6" t="s">
        <v>217</v>
      </c>
      <c r="I67" s="6">
        <v>22</v>
      </c>
      <c r="J67" s="6">
        <v>1.4</v>
      </c>
      <c r="K67" s="6">
        <v>7.9</v>
      </c>
      <c r="L67" s="6" t="s">
        <v>218</v>
      </c>
      <c r="M67" s="6">
        <v>0.72</v>
      </c>
      <c r="N67" s="6">
        <v>5.1000000000000004E-3</v>
      </c>
      <c r="P67" s="6" t="s">
        <v>219</v>
      </c>
      <c r="R67" s="6" t="s">
        <v>220</v>
      </c>
      <c r="S67" s="6" t="s">
        <v>220</v>
      </c>
      <c r="T67" s="6" t="s">
        <v>220</v>
      </c>
      <c r="U67" s="6" t="s">
        <v>220</v>
      </c>
      <c r="V67" s="6">
        <v>0.23</v>
      </c>
      <c r="W67" s="6">
        <v>0.09</v>
      </c>
      <c r="X67" s="6">
        <v>0.63</v>
      </c>
      <c r="Y67" s="6">
        <v>0.55000000000000004</v>
      </c>
      <c r="Z67" s="6">
        <v>0.39</v>
      </c>
      <c r="AA67" s="6">
        <v>0.28999999999999998</v>
      </c>
      <c r="AB67" s="6">
        <v>0.46</v>
      </c>
      <c r="AC67" s="6">
        <v>0.23</v>
      </c>
      <c r="AD67" s="6">
        <v>0.4</v>
      </c>
      <c r="AE67" s="6">
        <v>0.22</v>
      </c>
      <c r="AF67" s="6" t="s">
        <v>220</v>
      </c>
      <c r="AG67" s="6">
        <v>0.28999999999999998</v>
      </c>
      <c r="AI67" s="6">
        <v>3.78</v>
      </c>
      <c r="AK67" s="6">
        <v>18</v>
      </c>
      <c r="AL67" s="6">
        <v>1.3</v>
      </c>
      <c r="AM67" s="6">
        <v>5</v>
      </c>
      <c r="AN67" s="6">
        <v>0.7</v>
      </c>
      <c r="AO67" s="6" t="s">
        <v>221</v>
      </c>
      <c r="AP67" s="6">
        <v>41</v>
      </c>
      <c r="AQ67" s="6">
        <v>41</v>
      </c>
      <c r="AR67" s="6">
        <v>190</v>
      </c>
      <c r="AS67" s="6">
        <v>170</v>
      </c>
      <c r="AT67" s="6" t="s">
        <v>228</v>
      </c>
      <c r="AU67" s="6">
        <v>33</v>
      </c>
      <c r="AV67" s="6" t="s">
        <v>219</v>
      </c>
      <c r="AW67" s="6">
        <v>79</v>
      </c>
      <c r="AX67" s="6">
        <v>250</v>
      </c>
      <c r="AZ67" s="6" t="s">
        <v>230</v>
      </c>
      <c r="BA67" s="6" t="s">
        <v>230</v>
      </c>
      <c r="BB67" s="6" t="s">
        <v>230</v>
      </c>
      <c r="BC67" s="6" t="s">
        <v>230</v>
      </c>
      <c r="BD67" s="6" t="s">
        <v>230</v>
      </c>
      <c r="BE67" s="6" t="s">
        <v>230</v>
      </c>
      <c r="BG67" s="6" t="s">
        <v>230</v>
      </c>
      <c r="BH67" s="6" t="s">
        <v>230</v>
      </c>
      <c r="BI67" s="6" t="s">
        <v>230</v>
      </c>
      <c r="BJ67" s="6" t="s">
        <v>230</v>
      </c>
      <c r="BK67" s="6" t="s">
        <v>230</v>
      </c>
      <c r="BL67" s="6" t="s">
        <v>230</v>
      </c>
      <c r="BM67" s="6" t="s">
        <v>230</v>
      </c>
      <c r="BN67" s="6" t="s">
        <v>230</v>
      </c>
      <c r="BP67" s="6" t="s">
        <v>230</v>
      </c>
      <c r="BQ67" s="6" t="s">
        <v>230</v>
      </c>
      <c r="BR67" s="6" t="s">
        <v>230</v>
      </c>
      <c r="BS67" s="6" t="s">
        <v>230</v>
      </c>
      <c r="BT67" s="6" t="s">
        <v>230</v>
      </c>
      <c r="BU67" s="6" t="s">
        <v>230</v>
      </c>
      <c r="BV67" s="6" t="s">
        <v>230</v>
      </c>
      <c r="BW67" s="6" t="s">
        <v>230</v>
      </c>
    </row>
    <row r="68" spans="1:78" x14ac:dyDescent="0.25">
      <c r="A68" s="6">
        <v>1308545</v>
      </c>
      <c r="B68" s="6" t="s">
        <v>257</v>
      </c>
      <c r="C68" s="6">
        <v>1</v>
      </c>
      <c r="D68" s="6">
        <v>1.9</v>
      </c>
      <c r="E68" s="22">
        <v>43719</v>
      </c>
      <c r="F68" s="6" t="s">
        <v>216</v>
      </c>
      <c r="H68" s="6" t="s">
        <v>217</v>
      </c>
      <c r="I68" s="6">
        <v>11</v>
      </c>
      <c r="J68" s="6">
        <v>1.2</v>
      </c>
      <c r="K68" s="6">
        <v>8</v>
      </c>
      <c r="L68" s="28">
        <v>2</v>
      </c>
      <c r="M68" s="6">
        <v>1.1000000000000001</v>
      </c>
      <c r="N68" s="6">
        <v>3.5999999999999997E-2</v>
      </c>
      <c r="P68" s="28">
        <v>2.4</v>
      </c>
      <c r="R68" s="6">
        <v>0.48</v>
      </c>
      <c r="S68" s="6">
        <v>0.89</v>
      </c>
      <c r="T68" s="6">
        <v>1.4</v>
      </c>
      <c r="U68" s="6">
        <v>4</v>
      </c>
      <c r="V68" s="6">
        <v>20</v>
      </c>
      <c r="W68" s="6">
        <v>7.5</v>
      </c>
      <c r="X68" s="6">
        <v>20</v>
      </c>
      <c r="Y68" s="6">
        <v>17</v>
      </c>
      <c r="Z68" s="6">
        <v>12</v>
      </c>
      <c r="AA68" s="6">
        <v>8.3000000000000007</v>
      </c>
      <c r="AB68" s="6">
        <v>8.8000000000000007</v>
      </c>
      <c r="AC68" s="6">
        <v>3</v>
      </c>
      <c r="AD68" s="6">
        <v>6.3</v>
      </c>
      <c r="AE68" s="6">
        <v>2.7</v>
      </c>
      <c r="AF68" s="6">
        <v>1</v>
      </c>
      <c r="AG68" s="6">
        <v>3.5</v>
      </c>
      <c r="AI68" s="6">
        <v>117</v>
      </c>
      <c r="AK68" s="6">
        <v>26</v>
      </c>
      <c r="AL68" s="6">
        <v>1.4</v>
      </c>
      <c r="AM68" s="6">
        <v>12</v>
      </c>
      <c r="AN68" s="6">
        <v>6.9</v>
      </c>
      <c r="AO68" s="6" t="s">
        <v>221</v>
      </c>
      <c r="AP68" s="6">
        <v>39</v>
      </c>
      <c r="AQ68" s="6">
        <v>40</v>
      </c>
      <c r="AR68" s="6">
        <v>150</v>
      </c>
      <c r="AS68" s="6">
        <v>250</v>
      </c>
      <c r="AT68" s="6">
        <v>1.2</v>
      </c>
      <c r="AU68" s="6">
        <v>40</v>
      </c>
      <c r="AV68" s="6">
        <v>2.6</v>
      </c>
      <c r="AW68" s="6">
        <v>58</v>
      </c>
      <c r="AX68" s="28">
        <v>300</v>
      </c>
      <c r="AZ68" s="6" t="s">
        <v>219</v>
      </c>
      <c r="BA68" s="6" t="s">
        <v>219</v>
      </c>
      <c r="BB68" s="6" t="s">
        <v>219</v>
      </c>
      <c r="BC68" s="6" t="s">
        <v>219</v>
      </c>
      <c r="BD68" s="6" t="s">
        <v>219</v>
      </c>
      <c r="BE68" s="6" t="s">
        <v>219</v>
      </c>
      <c r="BG68" s="6" t="s">
        <v>222</v>
      </c>
      <c r="BH68" s="6" t="s">
        <v>222</v>
      </c>
      <c r="BI68" s="6" t="s">
        <v>222</v>
      </c>
      <c r="BJ68" s="6">
        <v>3.9</v>
      </c>
      <c r="BK68" s="6">
        <v>25</v>
      </c>
      <c r="BL68" s="6">
        <v>70</v>
      </c>
      <c r="BM68" s="6">
        <v>280</v>
      </c>
      <c r="BN68" s="6">
        <v>95</v>
      </c>
      <c r="BP68" s="6" t="s">
        <v>222</v>
      </c>
      <c r="BQ68" s="6" t="s">
        <v>222</v>
      </c>
      <c r="BR68" s="6" t="s">
        <v>222</v>
      </c>
      <c r="BS68" s="6">
        <v>6.2</v>
      </c>
      <c r="BT68" s="6">
        <v>93</v>
      </c>
      <c r="BU68" s="6">
        <v>700</v>
      </c>
      <c r="BV68" s="6">
        <v>800</v>
      </c>
      <c r="BW68" s="6">
        <v>200</v>
      </c>
      <c r="BY68" s="29">
        <f t="shared" si="40"/>
        <v>2273.1</v>
      </c>
      <c r="BZ68" s="26">
        <f>(BJ68/9700)+(BK68/25000)+(BL68/45000)+(BM68/45000)+(BN68/45000)+(BS68/9200)+(BT68/10000)+(BU68/7600)+(BV68/7800)+(BW68/7800)</f>
        <v>0.24157525515106018</v>
      </c>
    </row>
    <row r="69" spans="1:78" x14ac:dyDescent="0.25">
      <c r="A69" s="6">
        <v>1308547</v>
      </c>
      <c r="B69" s="6" t="s">
        <v>258</v>
      </c>
      <c r="C69" s="6" t="s">
        <v>216</v>
      </c>
      <c r="D69" s="6">
        <v>1.5</v>
      </c>
      <c r="E69" s="22">
        <v>43726</v>
      </c>
      <c r="F69" s="6" t="s">
        <v>216</v>
      </c>
      <c r="H69" s="6" t="s">
        <v>217</v>
      </c>
      <c r="I69" s="6">
        <v>8.1</v>
      </c>
      <c r="J69" s="6">
        <v>1.1000000000000001</v>
      </c>
      <c r="K69" s="6">
        <v>7.5</v>
      </c>
      <c r="L69" s="6" t="s">
        <v>218</v>
      </c>
      <c r="M69" s="6">
        <v>2.5</v>
      </c>
      <c r="N69" s="6">
        <v>3.5999999999999997E-2</v>
      </c>
      <c r="P69" s="6" t="s">
        <v>219</v>
      </c>
      <c r="R69" s="6">
        <v>0.79</v>
      </c>
      <c r="S69" s="6">
        <v>0.48</v>
      </c>
      <c r="T69" s="6" t="s">
        <v>220</v>
      </c>
      <c r="U69" s="6" t="s">
        <v>220</v>
      </c>
      <c r="V69" s="6">
        <v>11</v>
      </c>
      <c r="W69" s="6">
        <v>0.61</v>
      </c>
      <c r="X69" s="6">
        <v>9.1999999999999993</v>
      </c>
      <c r="Y69" s="6">
        <v>7.9</v>
      </c>
      <c r="Z69" s="6">
        <v>4.8</v>
      </c>
      <c r="AA69" s="6">
        <v>4.7</v>
      </c>
      <c r="AB69" s="6">
        <v>5.7</v>
      </c>
      <c r="AC69" s="6">
        <v>3.7</v>
      </c>
      <c r="AD69" s="6">
        <v>3.9</v>
      </c>
      <c r="AE69" s="6">
        <v>3.4</v>
      </c>
      <c r="AF69" s="6">
        <v>1</v>
      </c>
      <c r="AG69" s="6">
        <v>4.4000000000000004</v>
      </c>
      <c r="AI69" s="6">
        <v>61.1</v>
      </c>
      <c r="AK69" s="6">
        <v>30</v>
      </c>
      <c r="AL69" s="6">
        <v>1.7</v>
      </c>
      <c r="AM69" s="6">
        <v>3.3</v>
      </c>
      <c r="AN69" s="6" t="s">
        <v>237</v>
      </c>
      <c r="AO69" s="6" t="s">
        <v>221</v>
      </c>
      <c r="AP69" s="6">
        <v>20</v>
      </c>
      <c r="AQ69" s="6">
        <v>21</v>
      </c>
      <c r="AR69" s="28">
        <v>950</v>
      </c>
      <c r="AS69" s="6">
        <v>250</v>
      </c>
      <c r="AT69" s="6">
        <v>1.8</v>
      </c>
      <c r="AU69" s="6">
        <v>24</v>
      </c>
      <c r="AV69" s="6">
        <v>5.0999999999999996</v>
      </c>
      <c r="AW69" s="6">
        <v>32</v>
      </c>
      <c r="AX69" s="6">
        <v>150</v>
      </c>
      <c r="AZ69" s="6" t="s">
        <v>230</v>
      </c>
      <c r="BA69" s="6" t="s">
        <v>230</v>
      </c>
      <c r="BB69" s="6" t="s">
        <v>230</v>
      </c>
      <c r="BC69" s="6" t="s">
        <v>230</v>
      </c>
      <c r="BD69" s="6" t="s">
        <v>230</v>
      </c>
      <c r="BE69" s="6" t="s">
        <v>230</v>
      </c>
      <c r="BG69" s="6" t="s">
        <v>230</v>
      </c>
      <c r="BH69" s="6" t="s">
        <v>230</v>
      </c>
      <c r="BI69" s="6" t="s">
        <v>230</v>
      </c>
      <c r="BJ69" s="6" t="s">
        <v>230</v>
      </c>
      <c r="BK69" s="6" t="s">
        <v>230</v>
      </c>
      <c r="BL69" s="6" t="s">
        <v>230</v>
      </c>
      <c r="BM69" s="6" t="s">
        <v>230</v>
      </c>
      <c r="BN69" s="6" t="s">
        <v>230</v>
      </c>
      <c r="BP69" s="6" t="s">
        <v>230</v>
      </c>
      <c r="BQ69" s="6" t="s">
        <v>230</v>
      </c>
      <c r="BR69" s="6" t="s">
        <v>230</v>
      </c>
      <c r="BS69" s="6" t="s">
        <v>230</v>
      </c>
      <c r="BT69" s="6" t="s">
        <v>230</v>
      </c>
      <c r="BU69" s="6" t="s">
        <v>230</v>
      </c>
      <c r="BV69" s="6" t="s">
        <v>230</v>
      </c>
      <c r="BW69" s="6" t="s">
        <v>230</v>
      </c>
    </row>
    <row r="70" spans="1:78" x14ac:dyDescent="0.25">
      <c r="A70" s="6">
        <v>1311943</v>
      </c>
      <c r="B70" s="6" t="s">
        <v>259</v>
      </c>
      <c r="C70" s="6" t="s">
        <v>216</v>
      </c>
      <c r="D70" s="6">
        <v>1</v>
      </c>
      <c r="E70" s="6" t="s">
        <v>253</v>
      </c>
      <c r="F70" s="6" t="s">
        <v>216</v>
      </c>
      <c r="H70" s="6" t="s">
        <v>217</v>
      </c>
      <c r="I70" s="6">
        <v>13</v>
      </c>
      <c r="J70" s="6">
        <v>1.2</v>
      </c>
      <c r="K70" s="6">
        <v>7.7</v>
      </c>
      <c r="L70" s="6" t="s">
        <v>218</v>
      </c>
      <c r="M70" s="6">
        <v>0.22</v>
      </c>
      <c r="N70" s="6">
        <v>1.0999999999999999E-2</v>
      </c>
      <c r="P70" s="6" t="s">
        <v>219</v>
      </c>
      <c r="R70" s="6" t="s">
        <v>220</v>
      </c>
      <c r="S70" s="6" t="s">
        <v>220</v>
      </c>
      <c r="T70" s="6" t="s">
        <v>220</v>
      </c>
      <c r="U70" s="6" t="s">
        <v>220</v>
      </c>
      <c r="V70" s="6">
        <v>1.4</v>
      </c>
      <c r="W70" s="6">
        <v>0.28999999999999998</v>
      </c>
      <c r="X70" s="6">
        <v>2.9</v>
      </c>
      <c r="Y70" s="6">
        <v>2.5</v>
      </c>
      <c r="Z70" s="6">
        <v>1.3</v>
      </c>
      <c r="AA70" s="6">
        <v>1.2</v>
      </c>
      <c r="AB70" s="6">
        <v>1.8</v>
      </c>
      <c r="AC70" s="6">
        <v>0.63</v>
      </c>
      <c r="AD70" s="6">
        <v>1.4</v>
      </c>
      <c r="AE70" s="6">
        <v>0.92</v>
      </c>
      <c r="AF70" s="6">
        <v>0.24</v>
      </c>
      <c r="AG70" s="6">
        <v>1.1000000000000001</v>
      </c>
      <c r="AI70" s="6">
        <v>15.5</v>
      </c>
      <c r="AK70" s="6">
        <v>22</v>
      </c>
      <c r="AL70" s="6">
        <v>1.5</v>
      </c>
      <c r="AM70" s="6">
        <v>2.7</v>
      </c>
      <c r="AN70" s="6">
        <v>0.5</v>
      </c>
      <c r="AO70" s="6" t="s">
        <v>221</v>
      </c>
      <c r="AP70" s="6">
        <v>35</v>
      </c>
      <c r="AQ70" s="6">
        <v>35</v>
      </c>
      <c r="AR70" s="6">
        <v>110</v>
      </c>
      <c r="AS70" s="6">
        <v>280</v>
      </c>
      <c r="AT70" s="6">
        <v>1.2</v>
      </c>
      <c r="AU70" s="6">
        <v>29</v>
      </c>
      <c r="AV70" s="6" t="s">
        <v>219</v>
      </c>
      <c r="AW70" s="6">
        <v>47</v>
      </c>
      <c r="AX70" s="28">
        <v>380</v>
      </c>
    </row>
    <row r="71" spans="1:78" x14ac:dyDescent="0.25">
      <c r="A71" s="6">
        <v>1311946</v>
      </c>
      <c r="B71" s="6" t="s">
        <v>260</v>
      </c>
      <c r="C71" s="6">
        <v>1</v>
      </c>
      <c r="D71" s="6">
        <v>0.5</v>
      </c>
      <c r="E71" s="6" t="s">
        <v>253</v>
      </c>
      <c r="F71" s="6" t="s">
        <v>216</v>
      </c>
      <c r="H71" s="6" t="s">
        <v>217</v>
      </c>
      <c r="I71" s="6">
        <v>4.2</v>
      </c>
      <c r="J71" s="6">
        <v>1.5</v>
      </c>
      <c r="K71" s="6">
        <v>7.5</v>
      </c>
      <c r="L71" s="6" t="s">
        <v>218</v>
      </c>
      <c r="M71" s="6">
        <v>0.25</v>
      </c>
      <c r="N71" s="6">
        <v>2.4E-2</v>
      </c>
      <c r="P71" s="6" t="s">
        <v>219</v>
      </c>
      <c r="R71" s="6" t="s">
        <v>220</v>
      </c>
      <c r="S71" s="6">
        <v>1.1000000000000001</v>
      </c>
      <c r="T71" s="6">
        <v>1.3</v>
      </c>
      <c r="U71" s="6">
        <v>1.3</v>
      </c>
      <c r="V71" s="6">
        <v>19</v>
      </c>
      <c r="W71" s="6">
        <v>6.2</v>
      </c>
      <c r="X71" s="6">
        <v>63</v>
      </c>
      <c r="Y71" s="6">
        <v>57</v>
      </c>
      <c r="Z71" s="6">
        <v>41</v>
      </c>
      <c r="AA71" s="6">
        <v>29</v>
      </c>
      <c r="AB71" s="29">
        <v>41</v>
      </c>
      <c r="AC71" s="6">
        <v>22</v>
      </c>
      <c r="AD71" s="30">
        <v>38</v>
      </c>
      <c r="AE71" s="6">
        <v>20</v>
      </c>
      <c r="AF71" s="30">
        <v>5.9</v>
      </c>
      <c r="AG71" s="6">
        <v>24</v>
      </c>
      <c r="AI71" s="6">
        <v>370</v>
      </c>
      <c r="AK71" s="6">
        <v>18</v>
      </c>
      <c r="AL71" s="6">
        <v>1.3</v>
      </c>
      <c r="AM71" s="6">
        <v>1.1000000000000001</v>
      </c>
      <c r="AN71" s="6">
        <v>2.2999999999999998</v>
      </c>
      <c r="AO71" s="6" t="s">
        <v>221</v>
      </c>
      <c r="AP71" s="6">
        <v>41</v>
      </c>
      <c r="AQ71" s="6">
        <v>42</v>
      </c>
      <c r="AR71" s="6">
        <v>150</v>
      </c>
      <c r="AS71" s="6">
        <v>260</v>
      </c>
      <c r="AT71" s="6">
        <v>1.6</v>
      </c>
      <c r="AU71" s="6">
        <v>36</v>
      </c>
      <c r="AV71" s="6">
        <v>1.9</v>
      </c>
      <c r="AW71" s="6">
        <v>46</v>
      </c>
      <c r="AX71" s="28">
        <v>540</v>
      </c>
      <c r="AZ71" s="6" t="s">
        <v>230</v>
      </c>
      <c r="BA71" s="6" t="s">
        <v>230</v>
      </c>
      <c r="BB71" s="6" t="s">
        <v>230</v>
      </c>
      <c r="BC71" s="6" t="s">
        <v>230</v>
      </c>
      <c r="BD71" s="6" t="s">
        <v>230</v>
      </c>
      <c r="BE71" s="6" t="s">
        <v>230</v>
      </c>
      <c r="BG71" s="6" t="s">
        <v>230</v>
      </c>
      <c r="BH71" s="6" t="s">
        <v>230</v>
      </c>
      <c r="BI71" s="6" t="s">
        <v>230</v>
      </c>
      <c r="BJ71" s="6" t="s">
        <v>230</v>
      </c>
      <c r="BK71" s="6" t="s">
        <v>230</v>
      </c>
      <c r="BL71" s="6" t="s">
        <v>230</v>
      </c>
      <c r="BM71" s="6" t="s">
        <v>230</v>
      </c>
      <c r="BN71" s="6" t="s">
        <v>230</v>
      </c>
      <c r="BP71" s="6" t="s">
        <v>230</v>
      </c>
      <c r="BQ71" s="6" t="s">
        <v>230</v>
      </c>
      <c r="BR71" s="6" t="s">
        <v>230</v>
      </c>
      <c r="BS71" s="6" t="s">
        <v>230</v>
      </c>
      <c r="BT71" s="6" t="s">
        <v>230</v>
      </c>
      <c r="BU71" s="6" t="s">
        <v>230</v>
      </c>
      <c r="BV71" s="6" t="s">
        <v>230</v>
      </c>
      <c r="BW71" s="6" t="s">
        <v>230</v>
      </c>
    </row>
    <row r="72" spans="1:78" x14ac:dyDescent="0.25">
      <c r="A72" s="6">
        <v>1312033</v>
      </c>
      <c r="B72" s="6" t="s">
        <v>261</v>
      </c>
      <c r="C72" s="6">
        <v>1</v>
      </c>
      <c r="D72" s="6">
        <v>1.3</v>
      </c>
      <c r="E72" s="22">
        <v>43721</v>
      </c>
      <c r="F72" s="6" t="s">
        <v>216</v>
      </c>
      <c r="H72" s="6" t="s">
        <v>217</v>
      </c>
      <c r="I72" s="6">
        <v>3.6</v>
      </c>
      <c r="J72" s="6">
        <v>1.2</v>
      </c>
      <c r="K72" s="6">
        <v>8</v>
      </c>
      <c r="L72" s="6" t="s">
        <v>218</v>
      </c>
      <c r="M72" s="6">
        <v>1.7</v>
      </c>
      <c r="N72" s="6">
        <v>1.7000000000000001E-2</v>
      </c>
      <c r="P72" s="6" t="s">
        <v>219</v>
      </c>
      <c r="R72" s="6" t="s">
        <v>220</v>
      </c>
      <c r="S72" s="6">
        <v>0.17</v>
      </c>
      <c r="T72" s="6">
        <v>0.44</v>
      </c>
      <c r="U72" s="6">
        <v>0.33</v>
      </c>
      <c r="V72" s="6">
        <v>4.5999999999999996</v>
      </c>
      <c r="W72" s="6">
        <v>1.1000000000000001</v>
      </c>
      <c r="X72" s="6">
        <v>10</v>
      </c>
      <c r="Y72" s="6">
        <v>9.6</v>
      </c>
      <c r="Z72" s="6">
        <v>4.8</v>
      </c>
      <c r="AA72" s="6">
        <v>4.8</v>
      </c>
      <c r="AB72" s="6">
        <v>6.4</v>
      </c>
      <c r="AC72" s="6">
        <v>1.7</v>
      </c>
      <c r="AD72" s="6">
        <v>4.2</v>
      </c>
      <c r="AE72" s="6">
        <v>2.5</v>
      </c>
      <c r="AF72" s="6">
        <v>0.75</v>
      </c>
      <c r="AG72" s="6">
        <v>3.1</v>
      </c>
      <c r="AI72" s="6">
        <v>54.6</v>
      </c>
      <c r="AK72" s="6">
        <v>20</v>
      </c>
      <c r="AL72" s="6">
        <v>1.4</v>
      </c>
      <c r="AM72" s="6">
        <v>3.8</v>
      </c>
      <c r="AN72" s="6">
        <v>2.2000000000000002</v>
      </c>
      <c r="AO72" s="6" t="s">
        <v>221</v>
      </c>
      <c r="AP72" s="6">
        <v>31</v>
      </c>
      <c r="AQ72" s="6">
        <v>31</v>
      </c>
      <c r="AR72" s="28">
        <v>270</v>
      </c>
      <c r="AS72" s="29">
        <v>1300</v>
      </c>
      <c r="AT72" s="6">
        <v>1.6</v>
      </c>
      <c r="AU72" s="6">
        <v>48</v>
      </c>
      <c r="AV72" s="6" t="s">
        <v>219</v>
      </c>
      <c r="AW72" s="6">
        <v>43</v>
      </c>
      <c r="AX72" s="28">
        <v>1500</v>
      </c>
    </row>
    <row r="73" spans="1:78" x14ac:dyDescent="0.25">
      <c r="A73" s="6">
        <v>1312037</v>
      </c>
      <c r="B73" s="6" t="s">
        <v>262</v>
      </c>
      <c r="C73" s="6" t="s">
        <v>263</v>
      </c>
      <c r="D73" s="6">
        <v>1.4</v>
      </c>
      <c r="E73" s="22">
        <v>43726</v>
      </c>
      <c r="F73" s="6" t="s">
        <v>216</v>
      </c>
      <c r="H73" s="6" t="s">
        <v>217</v>
      </c>
      <c r="I73" s="6">
        <v>20</v>
      </c>
      <c r="J73" s="6">
        <v>1.4</v>
      </c>
      <c r="K73" s="6">
        <v>7.6</v>
      </c>
      <c r="L73" s="6" t="s">
        <v>218</v>
      </c>
      <c r="M73" s="6">
        <v>0.93</v>
      </c>
      <c r="N73" s="6">
        <v>9.4999999999999998E-3</v>
      </c>
      <c r="P73" s="6" t="s">
        <v>219</v>
      </c>
      <c r="R73" s="6" t="s">
        <v>220</v>
      </c>
      <c r="S73" s="6" t="s">
        <v>220</v>
      </c>
      <c r="T73" s="6" t="s">
        <v>220</v>
      </c>
      <c r="U73" s="6" t="s">
        <v>220</v>
      </c>
      <c r="V73" s="6">
        <v>0.57999999999999996</v>
      </c>
      <c r="W73" s="6" t="s">
        <v>220</v>
      </c>
      <c r="X73" s="6">
        <v>1</v>
      </c>
      <c r="Y73" s="6">
        <v>0.8</v>
      </c>
      <c r="Z73" s="6">
        <v>0.64</v>
      </c>
      <c r="AA73" s="6">
        <v>0.54</v>
      </c>
      <c r="AB73" s="6">
        <v>0.81</v>
      </c>
      <c r="AC73" s="6">
        <v>0.27</v>
      </c>
      <c r="AD73" s="6">
        <v>0.56000000000000005</v>
      </c>
      <c r="AE73" s="6">
        <v>0.31</v>
      </c>
      <c r="AF73" s="6" t="s">
        <v>220</v>
      </c>
      <c r="AG73" s="6">
        <v>0.4</v>
      </c>
      <c r="AI73" s="6">
        <v>5.93</v>
      </c>
      <c r="AK73" s="6">
        <v>12</v>
      </c>
      <c r="AL73" s="6">
        <v>0.9</v>
      </c>
      <c r="AM73" s="6">
        <v>13</v>
      </c>
      <c r="AN73" s="6">
        <v>0.5</v>
      </c>
      <c r="AO73" s="6" t="s">
        <v>221</v>
      </c>
      <c r="AP73" s="6">
        <v>31</v>
      </c>
      <c r="AQ73" s="6">
        <v>32</v>
      </c>
      <c r="AR73" s="28">
        <v>520</v>
      </c>
      <c r="AS73" s="6">
        <v>320</v>
      </c>
      <c r="AT73" s="6" t="s">
        <v>228</v>
      </c>
      <c r="AU73" s="6">
        <v>42</v>
      </c>
      <c r="AV73" s="6">
        <v>4.7</v>
      </c>
      <c r="AW73" s="6">
        <v>51</v>
      </c>
      <c r="AX73" s="6">
        <v>180</v>
      </c>
      <c r="AZ73" s="6" t="s">
        <v>219</v>
      </c>
      <c r="BA73" s="6" t="s">
        <v>219</v>
      </c>
      <c r="BB73" s="6" t="s">
        <v>219</v>
      </c>
      <c r="BC73" s="6" t="s">
        <v>219</v>
      </c>
      <c r="BD73" s="6" t="s">
        <v>219</v>
      </c>
      <c r="BE73" s="6" t="s">
        <v>219</v>
      </c>
      <c r="BG73" s="6" t="s">
        <v>222</v>
      </c>
      <c r="BH73" s="6" t="s">
        <v>222</v>
      </c>
      <c r="BI73" s="6" t="s">
        <v>222</v>
      </c>
      <c r="BJ73" s="6" t="s">
        <v>219</v>
      </c>
      <c r="BK73" s="6" t="s">
        <v>223</v>
      </c>
      <c r="BL73" s="6" t="s">
        <v>224</v>
      </c>
      <c r="BM73" s="6" t="s">
        <v>224</v>
      </c>
      <c r="BN73" s="6" t="s">
        <v>227</v>
      </c>
      <c r="BP73" s="6" t="s">
        <v>222</v>
      </c>
      <c r="BQ73" s="6" t="s">
        <v>222</v>
      </c>
      <c r="BR73" s="6" t="s">
        <v>222</v>
      </c>
      <c r="BS73" s="6" t="s">
        <v>219</v>
      </c>
      <c r="BT73" s="6" t="s">
        <v>223</v>
      </c>
      <c r="BU73" s="6" t="s">
        <v>225</v>
      </c>
      <c r="BV73" s="6" t="s">
        <v>225</v>
      </c>
      <c r="BW73" s="6" t="s">
        <v>227</v>
      </c>
      <c r="BY73" s="6">
        <f t="shared" si="40"/>
        <v>0</v>
      </c>
      <c r="BZ73" s="6">
        <v>0</v>
      </c>
    </row>
    <row r="74" spans="1:78" x14ac:dyDescent="0.25">
      <c r="A74" s="6">
        <v>1312038</v>
      </c>
      <c r="B74" s="6" t="s">
        <v>264</v>
      </c>
      <c r="C74" s="6" t="s">
        <v>216</v>
      </c>
      <c r="D74" s="6">
        <v>1.55</v>
      </c>
      <c r="E74" s="6" t="s">
        <v>253</v>
      </c>
      <c r="F74" s="6" t="s">
        <v>216</v>
      </c>
      <c r="H74" s="6" t="s">
        <v>217</v>
      </c>
      <c r="I74" s="6">
        <v>13</v>
      </c>
      <c r="J74" s="6">
        <v>1.2</v>
      </c>
      <c r="K74" s="6">
        <v>7.8</v>
      </c>
      <c r="L74" s="6" t="s">
        <v>218</v>
      </c>
      <c r="M74" s="6">
        <v>2.5</v>
      </c>
      <c r="N74" s="6">
        <v>2.1000000000000001E-2</v>
      </c>
      <c r="P74" s="6" t="s">
        <v>219</v>
      </c>
      <c r="R74" s="6">
        <v>2.7</v>
      </c>
      <c r="S74" s="6">
        <v>0.3</v>
      </c>
      <c r="T74" s="6">
        <v>3.7</v>
      </c>
      <c r="U74" s="6">
        <v>3.5</v>
      </c>
      <c r="V74" s="6">
        <v>23</v>
      </c>
      <c r="W74" s="6">
        <v>4.9000000000000004</v>
      </c>
      <c r="X74" s="6">
        <v>42</v>
      </c>
      <c r="Y74" s="6">
        <v>31</v>
      </c>
      <c r="Z74" s="6">
        <v>14</v>
      </c>
      <c r="AA74" s="6">
        <v>14</v>
      </c>
      <c r="AB74" s="29">
        <v>15</v>
      </c>
      <c r="AC74" s="6">
        <v>8.1</v>
      </c>
      <c r="AD74" s="29">
        <v>13</v>
      </c>
      <c r="AE74" s="6">
        <v>6.6</v>
      </c>
      <c r="AF74" s="29">
        <v>1.9</v>
      </c>
      <c r="AG74" s="6">
        <v>7.4</v>
      </c>
      <c r="AI74" s="6">
        <v>190</v>
      </c>
      <c r="AK74" s="6">
        <v>18</v>
      </c>
      <c r="AL74" s="6">
        <v>1.7</v>
      </c>
      <c r="AM74" s="6">
        <v>5.0999999999999996</v>
      </c>
      <c r="AN74" s="6">
        <v>1.2</v>
      </c>
      <c r="AO74" s="6" t="s">
        <v>221</v>
      </c>
      <c r="AP74" s="6">
        <v>36</v>
      </c>
      <c r="AQ74" s="6">
        <v>36</v>
      </c>
      <c r="AR74" s="6">
        <v>140</v>
      </c>
      <c r="AS74" s="6">
        <v>510</v>
      </c>
      <c r="AT74" s="6">
        <v>0.9</v>
      </c>
      <c r="AU74" s="6">
        <v>58</v>
      </c>
      <c r="AV74" s="6" t="s">
        <v>219</v>
      </c>
      <c r="AW74" s="6">
        <v>50</v>
      </c>
      <c r="AX74" s="28">
        <v>500</v>
      </c>
    </row>
    <row r="75" spans="1:78" x14ac:dyDescent="0.25">
      <c r="A75" s="6">
        <v>1312040</v>
      </c>
      <c r="B75" s="6" t="s">
        <v>265</v>
      </c>
      <c r="C75" s="6" t="s">
        <v>216</v>
      </c>
      <c r="D75" s="6">
        <v>1.1000000000000001</v>
      </c>
      <c r="E75" s="6" t="s">
        <v>253</v>
      </c>
      <c r="F75" s="6" t="s">
        <v>216</v>
      </c>
      <c r="H75" s="6" t="s">
        <v>217</v>
      </c>
      <c r="I75" s="6">
        <v>10</v>
      </c>
      <c r="J75" s="6">
        <v>1.1000000000000001</v>
      </c>
      <c r="K75" s="6">
        <v>7.6</v>
      </c>
      <c r="L75" s="6" t="s">
        <v>218</v>
      </c>
      <c r="M75" s="6">
        <v>0.19</v>
      </c>
      <c r="N75" s="6">
        <v>1.6E-2</v>
      </c>
      <c r="P75" s="6" t="s">
        <v>219</v>
      </c>
      <c r="R75" s="6" t="s">
        <v>220</v>
      </c>
      <c r="S75" s="6" t="s">
        <v>220</v>
      </c>
      <c r="T75" s="6" t="s">
        <v>220</v>
      </c>
      <c r="U75" s="6" t="s">
        <v>220</v>
      </c>
      <c r="V75" s="6">
        <v>0.65</v>
      </c>
      <c r="W75" s="6">
        <v>0.18</v>
      </c>
      <c r="X75" s="6">
        <v>1.9</v>
      </c>
      <c r="Y75" s="6">
        <v>1.7</v>
      </c>
      <c r="Z75" s="6">
        <v>1</v>
      </c>
      <c r="AA75" s="6">
        <v>1</v>
      </c>
      <c r="AB75" s="6">
        <v>1.4</v>
      </c>
      <c r="AC75" s="6">
        <v>0.56000000000000005</v>
      </c>
      <c r="AD75" s="6">
        <v>1.2</v>
      </c>
      <c r="AE75" s="6">
        <v>0.68</v>
      </c>
      <c r="AF75" s="6" t="s">
        <v>220</v>
      </c>
      <c r="AG75" s="6">
        <v>0.87</v>
      </c>
      <c r="AI75" s="6">
        <v>11.2</v>
      </c>
      <c r="AK75" s="6">
        <v>14</v>
      </c>
      <c r="AL75" s="6">
        <v>1.2</v>
      </c>
      <c r="AM75" s="6">
        <v>3.9</v>
      </c>
      <c r="AN75" s="6">
        <v>2.9</v>
      </c>
      <c r="AO75" s="6" t="s">
        <v>221</v>
      </c>
      <c r="AP75" s="6">
        <v>61</v>
      </c>
      <c r="AQ75" s="6">
        <v>61</v>
      </c>
      <c r="AR75" s="28">
        <v>260</v>
      </c>
      <c r="AS75" s="29">
        <v>1600</v>
      </c>
      <c r="AT75" s="6">
        <v>3</v>
      </c>
      <c r="AU75" s="6">
        <v>40</v>
      </c>
      <c r="AV75" s="6" t="s">
        <v>219</v>
      </c>
      <c r="AW75" s="6">
        <v>50</v>
      </c>
      <c r="AX75" s="28">
        <v>850</v>
      </c>
    </row>
    <row r="76" spans="1:78" x14ac:dyDescent="0.25">
      <c r="A76" s="6">
        <v>1313730</v>
      </c>
      <c r="B76" s="6" t="s">
        <v>266</v>
      </c>
      <c r="C76" s="6" t="s">
        <v>216</v>
      </c>
      <c r="D76" s="6">
        <v>0.4</v>
      </c>
      <c r="E76" s="22">
        <v>43726</v>
      </c>
      <c r="F76" s="6" t="s">
        <v>216</v>
      </c>
      <c r="H76" s="6" t="s">
        <v>217</v>
      </c>
      <c r="I76" s="6">
        <v>6.5</v>
      </c>
      <c r="J76" s="6">
        <v>0.6</v>
      </c>
      <c r="K76" s="6">
        <v>7.6</v>
      </c>
      <c r="L76" s="6" t="s">
        <v>218</v>
      </c>
      <c r="M76" s="6">
        <v>0.17</v>
      </c>
      <c r="N76" s="6">
        <v>4.7E-2</v>
      </c>
      <c r="P76" s="6" t="s">
        <v>219</v>
      </c>
      <c r="R76" s="28">
        <v>4.5</v>
      </c>
      <c r="S76" s="6">
        <v>1.4</v>
      </c>
      <c r="T76" s="6">
        <v>1</v>
      </c>
      <c r="U76" s="6">
        <v>1.3</v>
      </c>
      <c r="V76" s="6">
        <v>19</v>
      </c>
      <c r="W76" s="6">
        <v>6</v>
      </c>
      <c r="X76" s="6">
        <v>34</v>
      </c>
      <c r="Y76" s="6">
        <v>28</v>
      </c>
      <c r="Z76" s="28">
        <v>20</v>
      </c>
      <c r="AA76" s="6">
        <v>16</v>
      </c>
      <c r="AB76" s="29">
        <v>20</v>
      </c>
      <c r="AC76" s="6">
        <v>11</v>
      </c>
      <c r="AD76" s="29">
        <v>17</v>
      </c>
      <c r="AE76" s="6">
        <v>11</v>
      </c>
      <c r="AF76" s="30">
        <v>3.4</v>
      </c>
      <c r="AG76" s="6">
        <v>13</v>
      </c>
      <c r="AI76" s="6">
        <v>206</v>
      </c>
      <c r="AK76" s="6">
        <v>26</v>
      </c>
      <c r="AL76" s="6">
        <v>1.3</v>
      </c>
      <c r="AM76" s="6">
        <v>4.0999999999999996</v>
      </c>
      <c r="AN76" s="28">
        <v>12</v>
      </c>
      <c r="AO76" s="6" t="s">
        <v>221</v>
      </c>
      <c r="AP76" s="6">
        <v>95</v>
      </c>
      <c r="AQ76" s="6">
        <v>95</v>
      </c>
      <c r="AR76" s="28">
        <v>590</v>
      </c>
      <c r="AS76" s="28">
        <v>870</v>
      </c>
      <c r="AT76" s="6">
        <v>6.1</v>
      </c>
      <c r="AU76" s="6">
        <v>71</v>
      </c>
      <c r="AV76" s="6">
        <v>4.4000000000000004</v>
      </c>
      <c r="AW76" s="6">
        <v>49</v>
      </c>
      <c r="AX76" s="28">
        <v>1100</v>
      </c>
      <c r="AZ76" s="6" t="s">
        <v>230</v>
      </c>
      <c r="BA76" s="6" t="s">
        <v>230</v>
      </c>
      <c r="BB76" s="6" t="s">
        <v>230</v>
      </c>
      <c r="BC76" s="6" t="s">
        <v>230</v>
      </c>
      <c r="BD76" s="6" t="s">
        <v>230</v>
      </c>
      <c r="BE76" s="6" t="s">
        <v>230</v>
      </c>
      <c r="BG76" s="6" t="s">
        <v>230</v>
      </c>
      <c r="BH76" s="6" t="s">
        <v>230</v>
      </c>
      <c r="BI76" s="6" t="s">
        <v>230</v>
      </c>
      <c r="BJ76" s="6" t="s">
        <v>230</v>
      </c>
      <c r="BK76" s="6" t="s">
        <v>230</v>
      </c>
      <c r="BL76" s="6" t="s">
        <v>230</v>
      </c>
      <c r="BM76" s="6" t="s">
        <v>230</v>
      </c>
      <c r="BN76" s="6" t="s">
        <v>230</v>
      </c>
      <c r="BP76" s="6" t="s">
        <v>230</v>
      </c>
      <c r="BQ76" s="6" t="s">
        <v>230</v>
      </c>
      <c r="BR76" s="6" t="s">
        <v>230</v>
      </c>
      <c r="BS76" s="6" t="s">
        <v>230</v>
      </c>
      <c r="BT76" s="6" t="s">
        <v>230</v>
      </c>
      <c r="BU76" s="6" t="s">
        <v>230</v>
      </c>
      <c r="BV76" s="6" t="s">
        <v>230</v>
      </c>
      <c r="BW76" s="6" t="s">
        <v>230</v>
      </c>
    </row>
    <row r="77" spans="1:78" x14ac:dyDescent="0.25">
      <c r="A77" s="6">
        <v>1313773</v>
      </c>
      <c r="B77" s="6" t="s">
        <v>267</v>
      </c>
      <c r="C77" s="6" t="s">
        <v>268</v>
      </c>
      <c r="D77" s="6">
        <v>1.2</v>
      </c>
      <c r="E77" s="22">
        <v>43726</v>
      </c>
      <c r="F77" s="6" t="s">
        <v>216</v>
      </c>
      <c r="H77" s="6" t="s">
        <v>217</v>
      </c>
      <c r="I77" s="6">
        <v>6.6</v>
      </c>
      <c r="J77" s="6">
        <v>1.1000000000000001</v>
      </c>
      <c r="K77" s="6">
        <v>9.1999999999999993</v>
      </c>
      <c r="L77" s="6" t="s">
        <v>218</v>
      </c>
      <c r="M77" s="6">
        <v>1.6</v>
      </c>
      <c r="N77" s="6">
        <v>2.5999999999999999E-2</v>
      </c>
      <c r="P77" s="6" t="s">
        <v>219</v>
      </c>
      <c r="R77" s="28">
        <v>6.1</v>
      </c>
      <c r="S77" s="6">
        <v>0.39</v>
      </c>
      <c r="T77" s="6">
        <v>0.73</v>
      </c>
      <c r="U77" s="6">
        <v>0.64</v>
      </c>
      <c r="V77" s="6">
        <v>6.8</v>
      </c>
      <c r="W77" s="6">
        <v>1.6</v>
      </c>
      <c r="X77" s="6">
        <v>11</v>
      </c>
      <c r="Y77" s="6">
        <v>8.8000000000000007</v>
      </c>
      <c r="Z77" s="6">
        <v>5.0999999999999996</v>
      </c>
      <c r="AA77" s="6">
        <v>4.2</v>
      </c>
      <c r="AB77" s="6">
        <v>4.8</v>
      </c>
      <c r="AC77" s="6">
        <v>2.2999999999999998</v>
      </c>
      <c r="AD77" s="6">
        <v>4.2</v>
      </c>
      <c r="AE77" s="6">
        <v>2.6</v>
      </c>
      <c r="AF77" s="6">
        <v>0.79</v>
      </c>
      <c r="AG77" s="6">
        <v>3</v>
      </c>
      <c r="AI77" s="6">
        <v>63</v>
      </c>
      <c r="AK77" s="6">
        <v>25</v>
      </c>
      <c r="AL77" s="6">
        <v>1.1000000000000001</v>
      </c>
      <c r="AM77" s="6">
        <v>3.9</v>
      </c>
      <c r="AN77" s="6">
        <v>2.6</v>
      </c>
      <c r="AO77" s="6" t="s">
        <v>221</v>
      </c>
      <c r="AP77" s="6">
        <v>39</v>
      </c>
      <c r="AQ77" s="6">
        <v>39</v>
      </c>
      <c r="AR77" s="28">
        <v>220</v>
      </c>
      <c r="AS77" s="30">
        <v>2400</v>
      </c>
      <c r="AT77" s="6">
        <v>3.1</v>
      </c>
      <c r="AU77" s="6">
        <v>28</v>
      </c>
      <c r="AV77" s="6">
        <v>4</v>
      </c>
      <c r="AW77" s="6">
        <v>46</v>
      </c>
      <c r="AX77" s="28">
        <v>810</v>
      </c>
      <c r="AZ77" s="6" t="s">
        <v>230</v>
      </c>
      <c r="BA77" s="6" t="s">
        <v>230</v>
      </c>
      <c r="BB77" s="6" t="s">
        <v>230</v>
      </c>
      <c r="BC77" s="6" t="s">
        <v>230</v>
      </c>
      <c r="BD77" s="6" t="s">
        <v>230</v>
      </c>
      <c r="BE77" s="6" t="s">
        <v>230</v>
      </c>
      <c r="BG77" s="6" t="s">
        <v>230</v>
      </c>
      <c r="BH77" s="6" t="s">
        <v>230</v>
      </c>
      <c r="BI77" s="6" t="s">
        <v>230</v>
      </c>
      <c r="BJ77" s="6" t="s">
        <v>230</v>
      </c>
      <c r="BK77" s="6" t="s">
        <v>230</v>
      </c>
      <c r="BL77" s="6" t="s">
        <v>230</v>
      </c>
      <c r="BM77" s="6" t="s">
        <v>230</v>
      </c>
      <c r="BN77" s="6" t="s">
        <v>230</v>
      </c>
      <c r="BP77" s="6" t="s">
        <v>230</v>
      </c>
      <c r="BQ77" s="6" t="s">
        <v>230</v>
      </c>
      <c r="BR77" s="6" t="s">
        <v>230</v>
      </c>
      <c r="BS77" s="6" t="s">
        <v>230</v>
      </c>
      <c r="BT77" s="6" t="s">
        <v>230</v>
      </c>
      <c r="BU77" s="6" t="s">
        <v>230</v>
      </c>
      <c r="BV77" s="6" t="s">
        <v>230</v>
      </c>
      <c r="BW77" s="6" t="s">
        <v>230</v>
      </c>
    </row>
    <row r="78" spans="1:78" x14ac:dyDescent="0.25">
      <c r="A78" s="6">
        <v>1313775</v>
      </c>
      <c r="B78" s="6" t="s">
        <v>269</v>
      </c>
      <c r="C78" s="6">
        <v>1</v>
      </c>
      <c r="D78" s="6">
        <v>0.45</v>
      </c>
      <c r="E78" s="22">
        <v>43710</v>
      </c>
      <c r="F78" s="6" t="s">
        <v>216</v>
      </c>
      <c r="H78" s="6" t="s">
        <v>217</v>
      </c>
      <c r="I78" s="6">
        <v>13</v>
      </c>
      <c r="J78" s="6">
        <v>1</v>
      </c>
      <c r="K78" s="6">
        <v>7</v>
      </c>
      <c r="L78" s="6" t="s">
        <v>218</v>
      </c>
      <c r="M78" s="6">
        <v>0.43</v>
      </c>
      <c r="N78" s="6">
        <v>0.06</v>
      </c>
      <c r="P78" s="6" t="s">
        <v>219</v>
      </c>
      <c r="R78" s="6">
        <v>0.14000000000000001</v>
      </c>
      <c r="S78" s="6">
        <v>0.36</v>
      </c>
      <c r="T78" s="6">
        <v>0.21</v>
      </c>
      <c r="U78" s="6">
        <v>0.24</v>
      </c>
      <c r="V78" s="6">
        <v>4.4000000000000004</v>
      </c>
      <c r="W78" s="6">
        <v>0.77</v>
      </c>
      <c r="X78" s="6">
        <v>12</v>
      </c>
      <c r="Y78" s="6">
        <v>10</v>
      </c>
      <c r="Z78" s="6">
        <v>8.8000000000000007</v>
      </c>
      <c r="AA78" s="6">
        <v>5.2</v>
      </c>
      <c r="AB78" s="6">
        <v>7.7</v>
      </c>
      <c r="AC78" s="6">
        <v>4.8</v>
      </c>
      <c r="AD78" s="6">
        <v>6.9</v>
      </c>
      <c r="AE78" s="6">
        <v>4.7</v>
      </c>
      <c r="AF78" s="6">
        <v>0.99</v>
      </c>
      <c r="AG78" s="6">
        <v>5.2</v>
      </c>
      <c r="AI78" s="6">
        <v>73</v>
      </c>
      <c r="AK78" s="6">
        <v>22</v>
      </c>
      <c r="AL78" s="6">
        <v>1.4</v>
      </c>
      <c r="AM78" s="6">
        <v>3.6</v>
      </c>
      <c r="AN78" s="28">
        <v>12</v>
      </c>
      <c r="AO78" s="6" t="s">
        <v>221</v>
      </c>
      <c r="AP78" s="6">
        <v>86</v>
      </c>
      <c r="AQ78" s="6">
        <v>86</v>
      </c>
      <c r="AR78" s="28">
        <v>350</v>
      </c>
      <c r="AS78" s="6">
        <v>480</v>
      </c>
      <c r="AT78" s="6">
        <v>4.9000000000000004</v>
      </c>
      <c r="AU78" s="6">
        <v>66</v>
      </c>
      <c r="AV78" s="6">
        <v>5</v>
      </c>
      <c r="AW78" s="6">
        <v>44</v>
      </c>
      <c r="AX78" s="28">
        <v>1000</v>
      </c>
    </row>
    <row r="79" spans="1:78" x14ac:dyDescent="0.25">
      <c r="A79" s="6">
        <v>1318313</v>
      </c>
      <c r="B79" s="6" t="s">
        <v>270</v>
      </c>
      <c r="C79" s="6">
        <v>1</v>
      </c>
      <c r="D79" s="6">
        <v>1</v>
      </c>
      <c r="E79" s="22">
        <v>43710</v>
      </c>
      <c r="F79" s="6" t="s">
        <v>216</v>
      </c>
      <c r="H79" s="6" t="s">
        <v>217</v>
      </c>
      <c r="I79" s="6">
        <v>12</v>
      </c>
      <c r="J79" s="6">
        <v>1.2</v>
      </c>
      <c r="K79" s="6">
        <v>7.1</v>
      </c>
      <c r="L79" s="6" t="s">
        <v>218</v>
      </c>
      <c r="M79" s="6">
        <v>0.53</v>
      </c>
      <c r="N79" s="6">
        <v>3.1E-2</v>
      </c>
      <c r="P79" s="6" t="s">
        <v>219</v>
      </c>
      <c r="R79" s="6">
        <v>0.22</v>
      </c>
      <c r="S79" s="6" t="s">
        <v>220</v>
      </c>
      <c r="T79" s="6" t="s">
        <v>220</v>
      </c>
      <c r="U79" s="6" t="s">
        <v>220</v>
      </c>
      <c r="V79" s="6">
        <v>0.62</v>
      </c>
      <c r="W79" s="6">
        <v>0.12</v>
      </c>
      <c r="X79" s="6">
        <v>1.8</v>
      </c>
      <c r="Y79" s="6">
        <v>1.6</v>
      </c>
      <c r="Z79" s="6">
        <v>1.5</v>
      </c>
      <c r="AA79" s="6">
        <v>0.94</v>
      </c>
      <c r="AB79" s="6">
        <v>1.3</v>
      </c>
      <c r="AC79" s="6">
        <v>0.5</v>
      </c>
      <c r="AD79" s="6">
        <v>1.1000000000000001</v>
      </c>
      <c r="AE79" s="6">
        <v>0.74</v>
      </c>
      <c r="AF79" s="6">
        <v>0.15</v>
      </c>
      <c r="AG79" s="6">
        <v>0.89</v>
      </c>
      <c r="AI79" s="6">
        <v>11.5</v>
      </c>
      <c r="AK79" s="6">
        <v>31</v>
      </c>
      <c r="AL79" s="6">
        <v>2.2999999999999998</v>
      </c>
      <c r="AM79" s="6">
        <v>2.7</v>
      </c>
      <c r="AN79" s="6">
        <v>7</v>
      </c>
      <c r="AO79" s="6" t="s">
        <v>221</v>
      </c>
      <c r="AP79" s="6">
        <v>54</v>
      </c>
      <c r="AQ79" s="6">
        <v>54</v>
      </c>
      <c r="AR79" s="28">
        <v>350</v>
      </c>
      <c r="AS79" s="6">
        <v>610</v>
      </c>
      <c r="AT79" s="6">
        <v>2.2999999999999998</v>
      </c>
      <c r="AU79" s="6">
        <v>60</v>
      </c>
      <c r="AV79" s="6">
        <v>2.9</v>
      </c>
      <c r="AW79" s="6">
        <v>55</v>
      </c>
      <c r="AX79" s="28">
        <v>430</v>
      </c>
    </row>
    <row r="80" spans="1:78" x14ac:dyDescent="0.25">
      <c r="A80" s="6">
        <v>1318318</v>
      </c>
      <c r="B80" s="6" t="s">
        <v>271</v>
      </c>
      <c r="C80" s="6">
        <v>1</v>
      </c>
      <c r="D80" s="6">
        <v>1.1000000000000001</v>
      </c>
      <c r="E80" s="22">
        <v>43721</v>
      </c>
      <c r="F80" s="6" t="s">
        <v>216</v>
      </c>
      <c r="H80" s="6" t="s">
        <v>217</v>
      </c>
      <c r="I80" s="6">
        <v>5.4</v>
      </c>
      <c r="J80" s="6">
        <v>1.3</v>
      </c>
      <c r="K80" s="6">
        <v>8.1</v>
      </c>
      <c r="L80" s="6" t="s">
        <v>218</v>
      </c>
      <c r="M80" s="6">
        <v>0.82</v>
      </c>
      <c r="N80" s="6">
        <v>1.2999999999999999E-2</v>
      </c>
      <c r="P80" s="6" t="s">
        <v>219</v>
      </c>
      <c r="R80" s="6" t="s">
        <v>220</v>
      </c>
      <c r="S80" s="6" t="s">
        <v>220</v>
      </c>
      <c r="T80" s="6" t="s">
        <v>220</v>
      </c>
      <c r="U80" s="6" t="s">
        <v>220</v>
      </c>
      <c r="V80" s="6">
        <v>1.6</v>
      </c>
      <c r="W80" s="6">
        <v>0.33</v>
      </c>
      <c r="X80" s="6">
        <v>3.2</v>
      </c>
      <c r="Y80" s="6">
        <v>2.9</v>
      </c>
      <c r="Z80" s="6">
        <v>1.3</v>
      </c>
      <c r="AA80" s="6">
        <v>1.3</v>
      </c>
      <c r="AB80" s="6">
        <v>1.7</v>
      </c>
      <c r="AC80" s="6">
        <v>0.55000000000000004</v>
      </c>
      <c r="AD80" s="6">
        <v>1.3</v>
      </c>
      <c r="AE80" s="6">
        <v>0.66</v>
      </c>
      <c r="AF80" s="6" t="s">
        <v>220</v>
      </c>
      <c r="AG80" s="6">
        <v>0.81</v>
      </c>
      <c r="AI80" s="6">
        <v>15.6</v>
      </c>
      <c r="AK80" s="6">
        <v>26</v>
      </c>
      <c r="AL80" s="6">
        <v>1</v>
      </c>
      <c r="AM80" s="6">
        <v>57</v>
      </c>
      <c r="AN80" s="6">
        <v>2.8</v>
      </c>
      <c r="AO80" s="6" t="s">
        <v>221</v>
      </c>
      <c r="AP80" s="6">
        <v>42</v>
      </c>
      <c r="AQ80" s="6">
        <v>43</v>
      </c>
      <c r="AR80" s="28">
        <v>710</v>
      </c>
      <c r="AS80" s="28">
        <v>1200</v>
      </c>
      <c r="AT80" s="6" t="s">
        <v>228</v>
      </c>
      <c r="AU80" s="6">
        <v>44</v>
      </c>
      <c r="AV80" s="6" t="s">
        <v>219</v>
      </c>
      <c r="AW80" s="6">
        <v>39</v>
      </c>
      <c r="AX80" s="28">
        <v>870</v>
      </c>
    </row>
    <row r="81" spans="1:78" x14ac:dyDescent="0.25">
      <c r="A81" s="6">
        <v>1318319</v>
      </c>
      <c r="B81" s="6" t="s">
        <v>272</v>
      </c>
      <c r="C81" s="6">
        <v>2</v>
      </c>
      <c r="D81" s="6">
        <v>0.85</v>
      </c>
      <c r="E81" s="22">
        <v>43710</v>
      </c>
      <c r="F81" s="6" t="s">
        <v>216</v>
      </c>
      <c r="H81" s="6" t="s">
        <v>217</v>
      </c>
      <c r="I81" s="6">
        <v>7</v>
      </c>
      <c r="J81" s="6">
        <v>1.2</v>
      </c>
      <c r="K81" s="6">
        <v>7.1</v>
      </c>
      <c r="L81" s="6" t="s">
        <v>218</v>
      </c>
      <c r="M81" s="6">
        <v>1.8</v>
      </c>
      <c r="N81" s="6">
        <v>3.3000000000000002E-2</v>
      </c>
      <c r="P81" s="6" t="s">
        <v>219</v>
      </c>
      <c r="R81" s="6" t="s">
        <v>220</v>
      </c>
      <c r="S81" s="6">
        <v>1.4</v>
      </c>
      <c r="T81" s="6">
        <v>0.94</v>
      </c>
      <c r="U81" s="6">
        <v>1.1000000000000001</v>
      </c>
      <c r="V81" s="6">
        <v>19</v>
      </c>
      <c r="W81" s="6">
        <v>5</v>
      </c>
      <c r="X81" s="6">
        <v>49</v>
      </c>
      <c r="Y81" s="6">
        <v>40</v>
      </c>
      <c r="Z81" s="28">
        <v>24</v>
      </c>
      <c r="AA81" s="6">
        <v>18</v>
      </c>
      <c r="AB81" s="29">
        <v>30</v>
      </c>
      <c r="AC81" s="6">
        <v>9.4</v>
      </c>
      <c r="AD81" s="29">
        <v>25</v>
      </c>
      <c r="AE81" s="6">
        <v>11</v>
      </c>
      <c r="AF81" s="29">
        <v>3.1</v>
      </c>
      <c r="AG81" s="6">
        <v>13</v>
      </c>
      <c r="AI81" s="6">
        <v>250</v>
      </c>
      <c r="AK81" s="6">
        <v>23</v>
      </c>
      <c r="AL81" s="6">
        <v>1.4</v>
      </c>
      <c r="AM81" s="6">
        <v>2.9</v>
      </c>
      <c r="AN81" s="6">
        <v>4.5999999999999996</v>
      </c>
      <c r="AO81" s="6" t="s">
        <v>221</v>
      </c>
      <c r="AP81" s="6">
        <v>46</v>
      </c>
      <c r="AQ81" s="6">
        <v>46</v>
      </c>
      <c r="AR81" s="28">
        <v>300</v>
      </c>
      <c r="AS81" s="28">
        <v>860</v>
      </c>
      <c r="AT81" s="6">
        <v>3.4</v>
      </c>
      <c r="AU81" s="6">
        <v>42</v>
      </c>
      <c r="AV81" s="6" t="s">
        <v>219</v>
      </c>
      <c r="AW81" s="6">
        <v>43</v>
      </c>
      <c r="AX81" s="28">
        <v>740</v>
      </c>
    </row>
    <row r="82" spans="1:78" x14ac:dyDescent="0.25">
      <c r="A82" s="6">
        <v>1318323</v>
      </c>
      <c r="B82" s="6" t="s">
        <v>273</v>
      </c>
      <c r="C82" s="6" t="s">
        <v>216</v>
      </c>
      <c r="D82" s="6">
        <v>2</v>
      </c>
      <c r="E82" s="22">
        <v>43726</v>
      </c>
      <c r="F82" s="6" t="s">
        <v>216</v>
      </c>
      <c r="H82" s="6" t="s">
        <v>217</v>
      </c>
      <c r="I82" s="6">
        <v>12</v>
      </c>
      <c r="J82" s="6">
        <v>1</v>
      </c>
      <c r="K82" s="6">
        <v>7.4</v>
      </c>
      <c r="L82" s="29">
        <v>79</v>
      </c>
      <c r="M82" s="6">
        <v>4.3</v>
      </c>
      <c r="N82" s="6">
        <v>7.0000000000000007E-2</v>
      </c>
      <c r="P82" s="28">
        <v>1.6</v>
      </c>
      <c r="R82" s="31">
        <v>53</v>
      </c>
      <c r="S82" s="6" t="s">
        <v>220</v>
      </c>
      <c r="T82" s="6">
        <v>0.57999999999999996</v>
      </c>
      <c r="U82" s="6">
        <v>0.56000000000000005</v>
      </c>
      <c r="V82" s="6">
        <v>1.5</v>
      </c>
      <c r="W82" s="6">
        <v>0.3</v>
      </c>
      <c r="X82" s="6">
        <v>1.2</v>
      </c>
      <c r="Y82" s="6">
        <v>0.96</v>
      </c>
      <c r="Z82" s="6">
        <v>0.61</v>
      </c>
      <c r="AA82" s="6">
        <v>0.4</v>
      </c>
      <c r="AB82" s="6">
        <v>0.44</v>
      </c>
      <c r="AC82" s="6">
        <v>0.16</v>
      </c>
      <c r="AD82" s="6">
        <v>0.28999999999999998</v>
      </c>
      <c r="AE82" s="6" t="s">
        <v>220</v>
      </c>
      <c r="AF82" s="6" t="s">
        <v>220</v>
      </c>
      <c r="AG82" s="6" t="s">
        <v>220</v>
      </c>
      <c r="AI82" s="6">
        <v>60.2</v>
      </c>
      <c r="AK82" s="6">
        <v>21</v>
      </c>
      <c r="AL82" s="6">
        <v>0.38</v>
      </c>
      <c r="AM82" s="6">
        <v>5.7</v>
      </c>
      <c r="AN82" s="6">
        <v>0.5</v>
      </c>
      <c r="AO82" s="6" t="s">
        <v>221</v>
      </c>
      <c r="AP82" s="6">
        <v>20</v>
      </c>
      <c r="AQ82" s="6">
        <v>21</v>
      </c>
      <c r="AR82" s="6" t="s">
        <v>219</v>
      </c>
      <c r="AS82" s="6">
        <v>210</v>
      </c>
      <c r="AT82" s="6">
        <v>1.3</v>
      </c>
      <c r="AU82" s="6">
        <v>1.5</v>
      </c>
      <c r="AV82" s="6">
        <v>4</v>
      </c>
      <c r="AW82" s="6">
        <v>17</v>
      </c>
      <c r="AX82" s="6">
        <v>150</v>
      </c>
      <c r="AZ82" s="6" t="s">
        <v>230</v>
      </c>
      <c r="BA82" s="6" t="s">
        <v>230</v>
      </c>
      <c r="BB82" s="6" t="s">
        <v>230</v>
      </c>
      <c r="BC82" s="6" t="s">
        <v>230</v>
      </c>
      <c r="BD82" s="6" t="s">
        <v>230</v>
      </c>
      <c r="BE82" s="6" t="s">
        <v>230</v>
      </c>
      <c r="BG82" s="6" t="s">
        <v>230</v>
      </c>
      <c r="BH82" s="6" t="s">
        <v>230</v>
      </c>
      <c r="BI82" s="6" t="s">
        <v>230</v>
      </c>
      <c r="BJ82" s="6" t="s">
        <v>230</v>
      </c>
      <c r="BK82" s="6" t="s">
        <v>230</v>
      </c>
      <c r="BL82" s="6" t="s">
        <v>230</v>
      </c>
      <c r="BM82" s="6" t="s">
        <v>230</v>
      </c>
      <c r="BN82" s="6" t="s">
        <v>230</v>
      </c>
      <c r="BP82" s="6" t="s">
        <v>230</v>
      </c>
      <c r="BQ82" s="6" t="s">
        <v>230</v>
      </c>
      <c r="BR82" s="6" t="s">
        <v>230</v>
      </c>
      <c r="BS82" s="6" t="s">
        <v>230</v>
      </c>
      <c r="BT82" s="6" t="s">
        <v>230</v>
      </c>
      <c r="BU82" s="6" t="s">
        <v>230</v>
      </c>
      <c r="BV82" s="6" t="s">
        <v>230</v>
      </c>
      <c r="BW82" s="6" t="s">
        <v>230</v>
      </c>
    </row>
    <row r="83" spans="1:78" x14ac:dyDescent="0.25">
      <c r="A83" s="6">
        <v>1318324</v>
      </c>
      <c r="B83" s="6" t="s">
        <v>274</v>
      </c>
      <c r="C83" s="6">
        <v>1</v>
      </c>
      <c r="D83" s="6">
        <v>0.8</v>
      </c>
      <c r="E83" s="22">
        <v>43720</v>
      </c>
      <c r="F83" s="6" t="s">
        <v>216</v>
      </c>
      <c r="H83" s="6" t="s">
        <v>217</v>
      </c>
      <c r="I83" s="6">
        <v>6</v>
      </c>
      <c r="J83" s="6">
        <v>1.2</v>
      </c>
      <c r="K83" s="6">
        <v>7.6</v>
      </c>
      <c r="L83" s="6" t="s">
        <v>218</v>
      </c>
      <c r="M83" s="6">
        <v>0.03</v>
      </c>
      <c r="N83" s="6">
        <v>2.5000000000000001E-2</v>
      </c>
      <c r="P83" s="6" t="s">
        <v>219</v>
      </c>
      <c r="R83" s="6">
        <v>0.31</v>
      </c>
      <c r="S83" s="6">
        <v>0.41</v>
      </c>
      <c r="T83" s="6">
        <v>0.44</v>
      </c>
      <c r="U83" s="6">
        <v>0.4</v>
      </c>
      <c r="V83" s="6">
        <v>4.0999999999999996</v>
      </c>
      <c r="W83" s="6">
        <v>1.4</v>
      </c>
      <c r="X83" s="6">
        <v>10</v>
      </c>
      <c r="Y83" s="6">
        <v>9.6</v>
      </c>
      <c r="Z83" s="6">
        <v>5.4</v>
      </c>
      <c r="AA83" s="6">
        <v>5</v>
      </c>
      <c r="AB83" s="6">
        <v>7.4</v>
      </c>
      <c r="AC83" s="6">
        <v>3.7</v>
      </c>
      <c r="AD83" s="6">
        <v>6.8</v>
      </c>
      <c r="AE83" s="6">
        <v>3.5</v>
      </c>
      <c r="AF83" s="6">
        <v>0.95</v>
      </c>
      <c r="AG83" s="6">
        <v>4</v>
      </c>
      <c r="AI83" s="6">
        <v>63.6</v>
      </c>
      <c r="AK83" s="6">
        <v>25</v>
      </c>
      <c r="AL83" s="6">
        <v>1.3</v>
      </c>
      <c r="AM83" s="6">
        <v>2.5</v>
      </c>
      <c r="AN83" s="6">
        <v>5.4</v>
      </c>
      <c r="AO83" s="6" t="s">
        <v>221</v>
      </c>
      <c r="AP83" s="6">
        <v>51</v>
      </c>
      <c r="AQ83" s="6">
        <v>51</v>
      </c>
      <c r="AR83" s="28">
        <v>320</v>
      </c>
      <c r="AS83" s="28">
        <v>650</v>
      </c>
      <c r="AT83" s="6">
        <v>2.2000000000000002</v>
      </c>
      <c r="AU83" s="6">
        <v>39</v>
      </c>
      <c r="AV83" s="6" t="s">
        <v>219</v>
      </c>
      <c r="AW83" s="6">
        <v>46</v>
      </c>
      <c r="AX83" s="28">
        <v>750</v>
      </c>
      <c r="AZ83" s="6" t="s">
        <v>219</v>
      </c>
      <c r="BA83" s="6" t="s">
        <v>219</v>
      </c>
      <c r="BB83" s="6" t="s">
        <v>219</v>
      </c>
      <c r="BC83" s="6" t="s">
        <v>219</v>
      </c>
      <c r="BD83" s="6" t="s">
        <v>219</v>
      </c>
      <c r="BE83" s="6" t="s">
        <v>219</v>
      </c>
      <c r="BG83" s="6" t="s">
        <v>222</v>
      </c>
      <c r="BH83" s="6" t="s">
        <v>222</v>
      </c>
      <c r="BI83" s="6" t="s">
        <v>222</v>
      </c>
      <c r="BJ83" s="6" t="s">
        <v>219</v>
      </c>
      <c r="BK83" s="6" t="s">
        <v>223</v>
      </c>
      <c r="BL83" s="6" t="s">
        <v>224</v>
      </c>
      <c r="BM83" s="6" t="s">
        <v>224</v>
      </c>
      <c r="BN83" s="6" t="s">
        <v>227</v>
      </c>
      <c r="BP83" s="6" t="s">
        <v>222</v>
      </c>
      <c r="BQ83" s="6" t="s">
        <v>222</v>
      </c>
      <c r="BR83" s="6" t="s">
        <v>222</v>
      </c>
      <c r="BS83" s="6" t="s">
        <v>219</v>
      </c>
      <c r="BT83" s="6" t="s">
        <v>223</v>
      </c>
      <c r="BU83" s="6">
        <v>24</v>
      </c>
      <c r="BV83" s="6">
        <v>38</v>
      </c>
      <c r="BW83" s="6" t="s">
        <v>227</v>
      </c>
      <c r="BY83" s="6">
        <f t="shared" ref="BY83" si="41">SUM(BG83:BN83,BP83:BW83)</f>
        <v>62</v>
      </c>
      <c r="BZ83" s="26"/>
    </row>
    <row r="84" spans="1:78" x14ac:dyDescent="0.25">
      <c r="A84" s="6">
        <v>1321296</v>
      </c>
      <c r="B84" s="6" t="s">
        <v>275</v>
      </c>
      <c r="C84" s="6" t="s">
        <v>216</v>
      </c>
      <c r="D84" s="6">
        <v>1.6</v>
      </c>
      <c r="E84" s="6" t="s">
        <v>253</v>
      </c>
      <c r="F84" s="6" t="s">
        <v>216</v>
      </c>
      <c r="H84" s="6" t="s">
        <v>217</v>
      </c>
      <c r="I84" s="6">
        <v>13</v>
      </c>
      <c r="J84" s="6">
        <v>1.2</v>
      </c>
      <c r="K84" s="6">
        <v>7.8</v>
      </c>
      <c r="L84" s="6" t="s">
        <v>218</v>
      </c>
      <c r="M84" s="6">
        <v>0.84</v>
      </c>
      <c r="N84" s="6">
        <v>8.3000000000000001E-3</v>
      </c>
      <c r="P84" s="6" t="s">
        <v>219</v>
      </c>
      <c r="R84" s="6">
        <v>0.25</v>
      </c>
      <c r="S84" s="6" t="s">
        <v>220</v>
      </c>
      <c r="T84" s="6" t="s">
        <v>220</v>
      </c>
      <c r="U84" s="6" t="s">
        <v>220</v>
      </c>
      <c r="V84" s="6">
        <v>1.6</v>
      </c>
      <c r="W84" s="6">
        <v>0.38</v>
      </c>
      <c r="X84" s="6">
        <v>2.8</v>
      </c>
      <c r="Y84" s="6">
        <v>2.2000000000000002</v>
      </c>
      <c r="Z84" s="6">
        <v>1.2</v>
      </c>
      <c r="AA84" s="6">
        <v>1</v>
      </c>
      <c r="AB84" s="6">
        <v>1.2</v>
      </c>
      <c r="AC84" s="6">
        <v>0.53</v>
      </c>
      <c r="AD84" s="6">
        <v>1</v>
      </c>
      <c r="AE84" s="6">
        <v>0.53</v>
      </c>
      <c r="AF84" s="6" t="s">
        <v>220</v>
      </c>
      <c r="AG84" s="6">
        <v>0.59</v>
      </c>
      <c r="AI84" s="6">
        <v>13.3</v>
      </c>
      <c r="AK84" s="6">
        <v>14</v>
      </c>
      <c r="AL84" s="6">
        <v>0.96</v>
      </c>
      <c r="AM84" s="6">
        <v>5.9</v>
      </c>
      <c r="AN84" s="6">
        <v>0.6</v>
      </c>
      <c r="AO84" s="6" t="s">
        <v>221</v>
      </c>
      <c r="AP84" s="6">
        <v>32</v>
      </c>
      <c r="AQ84" s="6">
        <v>32</v>
      </c>
      <c r="AR84" s="6">
        <v>53</v>
      </c>
      <c r="AS84" s="6">
        <v>610</v>
      </c>
      <c r="AT84" s="6">
        <v>1</v>
      </c>
      <c r="AU84" s="6">
        <v>25</v>
      </c>
      <c r="AV84" s="6" t="s">
        <v>219</v>
      </c>
      <c r="AW84" s="6">
        <v>44</v>
      </c>
      <c r="AX84" s="6">
        <v>260</v>
      </c>
    </row>
    <row r="85" spans="1:78" x14ac:dyDescent="0.25">
      <c r="A85" s="6">
        <v>1321297</v>
      </c>
      <c r="B85" s="6" t="s">
        <v>276</v>
      </c>
      <c r="C85" s="6">
        <v>1</v>
      </c>
      <c r="D85" s="6">
        <v>0.5</v>
      </c>
      <c r="E85" s="22">
        <v>43713</v>
      </c>
      <c r="F85" s="6" t="s">
        <v>216</v>
      </c>
      <c r="H85" s="6" t="s">
        <v>217</v>
      </c>
      <c r="I85" s="6">
        <v>15</v>
      </c>
      <c r="J85" s="6">
        <v>0.85</v>
      </c>
      <c r="K85" s="6">
        <v>6.9</v>
      </c>
      <c r="L85" s="6" t="s">
        <v>218</v>
      </c>
      <c r="M85" s="6">
        <v>1.7</v>
      </c>
      <c r="N85" s="6">
        <v>8.1000000000000003E-2</v>
      </c>
      <c r="P85" s="6" t="s">
        <v>219</v>
      </c>
      <c r="R85" s="6">
        <v>0.66</v>
      </c>
      <c r="S85" s="6">
        <v>0.35</v>
      </c>
      <c r="T85" s="6" t="s">
        <v>220</v>
      </c>
      <c r="U85" s="6" t="s">
        <v>220</v>
      </c>
      <c r="V85" s="6">
        <v>1.5</v>
      </c>
      <c r="W85" s="6">
        <v>0.44</v>
      </c>
      <c r="X85" s="6">
        <v>4.2</v>
      </c>
      <c r="Y85" s="6">
        <v>4</v>
      </c>
      <c r="Z85" s="6">
        <v>3.3</v>
      </c>
      <c r="AA85" s="6">
        <v>3.3</v>
      </c>
      <c r="AB85" s="6">
        <v>5.2</v>
      </c>
      <c r="AC85" s="6">
        <v>2</v>
      </c>
      <c r="AD85" s="6">
        <v>4.4000000000000004</v>
      </c>
      <c r="AE85" s="6">
        <v>2.9</v>
      </c>
      <c r="AF85" s="6">
        <v>0.79</v>
      </c>
      <c r="AG85" s="6">
        <v>3.8</v>
      </c>
      <c r="AI85" s="6">
        <v>36.799999999999997</v>
      </c>
      <c r="AK85" s="6">
        <v>42</v>
      </c>
      <c r="AL85" s="6">
        <v>2.4</v>
      </c>
      <c r="AM85" s="6">
        <v>7.8</v>
      </c>
      <c r="AN85" s="28">
        <v>14</v>
      </c>
      <c r="AO85" s="6" t="s">
        <v>221</v>
      </c>
      <c r="AP85" s="28">
        <v>120</v>
      </c>
      <c r="AQ85" s="6">
        <v>120</v>
      </c>
      <c r="AR85" s="28">
        <v>1300</v>
      </c>
      <c r="AS85" s="28">
        <v>1200</v>
      </c>
      <c r="AT85" s="6">
        <v>12</v>
      </c>
      <c r="AU85" s="28">
        <v>130</v>
      </c>
      <c r="AV85" s="6">
        <v>7.4</v>
      </c>
      <c r="AW85" s="6">
        <v>48</v>
      </c>
      <c r="AX85" s="28">
        <v>4200</v>
      </c>
    </row>
    <row r="86" spans="1:78" x14ac:dyDescent="0.25">
      <c r="A86" s="6">
        <v>1321298</v>
      </c>
      <c r="B86" s="6" t="s">
        <v>277</v>
      </c>
      <c r="C86" s="6" t="s">
        <v>216</v>
      </c>
      <c r="D86" s="6">
        <v>0.5</v>
      </c>
      <c r="E86" s="6" t="s">
        <v>253</v>
      </c>
      <c r="F86" s="6" t="s">
        <v>216</v>
      </c>
      <c r="H86" s="6" t="s">
        <v>217</v>
      </c>
      <c r="I86" s="6">
        <v>8</v>
      </c>
      <c r="J86" s="6">
        <v>1.2</v>
      </c>
      <c r="K86" s="6">
        <v>7.9</v>
      </c>
      <c r="L86" s="6" t="s">
        <v>218</v>
      </c>
      <c r="M86" s="6">
        <v>0.32</v>
      </c>
      <c r="N86" s="6">
        <v>1.7999999999999999E-2</v>
      </c>
      <c r="P86" s="6" t="s">
        <v>219</v>
      </c>
      <c r="R86" s="6">
        <v>0.53</v>
      </c>
      <c r="S86" s="6" t="s">
        <v>220</v>
      </c>
      <c r="T86" s="6" t="s">
        <v>220</v>
      </c>
      <c r="U86" s="6" t="s">
        <v>220</v>
      </c>
      <c r="V86" s="6">
        <v>3.3</v>
      </c>
      <c r="W86" s="6">
        <v>0.59</v>
      </c>
      <c r="X86" s="6">
        <v>6</v>
      </c>
      <c r="Y86" s="6">
        <v>4.5999999999999996</v>
      </c>
      <c r="Z86" s="6">
        <v>2.9</v>
      </c>
      <c r="AA86" s="6">
        <v>2.5</v>
      </c>
      <c r="AB86" s="6">
        <v>3</v>
      </c>
      <c r="AC86" s="6">
        <v>1.6</v>
      </c>
      <c r="AD86" s="6">
        <v>2.6</v>
      </c>
      <c r="AE86" s="6">
        <v>1.5</v>
      </c>
      <c r="AF86" s="6">
        <v>0.4</v>
      </c>
      <c r="AG86" s="6">
        <v>1.8</v>
      </c>
      <c r="AI86" s="6">
        <v>31.2</v>
      </c>
      <c r="AK86" s="6">
        <v>21</v>
      </c>
      <c r="AL86" s="6">
        <v>1.4</v>
      </c>
      <c r="AM86" s="6">
        <v>5.6</v>
      </c>
      <c r="AN86" s="6">
        <v>5.0999999999999996</v>
      </c>
      <c r="AO86" s="6" t="s">
        <v>221</v>
      </c>
      <c r="AP86" s="6">
        <v>69</v>
      </c>
      <c r="AQ86" s="6">
        <v>69</v>
      </c>
      <c r="AR86" s="28">
        <v>330</v>
      </c>
      <c r="AS86" s="6">
        <v>620</v>
      </c>
      <c r="AT86" s="6">
        <v>2.9</v>
      </c>
      <c r="AU86" s="6">
        <v>42</v>
      </c>
      <c r="AV86" s="6" t="s">
        <v>219</v>
      </c>
      <c r="AW86" s="6">
        <v>49</v>
      </c>
      <c r="AX86" s="28">
        <v>1500</v>
      </c>
    </row>
    <row r="87" spans="1:78" x14ac:dyDescent="0.25">
      <c r="A87" s="6">
        <v>1321300</v>
      </c>
      <c r="B87" s="6" t="s">
        <v>278</v>
      </c>
      <c r="C87" s="6">
        <v>3</v>
      </c>
      <c r="D87" s="6">
        <v>0.5</v>
      </c>
      <c r="E87" s="22">
        <v>43710</v>
      </c>
      <c r="F87" s="6" t="s">
        <v>216</v>
      </c>
      <c r="H87" s="6" t="s">
        <v>217</v>
      </c>
      <c r="I87" s="6">
        <v>8.9</v>
      </c>
      <c r="J87" s="6">
        <v>1</v>
      </c>
      <c r="K87" s="6">
        <v>7.2</v>
      </c>
      <c r="L87" s="6" t="s">
        <v>218</v>
      </c>
      <c r="M87" s="6">
        <v>0.25</v>
      </c>
      <c r="N87" s="6">
        <v>5.3999999999999999E-2</v>
      </c>
      <c r="P87" s="6" t="s">
        <v>219</v>
      </c>
      <c r="R87" s="6">
        <v>0.76</v>
      </c>
      <c r="S87" s="6">
        <v>0.67</v>
      </c>
      <c r="T87" s="6">
        <v>0.12</v>
      </c>
      <c r="U87" s="6">
        <v>0.26</v>
      </c>
      <c r="V87" s="6">
        <v>3.1</v>
      </c>
      <c r="W87" s="6">
        <v>0.85</v>
      </c>
      <c r="X87" s="6">
        <v>7.1</v>
      </c>
      <c r="Y87" s="6">
        <v>6.4</v>
      </c>
      <c r="Z87" s="6">
        <v>6.2</v>
      </c>
      <c r="AA87" s="6">
        <v>4.4000000000000004</v>
      </c>
      <c r="AB87" s="6">
        <v>6.6</v>
      </c>
      <c r="AC87" s="6">
        <v>3.3</v>
      </c>
      <c r="AD87" s="6">
        <v>5.5</v>
      </c>
      <c r="AE87" s="6">
        <v>3.8</v>
      </c>
      <c r="AF87" s="6">
        <v>0.74</v>
      </c>
      <c r="AG87" s="6">
        <v>4.0999999999999996</v>
      </c>
      <c r="AI87" s="6">
        <v>53.8</v>
      </c>
      <c r="AK87" s="6">
        <v>30</v>
      </c>
      <c r="AL87" s="6">
        <v>1.1000000000000001</v>
      </c>
      <c r="AM87" s="6">
        <v>2</v>
      </c>
      <c r="AN87" s="6">
        <v>14</v>
      </c>
      <c r="AO87" s="6" t="s">
        <v>221</v>
      </c>
      <c r="AP87" s="6">
        <v>96</v>
      </c>
      <c r="AQ87" s="6">
        <v>96</v>
      </c>
      <c r="AR87" s="28">
        <v>930</v>
      </c>
      <c r="AS87" s="28">
        <v>1000</v>
      </c>
      <c r="AT87" s="6">
        <v>6.8</v>
      </c>
      <c r="AU87" s="6">
        <v>98</v>
      </c>
      <c r="AV87" s="6">
        <v>4.5</v>
      </c>
      <c r="AW87" s="6">
        <v>42</v>
      </c>
      <c r="AX87" s="28">
        <v>2400</v>
      </c>
    </row>
    <row r="88" spans="1:78" x14ac:dyDescent="0.25">
      <c r="A88" s="6">
        <v>12541</v>
      </c>
      <c r="B88" s="6" t="s">
        <v>279</v>
      </c>
      <c r="C88" s="6" t="s">
        <v>216</v>
      </c>
      <c r="D88" s="6">
        <v>0.6</v>
      </c>
      <c r="E88" s="6" t="s">
        <v>253</v>
      </c>
      <c r="F88" s="6" t="s">
        <v>216</v>
      </c>
      <c r="H88" s="6" t="s">
        <v>217</v>
      </c>
      <c r="I88" s="6">
        <v>9.8000000000000007</v>
      </c>
      <c r="J88" s="6">
        <v>1.2</v>
      </c>
      <c r="K88" s="6">
        <v>7.4</v>
      </c>
      <c r="L88" s="6" t="s">
        <v>218</v>
      </c>
      <c r="M88" s="6">
        <v>2.1</v>
      </c>
      <c r="N88" s="6">
        <v>0.02</v>
      </c>
      <c r="P88" s="6" t="s">
        <v>219</v>
      </c>
      <c r="R88" s="6" t="s">
        <v>220</v>
      </c>
      <c r="S88" s="6" t="s">
        <v>220</v>
      </c>
      <c r="T88" s="6" t="s">
        <v>220</v>
      </c>
      <c r="U88" s="6" t="s">
        <v>220</v>
      </c>
      <c r="V88" s="6">
        <v>0.74</v>
      </c>
      <c r="W88" s="6">
        <v>0.17</v>
      </c>
      <c r="X88" s="6">
        <v>1.9</v>
      </c>
      <c r="Y88" s="6">
        <v>1.6</v>
      </c>
      <c r="Z88" s="6">
        <v>1</v>
      </c>
      <c r="AA88" s="6">
        <v>0.87</v>
      </c>
      <c r="AB88" s="6">
        <v>1.2</v>
      </c>
      <c r="AC88" s="6">
        <v>0.48</v>
      </c>
      <c r="AD88" s="6">
        <v>0.93</v>
      </c>
      <c r="AE88" s="6">
        <v>0.55000000000000004</v>
      </c>
      <c r="AF88" s="6">
        <v>0.16</v>
      </c>
      <c r="AG88" s="6">
        <v>0.66</v>
      </c>
      <c r="AI88" s="6">
        <v>10.199999999999999</v>
      </c>
      <c r="AK88" s="6">
        <v>21</v>
      </c>
      <c r="AL88" s="6">
        <v>1.3</v>
      </c>
      <c r="AM88" s="6">
        <v>6.6</v>
      </c>
      <c r="AN88" s="6">
        <v>3.3</v>
      </c>
      <c r="AO88" s="6" t="s">
        <v>221</v>
      </c>
      <c r="AP88" s="6">
        <v>36</v>
      </c>
      <c r="AQ88" s="6">
        <v>36</v>
      </c>
      <c r="AR88" s="6">
        <v>130</v>
      </c>
      <c r="AS88" s="28">
        <v>630</v>
      </c>
      <c r="AT88" s="6">
        <v>8.1999999999999993</v>
      </c>
      <c r="AU88" s="6">
        <v>33</v>
      </c>
      <c r="AV88" s="6">
        <v>4.2</v>
      </c>
      <c r="AW88" s="6">
        <v>64</v>
      </c>
      <c r="AX88" s="28">
        <v>310</v>
      </c>
    </row>
    <row r="89" spans="1:78" x14ac:dyDescent="0.25">
      <c r="A89" s="6">
        <v>12543</v>
      </c>
      <c r="B89" s="6" t="s">
        <v>280</v>
      </c>
      <c r="C89" s="6" t="s">
        <v>216</v>
      </c>
      <c r="D89" s="6">
        <v>0.85</v>
      </c>
      <c r="E89" s="6" t="s">
        <v>253</v>
      </c>
      <c r="F89" s="6" t="s">
        <v>216</v>
      </c>
      <c r="H89" s="6" t="s">
        <v>217</v>
      </c>
      <c r="I89" s="6">
        <v>11</v>
      </c>
      <c r="J89" s="6">
        <v>1.2</v>
      </c>
      <c r="K89" s="6">
        <v>8.6999999999999993</v>
      </c>
      <c r="L89" s="6" t="s">
        <v>218</v>
      </c>
      <c r="M89" s="6">
        <v>1.9</v>
      </c>
      <c r="N89" s="6">
        <v>1.7999999999999999E-2</v>
      </c>
      <c r="P89" s="28">
        <v>1.4</v>
      </c>
      <c r="R89" s="6" t="s">
        <v>220</v>
      </c>
      <c r="S89" s="6" t="s">
        <v>220</v>
      </c>
      <c r="T89" s="6" t="s">
        <v>220</v>
      </c>
      <c r="U89" s="6" t="s">
        <v>220</v>
      </c>
      <c r="V89" s="6">
        <v>1.2</v>
      </c>
      <c r="W89" s="6">
        <v>0.25</v>
      </c>
      <c r="X89" s="6">
        <v>3.4</v>
      </c>
      <c r="Y89" s="6">
        <v>2.8</v>
      </c>
      <c r="Z89" s="6">
        <v>1.8</v>
      </c>
      <c r="AA89" s="6">
        <v>1.7</v>
      </c>
      <c r="AB89" s="6">
        <v>2.4</v>
      </c>
      <c r="AC89" s="6">
        <v>0.78</v>
      </c>
      <c r="AD89" s="6">
        <v>1.8</v>
      </c>
      <c r="AE89" s="6">
        <v>0.96</v>
      </c>
      <c r="AF89" s="6">
        <v>0.26</v>
      </c>
      <c r="AG89" s="6">
        <v>1.2</v>
      </c>
      <c r="AI89" s="6">
        <v>18.5</v>
      </c>
      <c r="AK89" s="6">
        <v>10</v>
      </c>
      <c r="AL89" s="6">
        <v>0.92</v>
      </c>
      <c r="AM89" s="6">
        <v>3.3</v>
      </c>
      <c r="AN89" s="6">
        <v>0.8</v>
      </c>
      <c r="AO89" s="6" t="s">
        <v>221</v>
      </c>
      <c r="AP89" s="6">
        <v>26</v>
      </c>
      <c r="AQ89" s="6">
        <v>26</v>
      </c>
      <c r="AR89" s="6">
        <v>150</v>
      </c>
      <c r="AS89" s="28">
        <v>650</v>
      </c>
      <c r="AT89" s="6" t="s">
        <v>228</v>
      </c>
      <c r="AU89" s="6">
        <v>22</v>
      </c>
      <c r="AV89" s="6">
        <v>2.8</v>
      </c>
      <c r="AW89" s="6">
        <v>37</v>
      </c>
      <c r="AX89" s="28">
        <v>470</v>
      </c>
    </row>
    <row r="90" spans="1:78" x14ac:dyDescent="0.25">
      <c r="A90" s="6">
        <v>12545</v>
      </c>
      <c r="B90" s="6" t="s">
        <v>281</v>
      </c>
      <c r="C90" s="6">
        <v>2</v>
      </c>
      <c r="D90" s="6">
        <v>0.6</v>
      </c>
      <c r="E90" s="22">
        <v>43711</v>
      </c>
      <c r="F90" s="6" t="s">
        <v>216</v>
      </c>
      <c r="H90" s="6" t="s">
        <v>217</v>
      </c>
      <c r="I90" s="6">
        <v>9.1999999999999993</v>
      </c>
      <c r="J90" s="6">
        <v>1.3</v>
      </c>
      <c r="K90" s="6">
        <v>7.1</v>
      </c>
      <c r="L90" s="6" t="s">
        <v>218</v>
      </c>
      <c r="M90" s="6">
        <v>0.18</v>
      </c>
      <c r="N90" s="6">
        <v>3.1E-2</v>
      </c>
      <c r="P90" s="28">
        <v>1.2</v>
      </c>
      <c r="R90" s="6">
        <v>0.61</v>
      </c>
      <c r="S90" s="6">
        <v>0.46</v>
      </c>
      <c r="T90" s="6">
        <v>0.32</v>
      </c>
      <c r="U90" s="6">
        <v>0.33</v>
      </c>
      <c r="V90" s="6">
        <v>2.6</v>
      </c>
      <c r="W90" s="6">
        <v>1.4</v>
      </c>
      <c r="X90" s="6">
        <v>9.1</v>
      </c>
      <c r="Y90" s="6">
        <v>8.1999999999999993</v>
      </c>
      <c r="Z90" s="6">
        <v>3.9</v>
      </c>
      <c r="AA90" s="6">
        <v>3.2</v>
      </c>
      <c r="AB90" s="6">
        <v>3.9</v>
      </c>
      <c r="AC90" s="6">
        <v>2</v>
      </c>
      <c r="AD90" s="6">
        <v>2.7</v>
      </c>
      <c r="AE90" s="6">
        <v>1.4</v>
      </c>
      <c r="AF90" s="6">
        <v>0.45</v>
      </c>
      <c r="AG90" s="6">
        <v>1.7</v>
      </c>
      <c r="AI90" s="6">
        <v>42.3</v>
      </c>
      <c r="AK90" s="6">
        <v>28</v>
      </c>
      <c r="AL90" s="6">
        <v>4.5</v>
      </c>
      <c r="AM90" s="6">
        <v>7.9</v>
      </c>
      <c r="AN90" s="6">
        <v>0.6</v>
      </c>
      <c r="AO90" s="6" t="s">
        <v>221</v>
      </c>
      <c r="AP90" s="6">
        <v>38</v>
      </c>
      <c r="AQ90" s="6">
        <v>38</v>
      </c>
      <c r="AR90" s="6">
        <v>150</v>
      </c>
      <c r="AS90" s="6">
        <v>64</v>
      </c>
      <c r="AT90" s="6" t="s">
        <v>228</v>
      </c>
      <c r="AU90" s="6">
        <v>40</v>
      </c>
      <c r="AV90" s="6" t="s">
        <v>219</v>
      </c>
      <c r="AW90" s="6">
        <v>53</v>
      </c>
      <c r="AX90" s="6">
        <v>130</v>
      </c>
      <c r="AZ90" s="28">
        <v>4</v>
      </c>
      <c r="BA90" s="28">
        <v>11</v>
      </c>
      <c r="BB90" s="6" t="s">
        <v>219</v>
      </c>
      <c r="BC90" s="28">
        <v>10</v>
      </c>
      <c r="BD90" s="28">
        <v>7.6</v>
      </c>
      <c r="BE90" s="6" t="s">
        <v>219</v>
      </c>
      <c r="BG90" s="6" t="s">
        <v>222</v>
      </c>
      <c r="BH90" s="6" t="s">
        <v>222</v>
      </c>
      <c r="BI90" s="6">
        <v>0.45</v>
      </c>
      <c r="BJ90" s="6">
        <v>2.6</v>
      </c>
      <c r="BK90" s="6">
        <v>11</v>
      </c>
      <c r="BL90" s="6">
        <v>170</v>
      </c>
      <c r="BM90" s="6">
        <v>3300</v>
      </c>
      <c r="BN90" s="6">
        <v>7400</v>
      </c>
      <c r="BP90" s="6">
        <v>4.0000000000000001E-3</v>
      </c>
      <c r="BQ90" s="6">
        <v>1.0999999999999999E-2</v>
      </c>
      <c r="BR90" s="6">
        <v>4.7E-2</v>
      </c>
      <c r="BS90" s="6">
        <v>3.1</v>
      </c>
      <c r="BT90" s="6">
        <v>16</v>
      </c>
      <c r="BU90" s="28">
        <v>2000</v>
      </c>
      <c r="BV90" s="28">
        <v>3100</v>
      </c>
      <c r="BW90" s="28">
        <v>6100</v>
      </c>
      <c r="BY90" s="30">
        <f t="shared" ref="BY90" si="42">SUM(BG90:BN90,BP90:BW90)</f>
        <v>22103.212</v>
      </c>
      <c r="BZ90" s="32">
        <f>(BI90/2000)+(BJ90/9700)+(BK90/25000)+(BL90/45000)+(BM90/45000)+(BN90/45000)+(BP90/26000)+(BQ90/56000)+(BR90/3500)+(BS90/9200)+(BT90/10000)+(BU90/7600)+(BV90/7800)+(BW90/7800)</f>
        <v>1.6870844063845833</v>
      </c>
    </row>
    <row r="91" spans="1:78" x14ac:dyDescent="0.25">
      <c r="A91" s="6">
        <v>12548</v>
      </c>
      <c r="B91" s="6" t="s">
        <v>282</v>
      </c>
      <c r="C91" s="6" t="s">
        <v>216</v>
      </c>
      <c r="D91" s="6">
        <v>0.8</v>
      </c>
      <c r="E91" s="6" t="s">
        <v>253</v>
      </c>
      <c r="F91" s="6" t="s">
        <v>216</v>
      </c>
      <c r="H91" s="6" t="s">
        <v>217</v>
      </c>
      <c r="I91" s="6">
        <v>8.6</v>
      </c>
      <c r="J91" s="6">
        <v>1.2</v>
      </c>
      <c r="K91" s="6">
        <v>7</v>
      </c>
      <c r="L91" s="6" t="s">
        <v>218</v>
      </c>
      <c r="M91" s="6">
        <v>0.62</v>
      </c>
      <c r="N91" s="6">
        <v>1.9E-2</v>
      </c>
      <c r="P91" s="6" t="s">
        <v>219</v>
      </c>
      <c r="R91" s="6" t="s">
        <v>220</v>
      </c>
      <c r="S91" s="6" t="s">
        <v>220</v>
      </c>
      <c r="T91" s="6" t="s">
        <v>220</v>
      </c>
      <c r="U91" s="6" t="s">
        <v>220</v>
      </c>
      <c r="V91" s="6">
        <v>0.55000000000000004</v>
      </c>
      <c r="W91" s="6">
        <v>0.1</v>
      </c>
      <c r="X91" s="6">
        <v>1.4</v>
      </c>
      <c r="Y91" s="6">
        <v>1.3</v>
      </c>
      <c r="Z91" s="6">
        <v>0.91</v>
      </c>
      <c r="AA91" s="6">
        <v>0.67</v>
      </c>
      <c r="AB91" s="6">
        <v>1.1000000000000001</v>
      </c>
      <c r="AC91" s="6">
        <v>0.36</v>
      </c>
      <c r="AD91" s="6">
        <v>0.87</v>
      </c>
      <c r="AE91" s="6">
        <v>0.53</v>
      </c>
      <c r="AF91" s="6" t="s">
        <v>220</v>
      </c>
      <c r="AG91" s="6">
        <v>0.62</v>
      </c>
      <c r="AI91" s="6">
        <v>8.4</v>
      </c>
      <c r="AK91" s="6">
        <v>37</v>
      </c>
      <c r="AL91" s="6">
        <v>3.4</v>
      </c>
      <c r="AM91" s="6">
        <v>4.5</v>
      </c>
      <c r="AN91" s="6">
        <v>4.5999999999999996</v>
      </c>
      <c r="AO91" s="6" t="s">
        <v>221</v>
      </c>
      <c r="AP91" s="6">
        <v>68</v>
      </c>
      <c r="AQ91" s="6">
        <v>68</v>
      </c>
      <c r="AR91" s="28">
        <v>460</v>
      </c>
      <c r="AS91" s="6">
        <v>530</v>
      </c>
      <c r="AT91" s="6">
        <v>2.7</v>
      </c>
      <c r="AU91" s="6">
        <v>61</v>
      </c>
      <c r="AV91" s="6" t="s">
        <v>219</v>
      </c>
      <c r="AW91" s="6">
        <v>62</v>
      </c>
      <c r="AX91" s="28">
        <v>510</v>
      </c>
    </row>
    <row r="92" spans="1:78" x14ac:dyDescent="0.25">
      <c r="A92" s="6">
        <v>12552</v>
      </c>
      <c r="B92" s="6" t="s">
        <v>283</v>
      </c>
      <c r="C92" s="6" t="s">
        <v>216</v>
      </c>
      <c r="D92" s="6">
        <v>1.5</v>
      </c>
      <c r="E92" s="6" t="s">
        <v>253</v>
      </c>
      <c r="F92" s="6" t="s">
        <v>216</v>
      </c>
      <c r="H92" s="6" t="s">
        <v>217</v>
      </c>
      <c r="I92" s="6">
        <v>15</v>
      </c>
      <c r="J92" s="6">
        <v>1.2</v>
      </c>
      <c r="K92" s="6">
        <v>7.3</v>
      </c>
      <c r="L92" s="6" t="s">
        <v>218</v>
      </c>
      <c r="M92" s="6">
        <v>2.1</v>
      </c>
      <c r="N92" s="6">
        <v>2.7E-2</v>
      </c>
      <c r="P92" s="6" t="s">
        <v>219</v>
      </c>
      <c r="R92" s="6" t="s">
        <v>220</v>
      </c>
      <c r="S92" s="6" t="s">
        <v>220</v>
      </c>
      <c r="T92" s="6" t="s">
        <v>220</v>
      </c>
      <c r="U92" s="6" t="s">
        <v>220</v>
      </c>
      <c r="V92" s="6">
        <v>1.4</v>
      </c>
      <c r="W92" s="6">
        <v>0.36</v>
      </c>
      <c r="X92" s="6">
        <v>3.8</v>
      </c>
      <c r="Y92" s="6">
        <v>3.1</v>
      </c>
      <c r="Z92" s="6">
        <v>1.8</v>
      </c>
      <c r="AA92" s="6">
        <v>1.8</v>
      </c>
      <c r="AB92" s="6">
        <v>2.2000000000000002</v>
      </c>
      <c r="AC92" s="6">
        <v>1.1000000000000001</v>
      </c>
      <c r="AD92" s="6">
        <v>1.9</v>
      </c>
      <c r="AE92" s="6">
        <v>0.99</v>
      </c>
      <c r="AF92" s="6">
        <v>0.26</v>
      </c>
      <c r="AG92" s="6">
        <v>1.2</v>
      </c>
      <c r="AI92" s="6">
        <v>19.899999999999999</v>
      </c>
      <c r="AK92" s="6">
        <v>24</v>
      </c>
      <c r="AL92" s="6">
        <v>2</v>
      </c>
      <c r="AM92" s="6">
        <v>9.6</v>
      </c>
      <c r="AN92" s="6">
        <v>3.7</v>
      </c>
      <c r="AO92" s="6" t="s">
        <v>221</v>
      </c>
      <c r="AP92" s="6">
        <v>51</v>
      </c>
      <c r="AQ92" s="6">
        <v>52</v>
      </c>
      <c r="AR92" s="28">
        <v>230</v>
      </c>
      <c r="AS92" s="6">
        <v>380</v>
      </c>
      <c r="AT92" s="6">
        <v>5.3</v>
      </c>
      <c r="AU92" s="6">
        <v>47</v>
      </c>
      <c r="AV92" s="6" t="s">
        <v>219</v>
      </c>
      <c r="AW92" s="6">
        <v>63</v>
      </c>
      <c r="AX92" s="28">
        <v>470</v>
      </c>
    </row>
    <row r="93" spans="1:78" x14ac:dyDescent="0.25">
      <c r="A93" s="6">
        <v>12553</v>
      </c>
      <c r="B93" s="6" t="s">
        <v>284</v>
      </c>
      <c r="C93" s="6">
        <v>5</v>
      </c>
      <c r="D93" s="6">
        <v>1.85</v>
      </c>
      <c r="E93" s="22">
        <v>43713</v>
      </c>
      <c r="F93" s="6" t="s">
        <v>216</v>
      </c>
      <c r="H93" s="6" t="s">
        <v>217</v>
      </c>
      <c r="I93" s="6">
        <v>16</v>
      </c>
      <c r="J93" s="6">
        <v>1.3</v>
      </c>
      <c r="K93" s="6">
        <v>7.3</v>
      </c>
      <c r="L93" s="6" t="s">
        <v>218</v>
      </c>
      <c r="M93" s="6">
        <v>1.9</v>
      </c>
      <c r="N93" s="6">
        <v>4.2000000000000003E-2</v>
      </c>
      <c r="P93" s="6" t="s">
        <v>219</v>
      </c>
      <c r="R93" s="6" t="s">
        <v>220</v>
      </c>
      <c r="S93" s="6" t="s">
        <v>220</v>
      </c>
      <c r="T93" s="6">
        <v>0.2</v>
      </c>
      <c r="U93" s="6">
        <v>0.24</v>
      </c>
      <c r="V93" s="6">
        <v>2.9</v>
      </c>
      <c r="W93" s="6">
        <v>0.87</v>
      </c>
      <c r="X93" s="6">
        <v>4.9000000000000004</v>
      </c>
      <c r="Y93" s="6">
        <v>4.2</v>
      </c>
      <c r="Z93" s="6">
        <v>2.6</v>
      </c>
      <c r="AA93" s="6">
        <v>2.2000000000000002</v>
      </c>
      <c r="AB93" s="6">
        <v>2.6</v>
      </c>
      <c r="AC93" s="6">
        <v>1.2</v>
      </c>
      <c r="AD93" s="6">
        <v>2.1</v>
      </c>
      <c r="AE93" s="6">
        <v>1.3</v>
      </c>
      <c r="AF93" s="6" t="s">
        <v>220</v>
      </c>
      <c r="AG93" s="6">
        <v>1.7</v>
      </c>
      <c r="AI93" s="6">
        <v>27</v>
      </c>
      <c r="AK93" s="6">
        <v>30</v>
      </c>
      <c r="AL93" s="6">
        <v>0.92</v>
      </c>
      <c r="AM93" s="6">
        <v>1.8</v>
      </c>
      <c r="AN93" s="28">
        <v>36</v>
      </c>
      <c r="AO93" s="6" t="s">
        <v>221</v>
      </c>
      <c r="AP93" s="6">
        <v>40</v>
      </c>
      <c r="AQ93" s="6">
        <v>40</v>
      </c>
      <c r="AR93" s="28">
        <v>4300</v>
      </c>
      <c r="AS93" s="29">
        <v>1100</v>
      </c>
      <c r="AT93" s="6">
        <v>14</v>
      </c>
      <c r="AU93" s="6">
        <v>37</v>
      </c>
      <c r="AV93" s="6">
        <v>7.5</v>
      </c>
      <c r="AW93" s="6">
        <v>35</v>
      </c>
      <c r="AX93" s="28">
        <v>5600</v>
      </c>
    </row>
    <row r="94" spans="1:78" x14ac:dyDescent="0.25">
      <c r="A94" s="6">
        <v>12554</v>
      </c>
      <c r="B94" s="6" t="s">
        <v>285</v>
      </c>
      <c r="C94" s="6" t="s">
        <v>216</v>
      </c>
      <c r="D94" s="6">
        <v>0.8</v>
      </c>
      <c r="E94" s="6" t="s">
        <v>253</v>
      </c>
      <c r="F94" s="6" t="s">
        <v>216</v>
      </c>
      <c r="H94" s="6" t="s">
        <v>217</v>
      </c>
      <c r="I94" s="6">
        <v>18</v>
      </c>
      <c r="J94" s="6">
        <v>0.61</v>
      </c>
      <c r="K94" s="6">
        <v>7.6</v>
      </c>
      <c r="L94" s="6" t="s">
        <v>218</v>
      </c>
      <c r="M94" s="6">
        <v>8.5000000000000006E-2</v>
      </c>
      <c r="N94" s="6">
        <v>1.2E-2</v>
      </c>
      <c r="P94" s="6" t="s">
        <v>219</v>
      </c>
      <c r="R94" s="6" t="s">
        <v>220</v>
      </c>
      <c r="S94" s="6" t="s">
        <v>220</v>
      </c>
      <c r="T94" s="6" t="s">
        <v>220</v>
      </c>
      <c r="U94" s="6" t="s">
        <v>220</v>
      </c>
      <c r="V94" s="6">
        <v>0.21</v>
      </c>
      <c r="W94" s="6" t="s">
        <v>220</v>
      </c>
      <c r="X94" s="6">
        <v>0.49</v>
      </c>
      <c r="Y94" s="6">
        <v>0.46</v>
      </c>
      <c r="Z94" s="6">
        <v>0.34</v>
      </c>
      <c r="AA94" s="6">
        <v>0.26</v>
      </c>
      <c r="AB94" s="6">
        <v>0.41</v>
      </c>
      <c r="AC94" s="6">
        <v>0.21</v>
      </c>
      <c r="AD94" s="6">
        <v>0.34</v>
      </c>
      <c r="AE94" s="6">
        <v>0.21</v>
      </c>
      <c r="AF94" s="6" t="s">
        <v>220</v>
      </c>
      <c r="AG94" s="6">
        <v>0.25</v>
      </c>
      <c r="AI94" s="6">
        <v>3.18</v>
      </c>
      <c r="AK94" s="6">
        <v>27</v>
      </c>
      <c r="AL94" s="6">
        <v>2.1</v>
      </c>
      <c r="AM94" s="6">
        <v>4</v>
      </c>
      <c r="AN94" s="6">
        <v>1</v>
      </c>
      <c r="AO94" s="6" t="s">
        <v>221</v>
      </c>
      <c r="AP94" s="6">
        <v>44</v>
      </c>
      <c r="AQ94" s="6">
        <v>44</v>
      </c>
      <c r="AR94" s="6">
        <v>120</v>
      </c>
      <c r="AS94" s="6">
        <v>210</v>
      </c>
      <c r="AT94" s="6">
        <v>2.5</v>
      </c>
      <c r="AU94" s="6">
        <v>41</v>
      </c>
      <c r="AV94" s="6" t="s">
        <v>219</v>
      </c>
      <c r="AW94" s="6">
        <v>55</v>
      </c>
      <c r="AX94" s="28">
        <v>310</v>
      </c>
    </row>
    <row r="95" spans="1:78" x14ac:dyDescent="0.25">
      <c r="A95" s="6">
        <v>12556</v>
      </c>
      <c r="B95" s="6" t="s">
        <v>286</v>
      </c>
      <c r="C95" s="6">
        <v>1</v>
      </c>
      <c r="D95" s="6">
        <v>0.7</v>
      </c>
      <c r="E95" s="22">
        <v>43720</v>
      </c>
      <c r="F95" s="6" t="s">
        <v>216</v>
      </c>
      <c r="H95" s="6" t="s">
        <v>217</v>
      </c>
      <c r="I95" s="6">
        <v>7.1</v>
      </c>
      <c r="J95" s="6">
        <v>1.1000000000000001</v>
      </c>
      <c r="K95" s="6">
        <v>8</v>
      </c>
      <c r="L95" s="6" t="s">
        <v>218</v>
      </c>
      <c r="M95" s="6">
        <v>0.19</v>
      </c>
      <c r="N95" s="6">
        <v>0.02</v>
      </c>
      <c r="P95" s="6" t="s">
        <v>219</v>
      </c>
      <c r="R95" s="6" t="s">
        <v>220</v>
      </c>
      <c r="S95" s="6" t="s">
        <v>220</v>
      </c>
      <c r="T95" s="6" t="s">
        <v>220</v>
      </c>
      <c r="U95" s="6" t="s">
        <v>220</v>
      </c>
      <c r="V95" s="6">
        <v>2.4</v>
      </c>
      <c r="W95" s="6">
        <v>0.61</v>
      </c>
      <c r="X95" s="6">
        <v>6.5</v>
      </c>
      <c r="Y95" s="6">
        <v>5.8</v>
      </c>
      <c r="Z95" s="6">
        <v>3</v>
      </c>
      <c r="AA95" s="6">
        <v>3.2</v>
      </c>
      <c r="AB95" s="6">
        <v>4.5999999999999996</v>
      </c>
      <c r="AC95" s="6">
        <v>1.8</v>
      </c>
      <c r="AD95" s="6">
        <v>3.7</v>
      </c>
      <c r="AE95" s="6">
        <v>2</v>
      </c>
      <c r="AF95" s="6">
        <v>0.56000000000000005</v>
      </c>
      <c r="AG95" s="6">
        <v>2.2000000000000002</v>
      </c>
      <c r="AI95" s="6">
        <v>36.299999999999997</v>
      </c>
      <c r="AK95" s="6">
        <v>28</v>
      </c>
      <c r="AL95" s="6">
        <v>2.7</v>
      </c>
      <c r="AM95" s="6">
        <v>5.7</v>
      </c>
      <c r="AN95" s="6">
        <v>1.9</v>
      </c>
      <c r="AO95" s="6" t="s">
        <v>221</v>
      </c>
      <c r="AP95" s="6">
        <v>41</v>
      </c>
      <c r="AQ95" s="6">
        <v>41</v>
      </c>
      <c r="AR95" s="28">
        <v>520</v>
      </c>
      <c r="AS95" s="28">
        <v>810</v>
      </c>
      <c r="AT95" s="6" t="s">
        <v>228</v>
      </c>
      <c r="AU95" s="6">
        <v>55</v>
      </c>
      <c r="AV95" s="6" t="s">
        <v>219</v>
      </c>
      <c r="AW95" s="6">
        <v>54</v>
      </c>
      <c r="AX95" s="28">
        <v>690</v>
      </c>
      <c r="AZ95" s="6" t="s">
        <v>230</v>
      </c>
      <c r="BA95" s="6" t="s">
        <v>230</v>
      </c>
      <c r="BB95" s="6" t="s">
        <v>230</v>
      </c>
      <c r="BC95" s="6" t="s">
        <v>230</v>
      </c>
      <c r="BD95" s="6" t="s">
        <v>230</v>
      </c>
      <c r="BE95" s="6" t="s">
        <v>230</v>
      </c>
      <c r="BG95" s="6" t="s">
        <v>230</v>
      </c>
      <c r="BH95" s="6" t="s">
        <v>230</v>
      </c>
      <c r="BI95" s="6" t="s">
        <v>230</v>
      </c>
      <c r="BJ95" s="6" t="s">
        <v>230</v>
      </c>
      <c r="BK95" s="6" t="s">
        <v>230</v>
      </c>
      <c r="BL95" s="6" t="s">
        <v>230</v>
      </c>
      <c r="BM95" s="6" t="s">
        <v>230</v>
      </c>
      <c r="BN95" s="6" t="s">
        <v>230</v>
      </c>
      <c r="BP95" s="6" t="s">
        <v>230</v>
      </c>
      <c r="BQ95" s="6" t="s">
        <v>230</v>
      </c>
      <c r="BR95" s="6" t="s">
        <v>230</v>
      </c>
      <c r="BS95" s="6" t="s">
        <v>230</v>
      </c>
      <c r="BT95" s="6" t="s">
        <v>230</v>
      </c>
      <c r="BU95" s="6" t="s">
        <v>230</v>
      </c>
      <c r="BV95" s="6" t="s">
        <v>230</v>
      </c>
      <c r="BW95" s="6" t="s">
        <v>230</v>
      </c>
    </row>
    <row r="96" spans="1:78" x14ac:dyDescent="0.25">
      <c r="A96" s="6">
        <v>12557</v>
      </c>
      <c r="B96" s="6" t="s">
        <v>287</v>
      </c>
      <c r="C96" s="6" t="s">
        <v>216</v>
      </c>
      <c r="D96" s="6">
        <v>1</v>
      </c>
      <c r="E96" s="6" t="s">
        <v>253</v>
      </c>
      <c r="F96" s="6" t="s">
        <v>216</v>
      </c>
      <c r="H96" s="6" t="s">
        <v>217</v>
      </c>
      <c r="I96" s="6">
        <v>13</v>
      </c>
      <c r="J96" s="6">
        <v>1.2</v>
      </c>
      <c r="K96" s="6">
        <v>7.4</v>
      </c>
      <c r="L96" s="6" t="s">
        <v>218</v>
      </c>
      <c r="M96" s="6">
        <v>0.72</v>
      </c>
      <c r="N96" s="6">
        <v>5.6000000000000001E-2</v>
      </c>
      <c r="P96" s="6" t="s">
        <v>219</v>
      </c>
      <c r="R96" s="6" t="s">
        <v>220</v>
      </c>
      <c r="S96" s="6" t="s">
        <v>220</v>
      </c>
      <c r="T96" s="6" t="s">
        <v>220</v>
      </c>
      <c r="U96" s="6" t="s">
        <v>220</v>
      </c>
      <c r="V96" s="6">
        <v>0.77</v>
      </c>
      <c r="W96" s="6">
        <v>0.2</v>
      </c>
      <c r="X96" s="6">
        <v>4.5999999999999996</v>
      </c>
      <c r="Y96" s="6">
        <v>4.7</v>
      </c>
      <c r="Z96" s="6">
        <v>3.9</v>
      </c>
      <c r="AA96" s="6">
        <v>3.1</v>
      </c>
      <c r="AB96" s="6">
        <v>5.8</v>
      </c>
      <c r="AC96" s="6">
        <v>3.1</v>
      </c>
      <c r="AD96" s="6">
        <v>4.5</v>
      </c>
      <c r="AE96" s="6">
        <v>3.2</v>
      </c>
      <c r="AF96" s="6">
        <v>0.91</v>
      </c>
      <c r="AG96" s="6">
        <v>3.8</v>
      </c>
      <c r="AI96" s="6">
        <v>38.5</v>
      </c>
      <c r="AK96" s="6">
        <v>77</v>
      </c>
      <c r="AL96" s="6">
        <v>7.2</v>
      </c>
      <c r="AM96" s="6">
        <v>6.3</v>
      </c>
      <c r="AN96" s="28">
        <v>10</v>
      </c>
      <c r="AO96" s="6" t="s">
        <v>221</v>
      </c>
      <c r="AP96" s="6">
        <v>87</v>
      </c>
      <c r="AQ96" s="6">
        <v>87</v>
      </c>
      <c r="AR96" s="28">
        <v>2200</v>
      </c>
      <c r="AS96" s="30">
        <v>2400</v>
      </c>
      <c r="AT96" s="6">
        <v>5.5</v>
      </c>
      <c r="AU96" s="28">
        <v>110</v>
      </c>
      <c r="AV96" s="6">
        <v>5.6</v>
      </c>
      <c r="AW96" s="6">
        <v>78</v>
      </c>
      <c r="AX96" s="28">
        <v>3600</v>
      </c>
    </row>
    <row r="97" spans="1:77" x14ac:dyDescent="0.25">
      <c r="A97" s="6">
        <v>12559</v>
      </c>
      <c r="B97" s="6" t="s">
        <v>288</v>
      </c>
      <c r="C97" s="6">
        <v>3</v>
      </c>
      <c r="D97" s="6">
        <v>1</v>
      </c>
      <c r="E97" s="22">
        <v>43713</v>
      </c>
      <c r="F97" s="6" t="s">
        <v>216</v>
      </c>
      <c r="H97" s="6" t="s">
        <v>217</v>
      </c>
      <c r="I97" s="6">
        <v>24</v>
      </c>
      <c r="J97" s="6">
        <v>1.1000000000000001</v>
      </c>
      <c r="K97" s="6">
        <v>7.2</v>
      </c>
      <c r="L97" s="6" t="s">
        <v>218</v>
      </c>
      <c r="M97" s="6">
        <v>1.7</v>
      </c>
      <c r="N97" s="6">
        <v>4.9000000000000002E-2</v>
      </c>
      <c r="P97" s="6" t="s">
        <v>219</v>
      </c>
      <c r="R97" s="6" t="s">
        <v>220</v>
      </c>
      <c r="S97" s="6" t="s">
        <v>220</v>
      </c>
      <c r="T97" s="6" t="s">
        <v>220</v>
      </c>
      <c r="U97" s="6" t="s">
        <v>220</v>
      </c>
      <c r="V97" s="6">
        <v>0.32</v>
      </c>
      <c r="W97" s="6">
        <v>0.11</v>
      </c>
      <c r="X97" s="6">
        <v>1.1000000000000001</v>
      </c>
      <c r="Y97" s="6">
        <v>1.1000000000000001</v>
      </c>
      <c r="Z97" s="6">
        <v>0.99</v>
      </c>
      <c r="AA97" s="6">
        <v>0.88</v>
      </c>
      <c r="AB97" s="6">
        <v>1.4</v>
      </c>
      <c r="AC97" s="6">
        <v>0.53</v>
      </c>
      <c r="AD97" s="6">
        <v>1.1000000000000001</v>
      </c>
      <c r="AE97" s="6">
        <v>0.67</v>
      </c>
      <c r="AF97" s="6">
        <v>0.21</v>
      </c>
      <c r="AG97" s="6">
        <v>0.99</v>
      </c>
      <c r="AI97" s="6">
        <v>9.35</v>
      </c>
      <c r="AK97" s="6">
        <v>22</v>
      </c>
      <c r="AL97" s="6">
        <v>1.6</v>
      </c>
      <c r="AM97" s="6">
        <v>7.7</v>
      </c>
      <c r="AN97" s="6">
        <v>4.5</v>
      </c>
      <c r="AO97" s="6" t="s">
        <v>221</v>
      </c>
      <c r="AP97" s="6">
        <v>50</v>
      </c>
      <c r="AQ97" s="6">
        <v>50</v>
      </c>
      <c r="AR97" s="28">
        <v>250</v>
      </c>
      <c r="AS97" s="6">
        <v>270</v>
      </c>
      <c r="AT97" s="6">
        <v>3.4</v>
      </c>
      <c r="AU97" s="6">
        <v>46</v>
      </c>
      <c r="AV97" s="6" t="s">
        <v>219</v>
      </c>
      <c r="AW97" s="6">
        <v>50</v>
      </c>
      <c r="AX97" s="28">
        <v>3100</v>
      </c>
    </row>
    <row r="98" spans="1:77" x14ac:dyDescent="0.25">
      <c r="A98" s="6">
        <v>12560</v>
      </c>
      <c r="B98" s="6" t="s">
        <v>289</v>
      </c>
      <c r="C98" s="6">
        <v>3</v>
      </c>
      <c r="D98" s="6">
        <v>1</v>
      </c>
      <c r="E98" s="22">
        <v>43718</v>
      </c>
      <c r="F98" s="6" t="s">
        <v>216</v>
      </c>
      <c r="H98" s="6" t="s">
        <v>217</v>
      </c>
      <c r="I98" s="6">
        <v>12</v>
      </c>
      <c r="J98" s="6">
        <v>1.3</v>
      </c>
      <c r="K98" s="6">
        <v>9.1999999999999993</v>
      </c>
      <c r="L98" s="6" t="s">
        <v>218</v>
      </c>
      <c r="M98" s="6">
        <v>0.6</v>
      </c>
      <c r="N98" s="6">
        <v>1.4E-2</v>
      </c>
      <c r="P98" s="6" t="s">
        <v>219</v>
      </c>
      <c r="R98" s="6" t="s">
        <v>220</v>
      </c>
      <c r="S98" s="6" t="s">
        <v>220</v>
      </c>
      <c r="T98" s="6">
        <v>0.56000000000000005</v>
      </c>
      <c r="U98" s="6">
        <v>0.52</v>
      </c>
      <c r="V98" s="6">
        <v>3.6</v>
      </c>
      <c r="W98" s="6">
        <v>0.88</v>
      </c>
      <c r="X98" s="6">
        <v>6.2</v>
      </c>
      <c r="Y98" s="6">
        <v>5.3</v>
      </c>
      <c r="Z98" s="6">
        <v>3.1</v>
      </c>
      <c r="AA98" s="6">
        <v>2.7</v>
      </c>
      <c r="AB98" s="6">
        <v>2.6</v>
      </c>
      <c r="AC98" s="6">
        <v>1.8</v>
      </c>
      <c r="AD98" s="6">
        <v>2.9</v>
      </c>
      <c r="AE98" s="6">
        <v>1.6</v>
      </c>
      <c r="AF98" s="6">
        <v>0.45</v>
      </c>
      <c r="AG98" s="6">
        <v>1.7</v>
      </c>
      <c r="AI98" s="6">
        <v>33.799999999999997</v>
      </c>
      <c r="AK98" s="6">
        <v>20</v>
      </c>
      <c r="AL98" s="6">
        <v>0.69</v>
      </c>
      <c r="AM98" s="6">
        <v>2.9</v>
      </c>
      <c r="AN98" s="6">
        <v>2.2999999999999998</v>
      </c>
      <c r="AO98" s="6" t="s">
        <v>221</v>
      </c>
      <c r="AP98" s="6">
        <v>35</v>
      </c>
      <c r="AQ98" s="6">
        <v>35</v>
      </c>
      <c r="AR98" s="6">
        <v>160</v>
      </c>
      <c r="AS98" s="28">
        <v>760</v>
      </c>
      <c r="AT98" s="6" t="s">
        <v>228</v>
      </c>
      <c r="AU98" s="6">
        <v>27</v>
      </c>
      <c r="AV98" s="6" t="s">
        <v>219</v>
      </c>
      <c r="AW98" s="6">
        <v>39</v>
      </c>
      <c r="AX98" s="28">
        <v>360</v>
      </c>
      <c r="AZ98" s="6" t="s">
        <v>219</v>
      </c>
      <c r="BA98" s="6" t="s">
        <v>219</v>
      </c>
      <c r="BB98" s="6" t="s">
        <v>219</v>
      </c>
      <c r="BC98" s="6" t="s">
        <v>219</v>
      </c>
      <c r="BD98" s="6" t="s">
        <v>219</v>
      </c>
      <c r="BE98" s="6" t="s">
        <v>219</v>
      </c>
      <c r="BG98" s="6" t="s">
        <v>222</v>
      </c>
      <c r="BH98" s="6" t="s">
        <v>222</v>
      </c>
      <c r="BI98" s="6" t="s">
        <v>222</v>
      </c>
      <c r="BJ98" s="6" t="s">
        <v>219</v>
      </c>
      <c r="BK98" s="6" t="s">
        <v>223</v>
      </c>
      <c r="BL98" s="6" t="s">
        <v>224</v>
      </c>
      <c r="BM98" s="6" t="s">
        <v>224</v>
      </c>
      <c r="BN98" s="6" t="s">
        <v>227</v>
      </c>
      <c r="BP98" s="6" t="s">
        <v>222</v>
      </c>
      <c r="BQ98" s="6" t="s">
        <v>222</v>
      </c>
      <c r="BR98" s="6" t="s">
        <v>222</v>
      </c>
      <c r="BS98" s="6" t="s">
        <v>219</v>
      </c>
      <c r="BT98" s="6">
        <v>2.6</v>
      </c>
      <c r="BU98" s="6">
        <v>23</v>
      </c>
      <c r="BV98" s="6">
        <v>78</v>
      </c>
      <c r="BW98" s="6" t="s">
        <v>227</v>
      </c>
      <c r="BY98" s="6">
        <f t="shared" ref="BY98" si="43">SUM(BG98:BN98,BP98:BW98)</f>
        <v>103.6</v>
      </c>
    </row>
    <row r="99" spans="1:77" x14ac:dyDescent="0.25">
      <c r="A99" s="6">
        <v>12562</v>
      </c>
      <c r="B99" s="6" t="s">
        <v>290</v>
      </c>
      <c r="C99" s="6" t="s">
        <v>216</v>
      </c>
      <c r="D99" s="6">
        <v>1</v>
      </c>
      <c r="E99" s="6" t="s">
        <v>253</v>
      </c>
      <c r="F99" s="6" t="s">
        <v>216</v>
      </c>
      <c r="H99" s="6" t="s">
        <v>217</v>
      </c>
      <c r="I99" s="6">
        <v>8.5</v>
      </c>
      <c r="J99" s="6">
        <v>0.5</v>
      </c>
      <c r="K99" s="6">
        <v>9.5</v>
      </c>
      <c r="L99" s="6" t="s">
        <v>218</v>
      </c>
      <c r="M99" s="6">
        <v>2.1</v>
      </c>
      <c r="N99" s="6">
        <v>1.7000000000000001E-2</v>
      </c>
      <c r="P99" s="6" t="s">
        <v>219</v>
      </c>
      <c r="R99" s="6">
        <v>0.72</v>
      </c>
      <c r="S99" s="6">
        <v>1.1000000000000001</v>
      </c>
      <c r="T99" s="6">
        <v>0.23</v>
      </c>
      <c r="U99" s="6">
        <v>0.28999999999999998</v>
      </c>
      <c r="V99" s="6">
        <v>3.7</v>
      </c>
      <c r="W99" s="6">
        <v>1.5</v>
      </c>
      <c r="X99" s="6">
        <v>18</v>
      </c>
      <c r="Y99" s="6">
        <v>16</v>
      </c>
      <c r="Z99" s="6">
        <v>13</v>
      </c>
      <c r="AA99" s="6">
        <v>8.9</v>
      </c>
      <c r="AB99" s="29">
        <v>15</v>
      </c>
      <c r="AC99" s="6">
        <v>7.5</v>
      </c>
      <c r="AD99" s="29">
        <v>11</v>
      </c>
      <c r="AE99" s="6">
        <v>6</v>
      </c>
      <c r="AF99" s="29">
        <v>2.1</v>
      </c>
      <c r="AG99" s="6">
        <v>6.2</v>
      </c>
      <c r="AI99" s="6">
        <v>112</v>
      </c>
      <c r="AK99" s="6">
        <v>29</v>
      </c>
      <c r="AL99" s="6">
        <v>1.3</v>
      </c>
      <c r="AM99" s="6">
        <v>2.4</v>
      </c>
      <c r="AN99" s="6">
        <v>0.9</v>
      </c>
      <c r="AO99" s="6" t="s">
        <v>221</v>
      </c>
      <c r="AP99" s="6">
        <v>27</v>
      </c>
      <c r="AQ99" s="6">
        <v>27</v>
      </c>
      <c r="AR99" s="28">
        <v>220</v>
      </c>
      <c r="AS99" s="28">
        <v>1000</v>
      </c>
      <c r="AT99" s="6">
        <v>2.2000000000000002</v>
      </c>
      <c r="AU99" s="6">
        <v>28</v>
      </c>
      <c r="AV99" s="6" t="s">
        <v>219</v>
      </c>
      <c r="AW99" s="6">
        <v>49</v>
      </c>
      <c r="AX99" s="28">
        <v>530</v>
      </c>
    </row>
    <row r="100" spans="1:77" x14ac:dyDescent="0.25">
      <c r="A100" s="6">
        <v>12563</v>
      </c>
      <c r="B100" s="6" t="s">
        <v>291</v>
      </c>
      <c r="C100" s="6">
        <v>3</v>
      </c>
      <c r="D100" s="6">
        <v>1</v>
      </c>
      <c r="E100" s="22">
        <v>43711</v>
      </c>
      <c r="F100" s="6" t="s">
        <v>216</v>
      </c>
      <c r="H100" s="6" t="s">
        <v>217</v>
      </c>
      <c r="I100" s="6">
        <v>12</v>
      </c>
      <c r="J100" s="6">
        <v>1.1000000000000001</v>
      </c>
      <c r="K100" s="6">
        <v>7.5</v>
      </c>
      <c r="L100" s="6" t="s">
        <v>218</v>
      </c>
      <c r="M100" s="6">
        <v>1.9</v>
      </c>
      <c r="N100" s="6">
        <v>3.3000000000000002E-2</v>
      </c>
      <c r="P100" s="6" t="s">
        <v>219</v>
      </c>
      <c r="R100" s="6">
        <v>0.26</v>
      </c>
      <c r="S100" s="6">
        <v>0.83</v>
      </c>
      <c r="T100" s="6">
        <v>0.7</v>
      </c>
      <c r="U100" s="6">
        <v>1.1000000000000001</v>
      </c>
      <c r="V100" s="6">
        <v>9.6999999999999993</v>
      </c>
      <c r="W100" s="6">
        <v>2.4</v>
      </c>
      <c r="X100" s="6">
        <v>28</v>
      </c>
      <c r="Y100" s="6">
        <v>24</v>
      </c>
      <c r="Z100" s="6">
        <v>16</v>
      </c>
      <c r="AA100" s="6">
        <v>12</v>
      </c>
      <c r="AB100" s="29">
        <v>17</v>
      </c>
      <c r="AC100" s="6">
        <v>8.9</v>
      </c>
      <c r="AD100" s="29">
        <v>17</v>
      </c>
      <c r="AE100" s="6">
        <v>8.1</v>
      </c>
      <c r="AF100" s="29">
        <v>2.2999999999999998</v>
      </c>
      <c r="AG100" s="6">
        <v>9.1</v>
      </c>
      <c r="AI100" s="6">
        <v>157</v>
      </c>
      <c r="AK100" s="6">
        <v>26</v>
      </c>
      <c r="AL100" s="6">
        <v>2.6</v>
      </c>
      <c r="AM100" s="6">
        <v>7.1</v>
      </c>
      <c r="AN100" s="6">
        <v>5.5</v>
      </c>
      <c r="AO100" s="6" t="s">
        <v>221</v>
      </c>
      <c r="AP100" s="6">
        <v>64</v>
      </c>
      <c r="AQ100" s="6">
        <v>64</v>
      </c>
      <c r="AR100" s="28">
        <v>560</v>
      </c>
      <c r="AS100" s="28">
        <v>630</v>
      </c>
      <c r="AT100" s="6">
        <v>3.9</v>
      </c>
      <c r="AU100" s="6">
        <v>58</v>
      </c>
      <c r="AV100" s="6" t="s">
        <v>219</v>
      </c>
      <c r="AW100" s="6">
        <v>65</v>
      </c>
      <c r="AX100" s="28">
        <v>950</v>
      </c>
      <c r="AZ100" s="6" t="s">
        <v>230</v>
      </c>
      <c r="BA100" s="6" t="s">
        <v>230</v>
      </c>
      <c r="BB100" s="6" t="s">
        <v>230</v>
      </c>
      <c r="BC100" s="6" t="s">
        <v>230</v>
      </c>
      <c r="BD100" s="6" t="s">
        <v>230</v>
      </c>
      <c r="BE100" s="6" t="s">
        <v>230</v>
      </c>
      <c r="BG100" s="6" t="s">
        <v>230</v>
      </c>
      <c r="BH100" s="6" t="s">
        <v>230</v>
      </c>
      <c r="BI100" s="6" t="s">
        <v>230</v>
      </c>
      <c r="BJ100" s="6" t="s">
        <v>230</v>
      </c>
      <c r="BK100" s="6" t="s">
        <v>230</v>
      </c>
      <c r="BL100" s="6" t="s">
        <v>230</v>
      </c>
      <c r="BM100" s="6" t="s">
        <v>230</v>
      </c>
      <c r="BN100" s="6" t="s">
        <v>230</v>
      </c>
      <c r="BP100" s="6" t="s">
        <v>230</v>
      </c>
      <c r="BQ100" s="6" t="s">
        <v>230</v>
      </c>
      <c r="BR100" s="6" t="s">
        <v>230</v>
      </c>
      <c r="BS100" s="6" t="s">
        <v>230</v>
      </c>
      <c r="BT100" s="6" t="s">
        <v>230</v>
      </c>
      <c r="BU100" s="6" t="s">
        <v>230</v>
      </c>
      <c r="BV100" s="6" t="s">
        <v>230</v>
      </c>
      <c r="BW100" s="6" t="s">
        <v>230</v>
      </c>
    </row>
    <row r="101" spans="1:77" x14ac:dyDescent="0.25">
      <c r="A101" s="6">
        <v>12566</v>
      </c>
      <c r="B101" s="6" t="s">
        <v>292</v>
      </c>
      <c r="C101" s="6" t="s">
        <v>216</v>
      </c>
      <c r="D101" s="6">
        <v>1</v>
      </c>
      <c r="E101" s="6" t="s">
        <v>253</v>
      </c>
      <c r="F101" s="6" t="s">
        <v>216</v>
      </c>
      <c r="H101" s="6" t="s">
        <v>217</v>
      </c>
      <c r="I101" s="6">
        <v>13</v>
      </c>
      <c r="J101" s="6">
        <v>0.5</v>
      </c>
      <c r="K101" s="6">
        <v>7</v>
      </c>
      <c r="L101" s="6" t="s">
        <v>218</v>
      </c>
      <c r="M101" s="6">
        <v>1.9</v>
      </c>
      <c r="N101" s="6">
        <v>3.4000000000000002E-2</v>
      </c>
      <c r="P101" s="6" t="s">
        <v>219</v>
      </c>
      <c r="R101" s="6">
        <v>0.26</v>
      </c>
      <c r="S101" s="6">
        <v>0.24</v>
      </c>
      <c r="T101" s="6" t="s">
        <v>220</v>
      </c>
      <c r="U101" s="6" t="s">
        <v>220</v>
      </c>
      <c r="V101" s="6">
        <v>0.98</v>
      </c>
      <c r="W101" s="6">
        <v>0.26</v>
      </c>
      <c r="X101" s="6">
        <v>3.8</v>
      </c>
      <c r="Y101" s="6">
        <v>3.6</v>
      </c>
      <c r="Z101" s="6">
        <v>2.8</v>
      </c>
      <c r="AA101" s="6">
        <v>2.2999999999999998</v>
      </c>
      <c r="AB101" s="6">
        <v>4.3</v>
      </c>
      <c r="AC101" s="6">
        <v>1.9</v>
      </c>
      <c r="AD101" s="6">
        <v>3.4</v>
      </c>
      <c r="AE101" s="6">
        <v>2.4</v>
      </c>
      <c r="AF101" s="6">
        <v>0.64</v>
      </c>
      <c r="AG101" s="6">
        <v>3</v>
      </c>
      <c r="AI101" s="6">
        <v>29.8</v>
      </c>
      <c r="AK101" s="6">
        <v>36</v>
      </c>
      <c r="AL101" s="6">
        <v>2.5</v>
      </c>
      <c r="AM101" s="6">
        <v>4.2</v>
      </c>
      <c r="AN101" s="6">
        <v>8.1</v>
      </c>
      <c r="AO101" s="6" t="s">
        <v>221</v>
      </c>
      <c r="AP101" s="28">
        <v>120</v>
      </c>
      <c r="AQ101" s="6">
        <v>120</v>
      </c>
      <c r="AR101" s="28">
        <v>750</v>
      </c>
      <c r="AS101" s="29">
        <v>1100</v>
      </c>
      <c r="AT101" s="6">
        <v>9.4</v>
      </c>
      <c r="AU101" s="6">
        <v>83</v>
      </c>
      <c r="AV101" s="6" t="s">
        <v>219</v>
      </c>
      <c r="AW101" s="6">
        <v>48</v>
      </c>
      <c r="AX101" s="28">
        <v>2100</v>
      </c>
    </row>
    <row r="102" spans="1:77" x14ac:dyDescent="0.25">
      <c r="A102" s="6">
        <v>12568</v>
      </c>
      <c r="B102" s="6" t="s">
        <v>293</v>
      </c>
      <c r="C102" s="6">
        <v>1</v>
      </c>
      <c r="D102" s="6">
        <v>0.5</v>
      </c>
      <c r="E102" s="22">
        <v>43713</v>
      </c>
      <c r="F102" s="6" t="s">
        <v>216</v>
      </c>
      <c r="H102" s="6" t="s">
        <v>217</v>
      </c>
      <c r="I102" s="6">
        <v>7.6</v>
      </c>
      <c r="J102" s="6">
        <v>1</v>
      </c>
      <c r="K102" s="6">
        <v>7.9</v>
      </c>
      <c r="L102" s="6" t="s">
        <v>218</v>
      </c>
      <c r="M102" s="6">
        <v>1.6</v>
      </c>
      <c r="N102" s="6">
        <v>5.8000000000000003E-2</v>
      </c>
      <c r="P102" s="6" t="s">
        <v>219</v>
      </c>
      <c r="R102" s="6">
        <v>0.34</v>
      </c>
      <c r="S102" s="6">
        <v>0.71</v>
      </c>
      <c r="T102" s="6" t="s">
        <v>220</v>
      </c>
      <c r="U102" s="6" t="s">
        <v>220</v>
      </c>
      <c r="V102" s="6">
        <v>2.2999999999999998</v>
      </c>
      <c r="W102" s="6">
        <v>0.74</v>
      </c>
      <c r="X102" s="6">
        <v>13</v>
      </c>
      <c r="Y102" s="6">
        <v>15</v>
      </c>
      <c r="Z102" s="6">
        <v>15</v>
      </c>
      <c r="AA102" s="6">
        <v>12</v>
      </c>
      <c r="AB102" s="6">
        <v>25</v>
      </c>
      <c r="AC102" s="6">
        <v>10</v>
      </c>
      <c r="AD102" s="6">
        <v>17</v>
      </c>
      <c r="AE102" s="6">
        <v>13</v>
      </c>
      <c r="AF102" s="6">
        <v>3.8</v>
      </c>
      <c r="AG102" s="6">
        <v>17</v>
      </c>
      <c r="AI102" s="6">
        <v>145</v>
      </c>
      <c r="AK102" s="28">
        <v>84</v>
      </c>
      <c r="AL102" s="6">
        <v>6.1</v>
      </c>
      <c r="AM102" s="6">
        <v>3.8</v>
      </c>
      <c r="AN102" s="28">
        <v>10</v>
      </c>
      <c r="AO102" s="6" t="s">
        <v>221</v>
      </c>
      <c r="AP102" s="6">
        <v>69</v>
      </c>
      <c r="AQ102" s="6">
        <v>69</v>
      </c>
      <c r="AR102" s="28">
        <v>1700</v>
      </c>
      <c r="AS102" s="29">
        <v>2000</v>
      </c>
      <c r="AT102" s="6">
        <v>5.7</v>
      </c>
      <c r="AU102" s="28">
        <v>110</v>
      </c>
      <c r="AV102" s="6" t="s">
        <v>219</v>
      </c>
      <c r="AW102" s="6">
        <v>74</v>
      </c>
      <c r="AX102" s="28">
        <v>4700</v>
      </c>
    </row>
    <row r="103" spans="1:77" x14ac:dyDescent="0.25">
      <c r="A103" s="6">
        <v>12570</v>
      </c>
      <c r="B103" s="6" t="s">
        <v>294</v>
      </c>
      <c r="C103" s="6">
        <v>1</v>
      </c>
      <c r="D103" s="6">
        <v>0.5</v>
      </c>
      <c r="E103" s="22">
        <v>43711</v>
      </c>
      <c r="F103" s="6" t="s">
        <v>216</v>
      </c>
      <c r="H103" s="6" t="s">
        <v>217</v>
      </c>
      <c r="I103" s="6">
        <v>6.3</v>
      </c>
      <c r="J103" s="6">
        <v>1.1000000000000001</v>
      </c>
      <c r="K103" s="6">
        <v>7.8</v>
      </c>
      <c r="L103" s="6" t="s">
        <v>218</v>
      </c>
      <c r="M103" s="6">
        <v>9.8000000000000004E-2</v>
      </c>
      <c r="N103" s="6">
        <v>3.5000000000000003E-2</v>
      </c>
      <c r="P103" s="6" t="s">
        <v>219</v>
      </c>
      <c r="R103" s="6">
        <v>0.48</v>
      </c>
      <c r="S103" s="6">
        <v>2.1</v>
      </c>
      <c r="T103" s="6">
        <v>2.9</v>
      </c>
      <c r="U103" s="6">
        <v>4</v>
      </c>
      <c r="V103" s="28">
        <v>38</v>
      </c>
      <c r="W103" s="6">
        <v>8.8000000000000007</v>
      </c>
      <c r="X103" s="6">
        <v>66</v>
      </c>
      <c r="Y103" s="6">
        <v>60</v>
      </c>
      <c r="Z103" s="28">
        <v>46</v>
      </c>
      <c r="AA103" s="6">
        <v>38</v>
      </c>
      <c r="AB103" s="30">
        <v>52</v>
      </c>
      <c r="AC103" s="6">
        <v>25</v>
      </c>
      <c r="AD103" s="30">
        <v>45</v>
      </c>
      <c r="AE103" s="6">
        <v>22</v>
      </c>
      <c r="AF103" s="30">
        <v>6.7</v>
      </c>
      <c r="AG103" s="6">
        <v>26</v>
      </c>
      <c r="AI103" s="6">
        <v>443</v>
      </c>
      <c r="AK103" s="28">
        <v>49</v>
      </c>
      <c r="AL103" s="6">
        <v>3.1</v>
      </c>
      <c r="AM103" s="6">
        <v>4</v>
      </c>
      <c r="AN103" s="6">
        <v>6.6</v>
      </c>
      <c r="AO103" s="6" t="s">
        <v>221</v>
      </c>
      <c r="AP103" s="28">
        <v>110</v>
      </c>
      <c r="AQ103" s="6">
        <v>110</v>
      </c>
      <c r="AR103" s="28">
        <v>1100</v>
      </c>
      <c r="AS103" s="29">
        <v>2200</v>
      </c>
      <c r="AT103" s="6">
        <v>3.7</v>
      </c>
      <c r="AU103" s="6">
        <v>88</v>
      </c>
      <c r="AV103" s="6" t="s">
        <v>219</v>
      </c>
      <c r="AW103" s="6">
        <v>58</v>
      </c>
      <c r="AX103" s="28">
        <v>5600</v>
      </c>
      <c r="AZ103" s="6" t="s">
        <v>230</v>
      </c>
      <c r="BA103" s="6" t="s">
        <v>230</v>
      </c>
      <c r="BB103" s="6" t="s">
        <v>230</v>
      </c>
      <c r="BC103" s="6" t="s">
        <v>230</v>
      </c>
      <c r="BD103" s="6" t="s">
        <v>230</v>
      </c>
      <c r="BE103" s="6" t="s">
        <v>230</v>
      </c>
      <c r="BG103" s="6" t="s">
        <v>230</v>
      </c>
      <c r="BH103" s="6" t="s">
        <v>230</v>
      </c>
      <c r="BI103" s="6" t="s">
        <v>230</v>
      </c>
      <c r="BJ103" s="6" t="s">
        <v>230</v>
      </c>
      <c r="BK103" s="6" t="s">
        <v>230</v>
      </c>
      <c r="BL103" s="6" t="s">
        <v>230</v>
      </c>
      <c r="BM103" s="6" t="s">
        <v>230</v>
      </c>
      <c r="BN103" s="6" t="s">
        <v>230</v>
      </c>
      <c r="BP103" s="6" t="s">
        <v>230</v>
      </c>
      <c r="BQ103" s="6" t="s">
        <v>230</v>
      </c>
      <c r="BR103" s="6" t="s">
        <v>230</v>
      </c>
      <c r="BS103" s="6" t="s">
        <v>230</v>
      </c>
      <c r="BT103" s="6" t="s">
        <v>230</v>
      </c>
      <c r="BU103" s="6" t="s">
        <v>230</v>
      </c>
      <c r="BV103" s="6" t="s">
        <v>230</v>
      </c>
      <c r="BW103" s="6" t="s">
        <v>230</v>
      </c>
    </row>
    <row r="104" spans="1:77" x14ac:dyDescent="0.25">
      <c r="A104" s="6">
        <v>12572</v>
      </c>
      <c r="B104" s="6" t="s">
        <v>295</v>
      </c>
      <c r="C104" s="6" t="s">
        <v>216</v>
      </c>
      <c r="D104" s="6">
        <v>0.5</v>
      </c>
      <c r="E104" s="6" t="s">
        <v>253</v>
      </c>
      <c r="F104" s="6" t="s">
        <v>216</v>
      </c>
      <c r="H104" s="6" t="s">
        <v>217</v>
      </c>
      <c r="I104" s="6">
        <v>12</v>
      </c>
      <c r="J104" s="6">
        <v>1.2</v>
      </c>
      <c r="K104" s="6">
        <v>7.2</v>
      </c>
      <c r="L104" s="6" t="s">
        <v>218</v>
      </c>
      <c r="M104" s="6">
        <v>2</v>
      </c>
      <c r="N104" s="6">
        <v>4.3999999999999997E-2</v>
      </c>
      <c r="P104" s="6" t="s">
        <v>219</v>
      </c>
      <c r="R104" s="6" t="s">
        <v>220</v>
      </c>
      <c r="S104" s="6" t="s">
        <v>220</v>
      </c>
      <c r="T104" s="6" t="s">
        <v>220</v>
      </c>
      <c r="U104" s="6" t="s">
        <v>220</v>
      </c>
      <c r="V104" s="6">
        <v>1</v>
      </c>
      <c r="W104" s="6">
        <v>0.24</v>
      </c>
      <c r="X104" s="6">
        <v>5.3</v>
      </c>
      <c r="Y104" s="6">
        <v>5.4</v>
      </c>
      <c r="Z104" s="6">
        <v>4.2</v>
      </c>
      <c r="AA104" s="6">
        <v>3.8</v>
      </c>
      <c r="AB104" s="6">
        <v>6.1</v>
      </c>
      <c r="AC104" s="6">
        <v>3.5</v>
      </c>
      <c r="AD104" s="6">
        <v>4.5999999999999996</v>
      </c>
      <c r="AE104" s="6">
        <v>3.5</v>
      </c>
      <c r="AF104" s="6">
        <v>0.9</v>
      </c>
      <c r="AG104" s="6">
        <v>4</v>
      </c>
      <c r="AI104" s="6">
        <v>42.4</v>
      </c>
      <c r="AK104" s="28">
        <v>92</v>
      </c>
      <c r="AL104" s="6">
        <v>7.1</v>
      </c>
      <c r="AM104" s="6">
        <v>6.8</v>
      </c>
      <c r="AN104" s="6">
        <v>17</v>
      </c>
      <c r="AO104" s="6" t="s">
        <v>221</v>
      </c>
      <c r="AP104" s="28">
        <v>120</v>
      </c>
      <c r="AQ104" s="6">
        <v>120</v>
      </c>
      <c r="AR104" s="28">
        <v>1900</v>
      </c>
      <c r="AS104" s="30">
        <v>3800</v>
      </c>
      <c r="AT104" s="6">
        <v>3.6</v>
      </c>
      <c r="AU104" s="28">
        <v>120</v>
      </c>
      <c r="AV104" s="6">
        <v>6</v>
      </c>
      <c r="AW104" s="6">
        <v>90</v>
      </c>
      <c r="AX104" s="6">
        <v>5700</v>
      </c>
    </row>
    <row r="105" spans="1:77" x14ac:dyDescent="0.25">
      <c r="A105" s="6">
        <v>12575</v>
      </c>
      <c r="B105" s="6" t="s">
        <v>296</v>
      </c>
      <c r="C105" s="6">
        <v>2</v>
      </c>
      <c r="D105" s="6">
        <v>0.5</v>
      </c>
      <c r="E105" s="22">
        <v>43718</v>
      </c>
      <c r="F105" s="6" t="s">
        <v>216</v>
      </c>
      <c r="H105" s="6" t="s">
        <v>217</v>
      </c>
      <c r="I105" s="6">
        <v>6.6</v>
      </c>
      <c r="J105" s="6">
        <v>1.1000000000000001</v>
      </c>
      <c r="K105" s="6">
        <v>7.9</v>
      </c>
      <c r="L105" s="6" t="s">
        <v>218</v>
      </c>
      <c r="M105" s="6">
        <v>9.7000000000000003E-2</v>
      </c>
      <c r="N105" s="6">
        <v>3.4000000000000002E-2</v>
      </c>
      <c r="P105" s="6" t="s">
        <v>219</v>
      </c>
      <c r="R105" s="6" t="s">
        <v>220</v>
      </c>
      <c r="S105" s="6" t="s">
        <v>220</v>
      </c>
      <c r="T105" s="6" t="s">
        <v>220</v>
      </c>
      <c r="U105" s="6" t="s">
        <v>220</v>
      </c>
      <c r="V105" s="6">
        <v>1.4</v>
      </c>
      <c r="W105" s="6">
        <v>0.38</v>
      </c>
      <c r="X105" s="6">
        <v>4</v>
      </c>
      <c r="Y105" s="6">
        <v>3.6</v>
      </c>
      <c r="Z105" s="6">
        <v>2.5</v>
      </c>
      <c r="AA105" s="6">
        <v>2.2000000000000002</v>
      </c>
      <c r="AB105" s="6">
        <v>2.5</v>
      </c>
      <c r="AC105" s="6">
        <v>1.6</v>
      </c>
      <c r="AD105" s="6">
        <v>2.4</v>
      </c>
      <c r="AE105" s="6">
        <v>1.5</v>
      </c>
      <c r="AF105" s="6">
        <v>0.43</v>
      </c>
      <c r="AG105" s="6">
        <v>1.9</v>
      </c>
      <c r="AI105" s="6">
        <v>24.3</v>
      </c>
      <c r="AK105" s="6">
        <v>26</v>
      </c>
      <c r="AL105" s="6">
        <v>1.6</v>
      </c>
      <c r="AM105" s="6">
        <v>2.2999999999999998</v>
      </c>
      <c r="AN105" s="6">
        <v>5</v>
      </c>
      <c r="AO105" s="6" t="s">
        <v>221</v>
      </c>
      <c r="AP105" s="6">
        <v>75</v>
      </c>
      <c r="AQ105" s="6">
        <v>75</v>
      </c>
      <c r="AR105" s="28">
        <v>400</v>
      </c>
      <c r="AS105" s="6">
        <v>620</v>
      </c>
      <c r="AT105" s="6">
        <v>5.7</v>
      </c>
      <c r="AU105" s="6">
        <v>49</v>
      </c>
      <c r="AV105" s="6">
        <v>2.4</v>
      </c>
      <c r="AW105" s="6">
        <v>46</v>
      </c>
      <c r="AX105" s="28">
        <v>950</v>
      </c>
      <c r="AZ105" s="6" t="s">
        <v>230</v>
      </c>
      <c r="BA105" s="6" t="s">
        <v>230</v>
      </c>
      <c r="BB105" s="6" t="s">
        <v>230</v>
      </c>
      <c r="BC105" s="6" t="s">
        <v>230</v>
      </c>
      <c r="BD105" s="6" t="s">
        <v>230</v>
      </c>
      <c r="BE105" s="6" t="s">
        <v>230</v>
      </c>
      <c r="BG105" s="6" t="s">
        <v>230</v>
      </c>
      <c r="BH105" s="6" t="s">
        <v>230</v>
      </c>
      <c r="BI105" s="6" t="s">
        <v>230</v>
      </c>
      <c r="BJ105" s="6" t="s">
        <v>230</v>
      </c>
      <c r="BK105" s="6" t="s">
        <v>230</v>
      </c>
      <c r="BL105" s="6" t="s">
        <v>230</v>
      </c>
      <c r="BM105" s="6" t="s">
        <v>230</v>
      </c>
      <c r="BN105" s="6" t="s">
        <v>230</v>
      </c>
      <c r="BP105" s="6" t="s">
        <v>230</v>
      </c>
      <c r="BQ105" s="6" t="s">
        <v>230</v>
      </c>
      <c r="BR105" s="6" t="s">
        <v>230</v>
      </c>
      <c r="BS105" s="6" t="s">
        <v>230</v>
      </c>
      <c r="BT105" s="6" t="s">
        <v>230</v>
      </c>
      <c r="BU105" s="6" t="s">
        <v>230</v>
      </c>
      <c r="BV105" s="6" t="s">
        <v>230</v>
      </c>
      <c r="BW105" s="6" t="s">
        <v>230</v>
      </c>
    </row>
    <row r="106" spans="1:77" x14ac:dyDescent="0.25">
      <c r="A106" s="6">
        <v>12577</v>
      </c>
      <c r="B106" s="6" t="s">
        <v>297</v>
      </c>
      <c r="C106" s="6">
        <v>1</v>
      </c>
      <c r="D106" s="6">
        <v>1.6</v>
      </c>
      <c r="E106" s="22">
        <v>43720</v>
      </c>
      <c r="F106" s="6" t="s">
        <v>216</v>
      </c>
      <c r="H106" s="6" t="s">
        <v>217</v>
      </c>
      <c r="I106" s="6">
        <v>11</v>
      </c>
      <c r="J106" s="6">
        <v>1.1000000000000001</v>
      </c>
      <c r="K106" s="6">
        <v>7.5</v>
      </c>
      <c r="L106" s="6" t="s">
        <v>218</v>
      </c>
      <c r="M106" s="6">
        <v>1.6</v>
      </c>
      <c r="N106" s="6">
        <v>4.1000000000000002E-2</v>
      </c>
      <c r="P106" s="6" t="s">
        <v>219</v>
      </c>
      <c r="R106" s="6">
        <v>0.2</v>
      </c>
      <c r="S106" s="6">
        <v>0.36</v>
      </c>
      <c r="T106" s="6">
        <v>0.24</v>
      </c>
      <c r="U106" s="6">
        <v>0.23</v>
      </c>
      <c r="V106" s="6">
        <v>2</v>
      </c>
      <c r="W106" s="6">
        <v>0.67</v>
      </c>
      <c r="X106" s="6">
        <v>6.4</v>
      </c>
      <c r="Y106" s="6">
        <v>6.5</v>
      </c>
      <c r="Z106" s="6">
        <v>3.9</v>
      </c>
      <c r="AA106" s="6">
        <v>4.0999999999999996</v>
      </c>
      <c r="AB106" s="6">
        <v>6.9</v>
      </c>
      <c r="AC106" s="6">
        <v>3.4</v>
      </c>
      <c r="AD106" s="6">
        <v>5.7</v>
      </c>
      <c r="AE106" s="6">
        <v>3.2</v>
      </c>
      <c r="AF106" s="6">
        <v>0.92</v>
      </c>
      <c r="AG106" s="6">
        <v>3.9</v>
      </c>
      <c r="AI106" s="6">
        <v>48.5</v>
      </c>
      <c r="AK106" s="28">
        <v>65</v>
      </c>
      <c r="AL106" s="6">
        <v>5.3</v>
      </c>
      <c r="AM106" s="6">
        <v>9.1</v>
      </c>
      <c r="AN106" s="6">
        <v>10</v>
      </c>
      <c r="AO106" s="6" t="s">
        <v>221</v>
      </c>
      <c r="AP106" s="6">
        <v>71</v>
      </c>
      <c r="AQ106" s="6">
        <v>72</v>
      </c>
      <c r="AR106" s="28">
        <v>1200</v>
      </c>
      <c r="AS106" s="29">
        <v>2100</v>
      </c>
      <c r="AT106" s="6">
        <v>2.9</v>
      </c>
      <c r="AU106" s="6">
        <v>95</v>
      </c>
      <c r="AV106" s="6" t="s">
        <v>219</v>
      </c>
      <c r="AW106" s="6">
        <v>70</v>
      </c>
      <c r="AX106" s="28">
        <v>2400</v>
      </c>
      <c r="AZ106" s="6" t="s">
        <v>230</v>
      </c>
      <c r="BA106" s="6" t="s">
        <v>230</v>
      </c>
      <c r="BB106" s="6" t="s">
        <v>230</v>
      </c>
      <c r="BC106" s="6" t="s">
        <v>230</v>
      </c>
      <c r="BD106" s="6" t="s">
        <v>230</v>
      </c>
      <c r="BE106" s="6" t="s">
        <v>230</v>
      </c>
      <c r="BG106" s="6" t="s">
        <v>230</v>
      </c>
      <c r="BH106" s="6" t="s">
        <v>230</v>
      </c>
      <c r="BI106" s="6" t="s">
        <v>230</v>
      </c>
      <c r="BJ106" s="6" t="s">
        <v>230</v>
      </c>
      <c r="BK106" s="6" t="s">
        <v>230</v>
      </c>
      <c r="BL106" s="6" t="s">
        <v>230</v>
      </c>
      <c r="BM106" s="6" t="s">
        <v>230</v>
      </c>
      <c r="BN106" s="6" t="s">
        <v>230</v>
      </c>
      <c r="BP106" s="6" t="s">
        <v>230</v>
      </c>
      <c r="BQ106" s="6" t="s">
        <v>230</v>
      </c>
      <c r="BR106" s="6" t="s">
        <v>230</v>
      </c>
      <c r="BS106" s="6" t="s">
        <v>230</v>
      </c>
      <c r="BT106" s="6" t="s">
        <v>230</v>
      </c>
      <c r="BU106" s="6" t="s">
        <v>230</v>
      </c>
      <c r="BV106" s="6" t="s">
        <v>230</v>
      </c>
      <c r="BW106" s="6" t="s">
        <v>230</v>
      </c>
    </row>
    <row r="107" spans="1:77" x14ac:dyDescent="0.25">
      <c r="A107" s="6">
        <v>12579</v>
      </c>
      <c r="B107" s="6" t="s">
        <v>298</v>
      </c>
      <c r="C107" s="6" t="s">
        <v>216</v>
      </c>
      <c r="D107" s="6">
        <v>1.5</v>
      </c>
      <c r="E107" s="6" t="s">
        <v>253</v>
      </c>
      <c r="F107" s="6" t="s">
        <v>216</v>
      </c>
      <c r="H107" s="6" t="s">
        <v>217</v>
      </c>
      <c r="I107" s="6">
        <v>21</v>
      </c>
      <c r="J107" s="6">
        <v>1.2</v>
      </c>
      <c r="K107" s="6">
        <v>7.7</v>
      </c>
      <c r="L107" s="6" t="s">
        <v>218</v>
      </c>
      <c r="M107" s="6">
        <v>0.98</v>
      </c>
      <c r="N107" s="6">
        <v>4.4999999999999997E-3</v>
      </c>
      <c r="P107" s="6" t="s">
        <v>219</v>
      </c>
      <c r="R107" s="6" t="s">
        <v>220</v>
      </c>
      <c r="S107" s="6" t="s">
        <v>220</v>
      </c>
      <c r="T107" s="6" t="s">
        <v>220</v>
      </c>
      <c r="U107" s="6" t="s">
        <v>220</v>
      </c>
      <c r="V107" s="6" t="s">
        <v>220</v>
      </c>
      <c r="W107" s="6" t="s">
        <v>220</v>
      </c>
      <c r="X107" s="6" t="s">
        <v>220</v>
      </c>
      <c r="Y107" s="6" t="s">
        <v>220</v>
      </c>
      <c r="Z107" s="6" t="s">
        <v>220</v>
      </c>
      <c r="AA107" s="6" t="s">
        <v>220</v>
      </c>
      <c r="AB107" s="6" t="s">
        <v>220</v>
      </c>
      <c r="AC107" s="6" t="s">
        <v>220</v>
      </c>
      <c r="AD107" s="6" t="s">
        <v>220</v>
      </c>
      <c r="AE107" s="6" t="s">
        <v>220</v>
      </c>
      <c r="AF107" s="6" t="s">
        <v>220</v>
      </c>
      <c r="AG107" s="6" t="s">
        <v>220</v>
      </c>
      <c r="AI107" s="6" t="s">
        <v>299</v>
      </c>
      <c r="AK107" s="6">
        <v>14</v>
      </c>
      <c r="AL107" s="6">
        <v>1.5</v>
      </c>
      <c r="AM107" s="6">
        <v>11</v>
      </c>
      <c r="AN107" s="6" t="s">
        <v>237</v>
      </c>
      <c r="AO107" s="6" t="s">
        <v>221</v>
      </c>
      <c r="AP107" s="6">
        <v>54</v>
      </c>
      <c r="AQ107" s="6">
        <v>54</v>
      </c>
      <c r="AR107" s="6">
        <v>60</v>
      </c>
      <c r="AS107" s="6">
        <v>130</v>
      </c>
      <c r="AT107" s="6">
        <v>0.5</v>
      </c>
      <c r="AU107" s="6">
        <v>27</v>
      </c>
      <c r="AV107" s="6" t="s">
        <v>219</v>
      </c>
      <c r="AW107" s="6">
        <v>86</v>
      </c>
      <c r="AX107" s="6">
        <v>130</v>
      </c>
    </row>
    <row r="108" spans="1:77" x14ac:dyDescent="0.25">
      <c r="A108" s="6">
        <v>12580</v>
      </c>
      <c r="B108" s="6" t="s">
        <v>300</v>
      </c>
      <c r="C108" s="6">
        <v>1</v>
      </c>
      <c r="D108" s="6">
        <v>0.5</v>
      </c>
      <c r="E108" s="22">
        <v>43713</v>
      </c>
      <c r="F108" s="6" t="s">
        <v>216</v>
      </c>
      <c r="H108" s="6" t="s">
        <v>217</v>
      </c>
      <c r="I108" s="6">
        <v>8.1999999999999993</v>
      </c>
      <c r="J108" s="6">
        <v>0.98</v>
      </c>
      <c r="K108" s="6">
        <v>7.3</v>
      </c>
      <c r="L108" s="6" t="s">
        <v>218</v>
      </c>
      <c r="M108" s="6">
        <v>0.46</v>
      </c>
      <c r="N108" s="6">
        <v>6.4000000000000001E-2</v>
      </c>
      <c r="P108" s="6" t="s">
        <v>219</v>
      </c>
      <c r="R108" s="6">
        <v>0.55000000000000004</v>
      </c>
      <c r="S108" s="6">
        <v>0.43</v>
      </c>
      <c r="T108" s="6" t="s">
        <v>220</v>
      </c>
      <c r="U108" s="6" t="s">
        <v>220</v>
      </c>
      <c r="V108" s="6">
        <v>0.95</v>
      </c>
      <c r="W108" s="6">
        <v>0.39</v>
      </c>
      <c r="X108" s="6">
        <v>6</v>
      </c>
      <c r="Y108" s="6">
        <v>6.8</v>
      </c>
      <c r="Z108" s="6">
        <v>5.8</v>
      </c>
      <c r="AA108" s="6">
        <v>5.8</v>
      </c>
      <c r="AB108" s="6">
        <v>11</v>
      </c>
      <c r="AC108" s="6">
        <v>4</v>
      </c>
      <c r="AD108" s="6">
        <v>8.4</v>
      </c>
      <c r="AE108" s="6">
        <v>6.5</v>
      </c>
      <c r="AF108" s="29">
        <v>1.7</v>
      </c>
      <c r="AG108" s="6">
        <v>8.1999999999999993</v>
      </c>
      <c r="AI108" s="6">
        <v>66.599999999999994</v>
      </c>
      <c r="AK108" s="6">
        <v>76</v>
      </c>
      <c r="AL108" s="6">
        <v>6.1</v>
      </c>
      <c r="AM108" s="6">
        <v>3.4</v>
      </c>
      <c r="AN108" s="6">
        <v>7.4</v>
      </c>
      <c r="AO108" s="6" t="s">
        <v>221</v>
      </c>
      <c r="AP108" s="6">
        <v>65</v>
      </c>
      <c r="AQ108" s="6">
        <v>65</v>
      </c>
      <c r="AR108" s="28">
        <v>5900</v>
      </c>
      <c r="AS108" s="29">
        <v>1900</v>
      </c>
      <c r="AT108" s="6">
        <v>5.4</v>
      </c>
      <c r="AU108" s="6">
        <v>94</v>
      </c>
      <c r="AV108" s="6" t="s">
        <v>219</v>
      </c>
      <c r="AW108" s="6">
        <v>70</v>
      </c>
      <c r="AX108" s="28">
        <v>5300</v>
      </c>
    </row>
    <row r="109" spans="1:77" x14ac:dyDescent="0.25">
      <c r="A109" s="6">
        <v>12584</v>
      </c>
      <c r="B109" s="6" t="s">
        <v>301</v>
      </c>
      <c r="C109" s="6">
        <v>3</v>
      </c>
      <c r="D109" s="6">
        <v>1.65</v>
      </c>
      <c r="E109" s="22">
        <v>43711</v>
      </c>
      <c r="F109" s="6" t="s">
        <v>216</v>
      </c>
      <c r="H109" s="6" t="s">
        <v>217</v>
      </c>
      <c r="I109" s="6">
        <v>9.9</v>
      </c>
      <c r="J109" s="6">
        <v>1.2</v>
      </c>
      <c r="K109" s="6">
        <v>7.9</v>
      </c>
      <c r="L109" s="6" t="s">
        <v>218</v>
      </c>
      <c r="M109" s="6">
        <v>1.9</v>
      </c>
      <c r="N109" s="6">
        <v>1.4E-2</v>
      </c>
      <c r="P109" s="6" t="s">
        <v>219</v>
      </c>
      <c r="R109" s="6" t="s">
        <v>220</v>
      </c>
      <c r="S109" s="6">
        <v>0.23</v>
      </c>
      <c r="T109" s="6" t="s">
        <v>220</v>
      </c>
      <c r="U109" s="6" t="s">
        <v>220</v>
      </c>
      <c r="V109" s="6">
        <v>0.77</v>
      </c>
      <c r="W109" s="6">
        <v>0.17</v>
      </c>
      <c r="X109" s="6">
        <v>2.2999999999999998</v>
      </c>
      <c r="Y109" s="6">
        <v>2.2000000000000002</v>
      </c>
      <c r="Z109" s="6">
        <v>1.5</v>
      </c>
      <c r="AA109" s="6">
        <v>1.2</v>
      </c>
      <c r="AB109" s="6">
        <v>1.9</v>
      </c>
      <c r="AC109" s="6">
        <v>0.93</v>
      </c>
      <c r="AD109" s="6">
        <v>1.8</v>
      </c>
      <c r="AE109" s="6">
        <v>0.74</v>
      </c>
      <c r="AF109" s="6">
        <v>0.23</v>
      </c>
      <c r="AG109" s="6">
        <v>0.86</v>
      </c>
      <c r="AI109" s="6">
        <v>14.7</v>
      </c>
      <c r="AK109" s="6">
        <v>17</v>
      </c>
      <c r="AL109" s="6">
        <v>1.4</v>
      </c>
      <c r="AM109" s="6">
        <v>8.4</v>
      </c>
      <c r="AN109" s="6">
        <v>0.6</v>
      </c>
      <c r="AO109" s="6" t="s">
        <v>221</v>
      </c>
      <c r="AP109" s="6">
        <v>33</v>
      </c>
      <c r="AQ109" s="6">
        <v>34</v>
      </c>
      <c r="AR109" s="6">
        <v>190</v>
      </c>
      <c r="AS109" s="6">
        <v>520</v>
      </c>
      <c r="AT109" s="6">
        <v>0.6</v>
      </c>
      <c r="AU109" s="6">
        <v>33</v>
      </c>
      <c r="AV109" s="6" t="s">
        <v>219</v>
      </c>
      <c r="AW109" s="6">
        <v>61</v>
      </c>
      <c r="AX109" s="28">
        <v>340</v>
      </c>
      <c r="AZ109" s="6" t="s">
        <v>230</v>
      </c>
      <c r="BA109" s="6" t="s">
        <v>230</v>
      </c>
      <c r="BB109" s="6" t="s">
        <v>230</v>
      </c>
      <c r="BC109" s="6" t="s">
        <v>230</v>
      </c>
      <c r="BD109" s="6" t="s">
        <v>230</v>
      </c>
      <c r="BE109" s="6" t="s">
        <v>230</v>
      </c>
      <c r="BG109" s="6" t="s">
        <v>230</v>
      </c>
      <c r="BH109" s="6" t="s">
        <v>230</v>
      </c>
      <c r="BI109" s="6" t="s">
        <v>230</v>
      </c>
      <c r="BJ109" s="6" t="s">
        <v>230</v>
      </c>
      <c r="BK109" s="6" t="s">
        <v>230</v>
      </c>
      <c r="BL109" s="6" t="s">
        <v>230</v>
      </c>
      <c r="BM109" s="6" t="s">
        <v>230</v>
      </c>
      <c r="BN109" s="6" t="s">
        <v>230</v>
      </c>
      <c r="BP109" s="6" t="s">
        <v>230</v>
      </c>
      <c r="BQ109" s="6" t="s">
        <v>230</v>
      </c>
      <c r="BR109" s="6" t="s">
        <v>230</v>
      </c>
      <c r="BS109" s="6" t="s">
        <v>230</v>
      </c>
      <c r="BT109" s="6" t="s">
        <v>230</v>
      </c>
      <c r="BU109" s="6" t="s">
        <v>230</v>
      </c>
      <c r="BV109" s="6" t="s">
        <v>230</v>
      </c>
      <c r="BW109" s="6" t="s">
        <v>230</v>
      </c>
    </row>
    <row r="110" spans="1:77" x14ac:dyDescent="0.25">
      <c r="A110" s="6">
        <v>12588</v>
      </c>
      <c r="B110" s="6" t="s">
        <v>302</v>
      </c>
      <c r="C110" s="6">
        <v>3</v>
      </c>
      <c r="D110" s="6">
        <v>1</v>
      </c>
      <c r="E110" s="22">
        <v>43718</v>
      </c>
      <c r="F110" s="6" t="s">
        <v>216</v>
      </c>
      <c r="H110" s="6" t="s">
        <v>217</v>
      </c>
      <c r="I110" s="6">
        <v>9.3000000000000007</v>
      </c>
      <c r="J110" s="6">
        <v>1.2</v>
      </c>
      <c r="K110" s="6">
        <v>8.1999999999999993</v>
      </c>
      <c r="L110" s="6" t="s">
        <v>218</v>
      </c>
      <c r="M110" s="6">
        <v>0.14000000000000001</v>
      </c>
      <c r="N110" s="6">
        <v>2.5999999999999999E-2</v>
      </c>
      <c r="P110" s="6" t="s">
        <v>219</v>
      </c>
      <c r="R110" s="6" t="s">
        <v>220</v>
      </c>
      <c r="S110" s="6" t="s">
        <v>220</v>
      </c>
      <c r="T110" s="6" t="s">
        <v>220</v>
      </c>
      <c r="U110" s="6" t="s">
        <v>220</v>
      </c>
      <c r="V110" s="6">
        <v>1.7</v>
      </c>
      <c r="W110" s="6">
        <v>0.37</v>
      </c>
      <c r="X110" s="6">
        <v>3.7</v>
      </c>
      <c r="Y110" s="6">
        <v>3.5</v>
      </c>
      <c r="Z110" s="6">
        <v>2</v>
      </c>
      <c r="AA110" s="6">
        <v>1.9</v>
      </c>
      <c r="AB110" s="6">
        <v>1.9</v>
      </c>
      <c r="AC110" s="6">
        <v>1.5</v>
      </c>
      <c r="AD110" s="6">
        <v>2.2000000000000002</v>
      </c>
      <c r="AE110" s="6">
        <v>1.2</v>
      </c>
      <c r="AF110" s="6">
        <v>0.36</v>
      </c>
      <c r="AG110" s="6">
        <v>1.4</v>
      </c>
      <c r="AI110" s="6">
        <v>21.8</v>
      </c>
      <c r="AK110" s="6">
        <v>24</v>
      </c>
      <c r="AL110" s="6">
        <v>1.5</v>
      </c>
      <c r="AM110" s="6">
        <v>5.5</v>
      </c>
      <c r="AN110" s="6">
        <v>3.1</v>
      </c>
      <c r="AO110" s="6" t="s">
        <v>221</v>
      </c>
      <c r="AP110" s="6">
        <v>45</v>
      </c>
      <c r="AQ110" s="6">
        <v>45</v>
      </c>
      <c r="AR110" s="28">
        <v>270</v>
      </c>
      <c r="AS110" s="28">
        <v>820</v>
      </c>
      <c r="AT110" s="6">
        <v>2.8</v>
      </c>
      <c r="AU110" s="6">
        <v>35</v>
      </c>
      <c r="AV110" s="6">
        <v>1.2</v>
      </c>
      <c r="AW110" s="6">
        <v>50</v>
      </c>
      <c r="AX110" s="28">
        <v>800</v>
      </c>
      <c r="AZ110" s="6" t="s">
        <v>230</v>
      </c>
      <c r="BA110" s="6" t="s">
        <v>230</v>
      </c>
      <c r="BB110" s="6" t="s">
        <v>230</v>
      </c>
      <c r="BC110" s="6" t="s">
        <v>230</v>
      </c>
      <c r="BD110" s="6" t="s">
        <v>230</v>
      </c>
      <c r="BE110" s="6" t="s">
        <v>230</v>
      </c>
      <c r="BG110" s="6" t="s">
        <v>230</v>
      </c>
      <c r="BH110" s="6" t="s">
        <v>230</v>
      </c>
      <c r="BI110" s="6" t="s">
        <v>230</v>
      </c>
      <c r="BJ110" s="6" t="s">
        <v>230</v>
      </c>
      <c r="BK110" s="6" t="s">
        <v>230</v>
      </c>
      <c r="BL110" s="6" t="s">
        <v>230</v>
      </c>
      <c r="BM110" s="6" t="s">
        <v>230</v>
      </c>
      <c r="BN110" s="6" t="s">
        <v>230</v>
      </c>
      <c r="BP110" s="6" t="s">
        <v>230</v>
      </c>
      <c r="BQ110" s="6" t="s">
        <v>230</v>
      </c>
      <c r="BR110" s="6" t="s">
        <v>230</v>
      </c>
      <c r="BS110" s="6" t="s">
        <v>230</v>
      </c>
      <c r="BT110" s="6" t="s">
        <v>230</v>
      </c>
      <c r="BU110" s="6" t="s">
        <v>230</v>
      </c>
      <c r="BV110" s="6" t="s">
        <v>230</v>
      </c>
      <c r="BW110" s="6" t="s">
        <v>230</v>
      </c>
    </row>
    <row r="111" spans="1:77" x14ac:dyDescent="0.25">
      <c r="A111" s="6">
        <v>12590</v>
      </c>
      <c r="B111" s="6" t="s">
        <v>303</v>
      </c>
      <c r="C111" s="6">
        <v>2</v>
      </c>
      <c r="D111" s="6">
        <v>1.7</v>
      </c>
      <c r="E111" s="22">
        <v>43721</v>
      </c>
      <c r="F111" s="6" t="s">
        <v>216</v>
      </c>
      <c r="H111" s="6" t="s">
        <v>217</v>
      </c>
      <c r="I111" s="6">
        <v>5.6</v>
      </c>
      <c r="J111" s="6">
        <v>1.2</v>
      </c>
      <c r="K111" s="6">
        <v>8</v>
      </c>
      <c r="L111" s="6" t="s">
        <v>218</v>
      </c>
      <c r="M111" s="6">
        <v>0.89</v>
      </c>
      <c r="N111" s="6">
        <v>2.3E-2</v>
      </c>
      <c r="P111" s="6" t="s">
        <v>219</v>
      </c>
      <c r="R111" s="6" t="s">
        <v>220</v>
      </c>
      <c r="S111" s="6">
        <v>0.27</v>
      </c>
      <c r="T111" s="6" t="s">
        <v>220</v>
      </c>
      <c r="U111" s="6">
        <v>0.24</v>
      </c>
      <c r="V111" s="6">
        <v>3</v>
      </c>
      <c r="W111" s="6">
        <v>0.78</v>
      </c>
      <c r="X111" s="6">
        <v>8.3000000000000007</v>
      </c>
      <c r="Y111" s="6">
        <v>8.1</v>
      </c>
      <c r="Z111" s="6">
        <v>4.7</v>
      </c>
      <c r="AA111" s="6">
        <v>3.3</v>
      </c>
      <c r="AB111" s="6">
        <v>5.3</v>
      </c>
      <c r="AC111" s="6">
        <v>2</v>
      </c>
      <c r="AD111" s="6">
        <v>3.9</v>
      </c>
      <c r="AE111" s="6">
        <v>2.2000000000000002</v>
      </c>
      <c r="AF111" s="6">
        <v>0.76</v>
      </c>
      <c r="AG111" s="6">
        <v>2.8</v>
      </c>
      <c r="AI111" s="6">
        <v>45.7</v>
      </c>
      <c r="AK111" s="6">
        <v>32</v>
      </c>
      <c r="AL111" s="6">
        <v>1.9</v>
      </c>
      <c r="AM111" s="6">
        <v>5.9</v>
      </c>
      <c r="AN111" s="6">
        <v>2.4</v>
      </c>
      <c r="AO111" s="6" t="s">
        <v>221</v>
      </c>
      <c r="AP111" s="6">
        <v>34</v>
      </c>
      <c r="AQ111" s="6">
        <v>34</v>
      </c>
      <c r="AR111" s="28">
        <v>900</v>
      </c>
      <c r="AS111" s="28">
        <v>740</v>
      </c>
      <c r="AT111" s="6" t="s">
        <v>228</v>
      </c>
      <c r="AU111" s="6">
        <v>49</v>
      </c>
      <c r="AV111" s="6" t="s">
        <v>219</v>
      </c>
      <c r="AW111" s="6">
        <v>50</v>
      </c>
      <c r="AX111" s="28">
        <v>2100</v>
      </c>
    </row>
    <row r="112" spans="1:77" x14ac:dyDescent="0.25">
      <c r="A112" s="6">
        <v>12593</v>
      </c>
      <c r="B112" s="6" t="s">
        <v>304</v>
      </c>
      <c r="C112" s="6">
        <v>1</v>
      </c>
      <c r="D112" s="6">
        <v>1.3</v>
      </c>
      <c r="E112" s="22">
        <v>43720</v>
      </c>
      <c r="F112" s="6" t="s">
        <v>216</v>
      </c>
      <c r="H112" s="6" t="s">
        <v>217</v>
      </c>
      <c r="I112" s="6">
        <v>9.5</v>
      </c>
      <c r="J112" s="6">
        <v>1.2</v>
      </c>
      <c r="K112" s="6">
        <v>8.6</v>
      </c>
      <c r="L112" s="6" t="s">
        <v>218</v>
      </c>
      <c r="M112" s="6">
        <v>2.6</v>
      </c>
      <c r="N112" s="6">
        <v>1.4999999999999999E-2</v>
      </c>
      <c r="P112" s="6" t="s">
        <v>219</v>
      </c>
      <c r="R112" s="6" t="s">
        <v>220</v>
      </c>
      <c r="S112" s="6" t="s">
        <v>220</v>
      </c>
      <c r="T112" s="6" t="s">
        <v>220</v>
      </c>
      <c r="U112" s="6">
        <v>0.23</v>
      </c>
      <c r="V112" s="6">
        <v>0.93</v>
      </c>
      <c r="W112" s="6">
        <v>0.38</v>
      </c>
      <c r="X112" s="6">
        <v>2.8</v>
      </c>
      <c r="Y112" s="6">
        <v>2.8</v>
      </c>
      <c r="Z112" s="6">
        <v>1.8</v>
      </c>
      <c r="AA112" s="6">
        <v>1.4</v>
      </c>
      <c r="AB112" s="6">
        <v>2.5</v>
      </c>
      <c r="AC112" s="6">
        <v>0.82</v>
      </c>
      <c r="AD112" s="6">
        <v>1.9</v>
      </c>
      <c r="AE112" s="6">
        <v>1</v>
      </c>
      <c r="AF112" s="6">
        <v>0.28999999999999998</v>
      </c>
      <c r="AG112" s="6">
        <v>1.2</v>
      </c>
      <c r="AI112" s="6">
        <v>18</v>
      </c>
      <c r="AK112" s="6">
        <v>23</v>
      </c>
      <c r="AL112" s="6">
        <v>0.93</v>
      </c>
      <c r="AM112" s="6">
        <v>5.4</v>
      </c>
      <c r="AN112" s="6">
        <v>1.6</v>
      </c>
      <c r="AO112" s="6" t="s">
        <v>221</v>
      </c>
      <c r="AP112" s="6">
        <v>20</v>
      </c>
      <c r="AQ112" s="6">
        <v>21</v>
      </c>
      <c r="AR112" s="6">
        <v>120</v>
      </c>
      <c r="AS112" s="28">
        <v>690</v>
      </c>
      <c r="AT112" s="6">
        <v>0.6</v>
      </c>
      <c r="AU112" s="6">
        <v>23</v>
      </c>
      <c r="AV112" s="6" t="s">
        <v>219</v>
      </c>
      <c r="AW112" s="6">
        <v>37</v>
      </c>
      <c r="AX112" s="28">
        <v>380</v>
      </c>
      <c r="AZ112" s="6" t="s">
        <v>230</v>
      </c>
      <c r="BA112" s="6" t="s">
        <v>230</v>
      </c>
      <c r="BB112" s="6" t="s">
        <v>230</v>
      </c>
      <c r="BC112" s="6" t="s">
        <v>230</v>
      </c>
      <c r="BD112" s="6" t="s">
        <v>230</v>
      </c>
      <c r="BE112" s="6" t="s">
        <v>230</v>
      </c>
      <c r="BG112" s="6" t="s">
        <v>230</v>
      </c>
      <c r="BH112" s="6" t="s">
        <v>230</v>
      </c>
      <c r="BI112" s="6" t="s">
        <v>230</v>
      </c>
      <c r="BJ112" s="6" t="s">
        <v>230</v>
      </c>
      <c r="BK112" s="6" t="s">
        <v>230</v>
      </c>
      <c r="BL112" s="6" t="s">
        <v>230</v>
      </c>
      <c r="BM112" s="6" t="s">
        <v>230</v>
      </c>
      <c r="BN112" s="6" t="s">
        <v>230</v>
      </c>
      <c r="BP112" s="6" t="s">
        <v>230</v>
      </c>
      <c r="BQ112" s="6" t="s">
        <v>230</v>
      </c>
      <c r="BR112" s="6" t="s">
        <v>230</v>
      </c>
      <c r="BS112" s="6" t="s">
        <v>230</v>
      </c>
      <c r="BT112" s="6" t="s">
        <v>230</v>
      </c>
      <c r="BU112" s="6" t="s">
        <v>230</v>
      </c>
      <c r="BV112" s="6" t="s">
        <v>230</v>
      </c>
      <c r="BW112" s="6" t="s">
        <v>230</v>
      </c>
    </row>
    <row r="113" spans="1:78" x14ac:dyDescent="0.25">
      <c r="A113" s="6">
        <v>12596</v>
      </c>
      <c r="B113" s="6" t="s">
        <v>305</v>
      </c>
      <c r="C113" s="6" t="s">
        <v>216</v>
      </c>
      <c r="D113" s="6">
        <v>0.8</v>
      </c>
      <c r="E113" s="6" t="s">
        <v>253</v>
      </c>
      <c r="F113" s="6" t="s">
        <v>216</v>
      </c>
      <c r="H113" s="6" t="s">
        <v>217</v>
      </c>
      <c r="I113" s="6">
        <v>18</v>
      </c>
      <c r="J113" s="6">
        <v>1.8</v>
      </c>
      <c r="K113" s="6">
        <v>8</v>
      </c>
      <c r="L113" s="6" t="s">
        <v>218</v>
      </c>
      <c r="M113" s="6">
        <v>6.4000000000000001E-2</v>
      </c>
      <c r="N113" s="6">
        <v>3.2000000000000002E-3</v>
      </c>
      <c r="P113" s="6" t="s">
        <v>219</v>
      </c>
      <c r="R113" s="6" t="s">
        <v>220</v>
      </c>
      <c r="S113" s="6" t="s">
        <v>220</v>
      </c>
      <c r="T113" s="6" t="s">
        <v>220</v>
      </c>
      <c r="U113" s="6" t="s">
        <v>220</v>
      </c>
      <c r="V113" s="6">
        <v>0.28000000000000003</v>
      </c>
      <c r="W113" s="6" t="s">
        <v>220</v>
      </c>
      <c r="X113" s="6">
        <v>0.94</v>
      </c>
      <c r="Y113" s="6">
        <v>0.81</v>
      </c>
      <c r="Z113" s="6">
        <v>0.43</v>
      </c>
      <c r="AA113" s="6">
        <v>0.48</v>
      </c>
      <c r="AB113" s="6">
        <v>0.56000000000000005</v>
      </c>
      <c r="AC113" s="6">
        <v>0.19</v>
      </c>
      <c r="AD113" s="6">
        <v>0.46</v>
      </c>
      <c r="AE113" s="6">
        <v>0.26</v>
      </c>
      <c r="AF113" s="6" t="s">
        <v>220</v>
      </c>
      <c r="AG113" s="6">
        <v>0.31</v>
      </c>
      <c r="AI113" s="6">
        <v>4.72</v>
      </c>
      <c r="AK113" s="6">
        <v>14</v>
      </c>
      <c r="AL113" s="6">
        <v>0.94</v>
      </c>
      <c r="AM113" s="6">
        <v>11</v>
      </c>
      <c r="AN113" s="6">
        <v>0.5</v>
      </c>
      <c r="AO113" s="6" t="s">
        <v>221</v>
      </c>
      <c r="AP113" s="6">
        <v>39</v>
      </c>
      <c r="AQ113" s="6">
        <v>39</v>
      </c>
      <c r="AR113" s="6">
        <v>190</v>
      </c>
      <c r="AS113" s="6">
        <v>250</v>
      </c>
      <c r="AT113" s="6">
        <v>0.8</v>
      </c>
      <c r="AU113" s="6">
        <v>20</v>
      </c>
      <c r="AV113" s="6">
        <v>1.4</v>
      </c>
      <c r="AW113" s="6">
        <v>59</v>
      </c>
      <c r="AX113" s="6">
        <v>280</v>
      </c>
    </row>
    <row r="114" spans="1:78" x14ac:dyDescent="0.25">
      <c r="A114" s="6">
        <v>12601</v>
      </c>
      <c r="B114" s="6" t="s">
        <v>306</v>
      </c>
      <c r="C114" s="6" t="s">
        <v>216</v>
      </c>
      <c r="D114" s="6">
        <v>1.1000000000000001</v>
      </c>
      <c r="E114" s="6" t="s">
        <v>253</v>
      </c>
      <c r="F114" s="6" t="s">
        <v>216</v>
      </c>
      <c r="H114" s="6" t="s">
        <v>217</v>
      </c>
      <c r="I114" s="6">
        <v>13</v>
      </c>
      <c r="J114" s="6">
        <v>1.2</v>
      </c>
      <c r="K114" s="6">
        <v>7.5</v>
      </c>
      <c r="L114" s="6" t="s">
        <v>218</v>
      </c>
      <c r="M114" s="6">
        <v>0.15</v>
      </c>
      <c r="N114" s="6">
        <v>3.3000000000000002E-2</v>
      </c>
      <c r="P114" s="6" t="s">
        <v>219</v>
      </c>
      <c r="R114" s="6" t="s">
        <v>220</v>
      </c>
      <c r="S114" s="6" t="s">
        <v>220</v>
      </c>
      <c r="T114" s="6" t="s">
        <v>220</v>
      </c>
      <c r="U114" s="6" t="s">
        <v>220</v>
      </c>
      <c r="V114" s="6">
        <v>0.75</v>
      </c>
      <c r="W114" s="6">
        <v>0.17</v>
      </c>
      <c r="X114" s="6">
        <v>1.7</v>
      </c>
      <c r="Y114" s="6">
        <v>1.4</v>
      </c>
      <c r="Z114" s="6">
        <v>0.87</v>
      </c>
      <c r="AA114" s="6">
        <v>0.8</v>
      </c>
      <c r="AB114" s="6">
        <v>1</v>
      </c>
      <c r="AC114" s="6">
        <v>0.68</v>
      </c>
      <c r="AD114" s="6">
        <v>0.98</v>
      </c>
      <c r="AE114" s="6">
        <v>0.61</v>
      </c>
      <c r="AF114" s="6">
        <v>0.18</v>
      </c>
      <c r="AG114" s="6">
        <v>0.86</v>
      </c>
      <c r="AI114" s="6">
        <v>10</v>
      </c>
      <c r="AK114" s="6">
        <v>27</v>
      </c>
      <c r="AL114" s="6">
        <v>1.4</v>
      </c>
      <c r="AM114" s="6">
        <v>11</v>
      </c>
      <c r="AN114" s="6">
        <v>4.0999999999999996</v>
      </c>
      <c r="AO114" s="6" t="s">
        <v>221</v>
      </c>
      <c r="AP114" s="6">
        <v>56</v>
      </c>
      <c r="AQ114" s="6">
        <v>56</v>
      </c>
      <c r="AR114" s="28">
        <v>370</v>
      </c>
      <c r="AS114" s="6">
        <v>610</v>
      </c>
      <c r="AT114" s="6">
        <v>7.6</v>
      </c>
      <c r="AU114" s="6">
        <v>44</v>
      </c>
      <c r="AV114" s="6">
        <v>4.9000000000000004</v>
      </c>
      <c r="AW114" s="6">
        <v>53</v>
      </c>
      <c r="AX114" s="28">
        <v>660</v>
      </c>
    </row>
    <row r="115" spans="1:78" x14ac:dyDescent="0.25">
      <c r="A115" s="6">
        <v>12602</v>
      </c>
      <c r="B115" s="6" t="s">
        <v>307</v>
      </c>
      <c r="C115" s="6" t="s">
        <v>216</v>
      </c>
      <c r="D115" s="6">
        <v>0.3</v>
      </c>
      <c r="E115" s="6" t="s">
        <v>253</v>
      </c>
      <c r="F115" s="6" t="s">
        <v>216</v>
      </c>
      <c r="H115" s="6" t="s">
        <v>217</v>
      </c>
      <c r="I115" s="6">
        <v>7.1</v>
      </c>
      <c r="J115" s="6">
        <v>1.2</v>
      </c>
      <c r="K115" s="6">
        <v>7.8</v>
      </c>
      <c r="L115" s="6" t="s">
        <v>218</v>
      </c>
      <c r="M115" s="6">
        <v>7.0000000000000007E-2</v>
      </c>
      <c r="N115" s="6">
        <v>1.4E-2</v>
      </c>
      <c r="P115" s="6" t="s">
        <v>219</v>
      </c>
      <c r="R115" s="6">
        <v>0.35</v>
      </c>
      <c r="S115" s="6" t="s">
        <v>220</v>
      </c>
      <c r="T115" s="6">
        <v>0.23</v>
      </c>
      <c r="U115" s="6">
        <v>0.21</v>
      </c>
      <c r="V115" s="6">
        <v>2.1</v>
      </c>
      <c r="W115" s="6">
        <v>0.45</v>
      </c>
      <c r="X115" s="6">
        <v>3.1</v>
      </c>
      <c r="Y115" s="6">
        <v>2.5</v>
      </c>
      <c r="Z115" s="6">
        <v>1.4</v>
      </c>
      <c r="AA115" s="6">
        <v>1.2</v>
      </c>
      <c r="AB115" s="6">
        <v>1.2</v>
      </c>
      <c r="AC115" s="6">
        <v>0.75</v>
      </c>
      <c r="AD115" s="6">
        <v>1.1000000000000001</v>
      </c>
      <c r="AE115" s="6">
        <v>0.54</v>
      </c>
      <c r="AF115" s="6">
        <v>0.18</v>
      </c>
      <c r="AG115" s="6">
        <v>0.66</v>
      </c>
      <c r="AI115" s="6">
        <v>16</v>
      </c>
      <c r="AK115" s="6">
        <v>18</v>
      </c>
      <c r="AL115" s="6">
        <v>1.1000000000000001</v>
      </c>
      <c r="AM115" s="6">
        <v>2.4</v>
      </c>
      <c r="AN115" s="6">
        <v>1</v>
      </c>
      <c r="AO115" s="6" t="s">
        <v>221</v>
      </c>
      <c r="AP115" s="6">
        <v>35</v>
      </c>
      <c r="AQ115" s="6">
        <v>36</v>
      </c>
      <c r="AR115" s="6">
        <v>92</v>
      </c>
      <c r="AS115" s="6">
        <v>250</v>
      </c>
      <c r="AT115" s="6">
        <v>0.9</v>
      </c>
      <c r="AU115" s="6">
        <v>34</v>
      </c>
      <c r="AV115" s="6" t="s">
        <v>219</v>
      </c>
      <c r="AW115" s="6">
        <v>56</v>
      </c>
      <c r="AX115" s="28">
        <v>380</v>
      </c>
    </row>
    <row r="116" spans="1:78" x14ac:dyDescent="0.25">
      <c r="A116" s="6">
        <v>12611</v>
      </c>
      <c r="B116" s="6" t="s">
        <v>308</v>
      </c>
      <c r="C116" s="6" t="s">
        <v>216</v>
      </c>
      <c r="D116" s="6">
        <v>0.6</v>
      </c>
      <c r="E116" s="6" t="s">
        <v>253</v>
      </c>
      <c r="F116" s="6" t="s">
        <v>216</v>
      </c>
      <c r="H116" s="6" t="s">
        <v>217</v>
      </c>
      <c r="I116" s="6">
        <v>7.5</v>
      </c>
      <c r="J116" s="6">
        <v>1.2</v>
      </c>
      <c r="K116" s="6">
        <v>7.7</v>
      </c>
      <c r="L116" s="6" t="s">
        <v>218</v>
      </c>
      <c r="M116" s="6">
        <v>0.14000000000000001</v>
      </c>
      <c r="N116" s="6">
        <v>1.7999999999999999E-2</v>
      </c>
      <c r="P116" s="6" t="s">
        <v>219</v>
      </c>
      <c r="R116" s="6" t="s">
        <v>220</v>
      </c>
      <c r="S116" s="6" t="s">
        <v>220</v>
      </c>
      <c r="T116" s="6" t="s">
        <v>220</v>
      </c>
      <c r="U116" s="6" t="s">
        <v>220</v>
      </c>
      <c r="V116" s="6">
        <v>0.47</v>
      </c>
      <c r="W116" s="6">
        <v>0.13</v>
      </c>
      <c r="X116" s="6">
        <v>1.4</v>
      </c>
      <c r="Y116" s="6">
        <v>1.2</v>
      </c>
      <c r="Z116" s="6">
        <v>0.77</v>
      </c>
      <c r="AA116" s="6">
        <v>0.71</v>
      </c>
      <c r="AB116" s="6">
        <v>1.1000000000000001</v>
      </c>
      <c r="AC116" s="6">
        <v>0.6</v>
      </c>
      <c r="AD116" s="6">
        <v>1</v>
      </c>
      <c r="AE116" s="6">
        <v>0.68</v>
      </c>
      <c r="AF116" s="6">
        <v>0.16</v>
      </c>
      <c r="AG116" s="6">
        <v>0.86</v>
      </c>
      <c r="AI116" s="6">
        <v>9.02</v>
      </c>
      <c r="AK116" s="6">
        <v>14</v>
      </c>
      <c r="AL116" s="6">
        <v>1.2</v>
      </c>
      <c r="AM116" s="6">
        <v>8</v>
      </c>
      <c r="AN116" s="6">
        <v>2.6</v>
      </c>
      <c r="AO116" s="6" t="s">
        <v>221</v>
      </c>
      <c r="AP116" s="6">
        <v>44</v>
      </c>
      <c r="AQ116" s="6">
        <v>44</v>
      </c>
      <c r="AR116" s="6">
        <v>110</v>
      </c>
      <c r="AS116" s="6">
        <v>380</v>
      </c>
      <c r="AT116" s="6">
        <v>1.2</v>
      </c>
      <c r="AU116" s="6">
        <v>34</v>
      </c>
      <c r="AV116" s="6">
        <v>2.2999999999999998</v>
      </c>
      <c r="AW116" s="6">
        <v>48</v>
      </c>
      <c r="AX116" s="28">
        <v>2500</v>
      </c>
    </row>
    <row r="117" spans="1:78" x14ac:dyDescent="0.25">
      <c r="A117" s="6">
        <v>12613</v>
      </c>
      <c r="B117" s="6" t="s">
        <v>309</v>
      </c>
      <c r="C117" s="6">
        <v>1</v>
      </c>
      <c r="D117" s="6">
        <v>0.5</v>
      </c>
      <c r="E117" s="22">
        <v>43718</v>
      </c>
      <c r="F117" s="6" t="s">
        <v>216</v>
      </c>
      <c r="H117" s="6" t="s">
        <v>217</v>
      </c>
      <c r="I117" s="6">
        <v>3.3</v>
      </c>
      <c r="J117" s="6">
        <v>1</v>
      </c>
      <c r="K117" s="6">
        <v>8.1999999999999993</v>
      </c>
      <c r="L117" s="6" t="s">
        <v>218</v>
      </c>
      <c r="M117" s="6">
        <v>0.28000000000000003</v>
      </c>
      <c r="N117" s="6">
        <v>4.2000000000000003E-2</v>
      </c>
      <c r="P117" s="6" t="s">
        <v>219</v>
      </c>
      <c r="R117" s="6" t="s">
        <v>220</v>
      </c>
      <c r="S117" s="6" t="s">
        <v>220</v>
      </c>
      <c r="T117" s="6">
        <v>0.23</v>
      </c>
      <c r="U117" s="6">
        <v>0.21</v>
      </c>
      <c r="V117" s="6">
        <v>2.5</v>
      </c>
      <c r="W117" s="6">
        <v>0.65</v>
      </c>
      <c r="X117" s="6">
        <v>6.2</v>
      </c>
      <c r="Y117" s="6">
        <v>5.7</v>
      </c>
      <c r="Z117" s="6">
        <v>4.3</v>
      </c>
      <c r="AA117" s="6">
        <v>3.8</v>
      </c>
      <c r="AB117" s="6">
        <v>5.0999999999999996</v>
      </c>
      <c r="AC117" s="6">
        <v>2.8</v>
      </c>
      <c r="AD117" s="6">
        <v>4.8</v>
      </c>
      <c r="AE117" s="6">
        <v>3.2</v>
      </c>
      <c r="AF117" s="6">
        <v>0.83</v>
      </c>
      <c r="AG117" s="6">
        <v>3.7</v>
      </c>
      <c r="AI117" s="6">
        <v>43.8</v>
      </c>
      <c r="AK117" s="6">
        <v>19</v>
      </c>
      <c r="AL117" s="6">
        <v>5.0999999999999996</v>
      </c>
      <c r="AM117" s="6">
        <v>1.6</v>
      </c>
      <c r="AN117" s="6">
        <v>8.4</v>
      </c>
      <c r="AO117" s="6" t="s">
        <v>221</v>
      </c>
      <c r="AP117" s="6">
        <v>49</v>
      </c>
      <c r="AQ117" s="6">
        <v>49</v>
      </c>
      <c r="AR117" s="28">
        <v>1300</v>
      </c>
      <c r="AS117" s="28">
        <v>1000</v>
      </c>
      <c r="AT117" s="6" t="s">
        <v>228</v>
      </c>
      <c r="AU117" s="6">
        <v>34</v>
      </c>
      <c r="AV117" s="6" t="s">
        <v>219</v>
      </c>
      <c r="AW117" s="6">
        <v>95</v>
      </c>
      <c r="AX117" s="28">
        <v>500</v>
      </c>
      <c r="AZ117" s="6" t="s">
        <v>230</v>
      </c>
      <c r="BA117" s="6" t="s">
        <v>230</v>
      </c>
      <c r="BB117" s="6" t="s">
        <v>230</v>
      </c>
      <c r="BC117" s="6" t="s">
        <v>230</v>
      </c>
      <c r="BD117" s="6" t="s">
        <v>230</v>
      </c>
      <c r="BE117" s="6" t="s">
        <v>230</v>
      </c>
      <c r="BG117" s="6" t="s">
        <v>230</v>
      </c>
      <c r="BH117" s="6" t="s">
        <v>230</v>
      </c>
      <c r="BI117" s="6" t="s">
        <v>230</v>
      </c>
      <c r="BJ117" s="6" t="s">
        <v>230</v>
      </c>
      <c r="BK117" s="6" t="s">
        <v>230</v>
      </c>
      <c r="BL117" s="6" t="s">
        <v>230</v>
      </c>
      <c r="BM117" s="6" t="s">
        <v>230</v>
      </c>
      <c r="BN117" s="6" t="s">
        <v>230</v>
      </c>
      <c r="BP117" s="6" t="s">
        <v>230</v>
      </c>
      <c r="BQ117" s="6" t="s">
        <v>230</v>
      </c>
      <c r="BR117" s="6" t="s">
        <v>230</v>
      </c>
      <c r="BS117" s="6" t="s">
        <v>230</v>
      </c>
      <c r="BT117" s="6" t="s">
        <v>230</v>
      </c>
      <c r="BU117" s="6" t="s">
        <v>230</v>
      </c>
      <c r="BV117" s="6" t="s">
        <v>230</v>
      </c>
      <c r="BW117" s="6" t="s">
        <v>230</v>
      </c>
    </row>
    <row r="118" spans="1:78" x14ac:dyDescent="0.25">
      <c r="A118" s="6">
        <v>1322541</v>
      </c>
      <c r="B118" s="6" t="s">
        <v>310</v>
      </c>
      <c r="C118" s="6">
        <v>2</v>
      </c>
      <c r="D118" s="6">
        <v>0.8</v>
      </c>
      <c r="E118" s="22">
        <v>43718</v>
      </c>
      <c r="F118" s="6" t="s">
        <v>216</v>
      </c>
      <c r="H118" s="6" t="s">
        <v>217</v>
      </c>
      <c r="I118" s="6">
        <v>11</v>
      </c>
      <c r="J118" s="6">
        <v>1.2</v>
      </c>
      <c r="K118" s="6">
        <v>7.9</v>
      </c>
      <c r="L118" s="6" t="s">
        <v>218</v>
      </c>
      <c r="M118" s="6">
        <v>1.6</v>
      </c>
      <c r="N118" s="6">
        <v>1.6E-2</v>
      </c>
      <c r="P118" s="6" t="s">
        <v>219</v>
      </c>
      <c r="R118" s="6" t="s">
        <v>220</v>
      </c>
      <c r="S118" s="6" t="s">
        <v>220</v>
      </c>
      <c r="T118" s="6" t="s">
        <v>220</v>
      </c>
      <c r="U118" s="6" t="s">
        <v>220</v>
      </c>
      <c r="V118" s="6">
        <v>0.59</v>
      </c>
      <c r="W118" s="6">
        <v>0.14000000000000001</v>
      </c>
      <c r="X118" s="6">
        <v>1.4</v>
      </c>
      <c r="Y118" s="6">
        <v>1.4</v>
      </c>
      <c r="Z118" s="6">
        <v>1.1000000000000001</v>
      </c>
      <c r="AA118" s="6">
        <v>0.86</v>
      </c>
      <c r="AB118" s="6">
        <v>1.3</v>
      </c>
      <c r="AC118" s="6">
        <v>0.69</v>
      </c>
      <c r="AD118" s="6">
        <v>1.3</v>
      </c>
      <c r="AE118" s="6">
        <v>0.73</v>
      </c>
      <c r="AF118" s="6" t="s">
        <v>220</v>
      </c>
      <c r="AG118" s="6">
        <v>0.97</v>
      </c>
      <c r="AI118" s="6">
        <v>10.4</v>
      </c>
      <c r="AK118" s="6">
        <v>23</v>
      </c>
      <c r="AL118" s="6">
        <v>2</v>
      </c>
      <c r="AM118" s="6">
        <v>8.6999999999999993</v>
      </c>
      <c r="AN118" s="6">
        <v>1</v>
      </c>
      <c r="AO118" s="6" t="s">
        <v>221</v>
      </c>
      <c r="AP118" s="6">
        <v>31</v>
      </c>
      <c r="AQ118" s="6">
        <v>32</v>
      </c>
      <c r="AR118" s="6">
        <v>170</v>
      </c>
      <c r="AS118" s="28">
        <v>730</v>
      </c>
      <c r="AT118" s="6" t="s">
        <v>228</v>
      </c>
      <c r="AU118" s="6">
        <v>32</v>
      </c>
      <c r="AV118" s="6" t="s">
        <v>219</v>
      </c>
      <c r="AW118" s="6">
        <v>58</v>
      </c>
      <c r="AX118" s="28">
        <v>620</v>
      </c>
      <c r="AZ118" s="6" t="s">
        <v>230</v>
      </c>
      <c r="BA118" s="6" t="s">
        <v>230</v>
      </c>
      <c r="BB118" s="6" t="s">
        <v>230</v>
      </c>
      <c r="BC118" s="6" t="s">
        <v>230</v>
      </c>
      <c r="BD118" s="6" t="s">
        <v>230</v>
      </c>
      <c r="BE118" s="6" t="s">
        <v>230</v>
      </c>
      <c r="BG118" s="6" t="s">
        <v>230</v>
      </c>
      <c r="BH118" s="6" t="s">
        <v>230</v>
      </c>
      <c r="BI118" s="6" t="s">
        <v>230</v>
      </c>
      <c r="BJ118" s="6" t="s">
        <v>230</v>
      </c>
      <c r="BK118" s="6" t="s">
        <v>230</v>
      </c>
      <c r="BL118" s="6" t="s">
        <v>230</v>
      </c>
      <c r="BM118" s="6" t="s">
        <v>230</v>
      </c>
      <c r="BN118" s="6" t="s">
        <v>230</v>
      </c>
      <c r="BP118" s="6" t="s">
        <v>230</v>
      </c>
      <c r="BQ118" s="6" t="s">
        <v>230</v>
      </c>
      <c r="BR118" s="6" t="s">
        <v>230</v>
      </c>
      <c r="BS118" s="6" t="s">
        <v>230</v>
      </c>
      <c r="BT118" s="6" t="s">
        <v>230</v>
      </c>
      <c r="BU118" s="6" t="s">
        <v>230</v>
      </c>
      <c r="BV118" s="6" t="s">
        <v>230</v>
      </c>
      <c r="BW118" s="6" t="s">
        <v>230</v>
      </c>
    </row>
    <row r="119" spans="1:78" x14ac:dyDescent="0.25">
      <c r="A119" s="6">
        <v>1322542</v>
      </c>
      <c r="B119" s="6" t="s">
        <v>311</v>
      </c>
      <c r="C119" s="6">
        <v>4</v>
      </c>
      <c r="D119" s="6">
        <v>0.6</v>
      </c>
      <c r="E119" s="22">
        <v>43717</v>
      </c>
      <c r="F119" s="6" t="s">
        <v>216</v>
      </c>
      <c r="H119" s="6" t="s">
        <v>217</v>
      </c>
      <c r="I119" s="6">
        <v>8.3000000000000007</v>
      </c>
      <c r="J119" s="6">
        <v>1.2</v>
      </c>
      <c r="K119" s="6">
        <v>7.9</v>
      </c>
      <c r="L119" s="6" t="s">
        <v>218</v>
      </c>
      <c r="M119" s="6">
        <v>0.81</v>
      </c>
      <c r="N119" s="6">
        <v>1.4999999999999999E-2</v>
      </c>
      <c r="P119" s="6" t="s">
        <v>219</v>
      </c>
      <c r="R119" s="6" t="s">
        <v>220</v>
      </c>
      <c r="S119" s="6" t="s">
        <v>220</v>
      </c>
      <c r="T119" s="6" t="s">
        <v>220</v>
      </c>
      <c r="U119" s="6" t="s">
        <v>220</v>
      </c>
      <c r="V119" s="6">
        <v>1.1000000000000001</v>
      </c>
      <c r="W119" s="6">
        <v>0.23</v>
      </c>
      <c r="X119" s="6">
        <v>2.2000000000000002</v>
      </c>
      <c r="Y119" s="6">
        <v>2.2000000000000002</v>
      </c>
      <c r="Z119" s="6">
        <v>1.1000000000000001</v>
      </c>
      <c r="AA119" s="6">
        <v>1.2</v>
      </c>
      <c r="AB119" s="6">
        <v>1.2</v>
      </c>
      <c r="AC119" s="6">
        <v>0.77</v>
      </c>
      <c r="AD119" s="6">
        <v>1.1000000000000001</v>
      </c>
      <c r="AE119" s="6">
        <v>0.65</v>
      </c>
      <c r="AF119" s="6">
        <v>0.17</v>
      </c>
      <c r="AG119" s="6">
        <v>0.77</v>
      </c>
      <c r="AI119" s="6">
        <v>12.7</v>
      </c>
      <c r="AK119" s="6">
        <v>15</v>
      </c>
      <c r="AL119" s="6">
        <v>0.63</v>
      </c>
      <c r="AM119" s="6">
        <v>7.8</v>
      </c>
      <c r="AN119" s="6">
        <v>3</v>
      </c>
      <c r="AO119" s="6" t="s">
        <v>221</v>
      </c>
      <c r="AP119" s="6">
        <v>36</v>
      </c>
      <c r="AQ119" s="6">
        <v>37</v>
      </c>
      <c r="AR119" s="28">
        <v>590</v>
      </c>
      <c r="AS119" s="6">
        <v>580</v>
      </c>
      <c r="AT119" s="6">
        <v>0.7</v>
      </c>
      <c r="AU119" s="6">
        <v>35</v>
      </c>
      <c r="AV119" s="6">
        <v>2.2999999999999998</v>
      </c>
      <c r="AW119" s="6">
        <v>36</v>
      </c>
      <c r="AX119" s="28">
        <v>1000</v>
      </c>
      <c r="AZ119" s="6" t="s">
        <v>230</v>
      </c>
      <c r="BA119" s="6" t="s">
        <v>230</v>
      </c>
      <c r="BB119" s="6" t="s">
        <v>230</v>
      </c>
      <c r="BC119" s="6" t="s">
        <v>230</v>
      </c>
      <c r="BD119" s="6" t="s">
        <v>230</v>
      </c>
      <c r="BE119" s="6" t="s">
        <v>230</v>
      </c>
      <c r="BG119" s="6" t="s">
        <v>230</v>
      </c>
      <c r="BH119" s="6" t="s">
        <v>230</v>
      </c>
      <c r="BI119" s="6" t="s">
        <v>230</v>
      </c>
      <c r="BJ119" s="6" t="s">
        <v>230</v>
      </c>
      <c r="BK119" s="6" t="s">
        <v>230</v>
      </c>
      <c r="BL119" s="6" t="s">
        <v>230</v>
      </c>
      <c r="BM119" s="6" t="s">
        <v>230</v>
      </c>
      <c r="BN119" s="6" t="s">
        <v>230</v>
      </c>
      <c r="BP119" s="6" t="s">
        <v>230</v>
      </c>
      <c r="BQ119" s="6" t="s">
        <v>230</v>
      </c>
      <c r="BR119" s="6" t="s">
        <v>230</v>
      </c>
      <c r="BS119" s="6" t="s">
        <v>230</v>
      </c>
      <c r="BT119" s="6" t="s">
        <v>230</v>
      </c>
      <c r="BU119" s="6" t="s">
        <v>230</v>
      </c>
      <c r="BV119" s="6" t="s">
        <v>230</v>
      </c>
      <c r="BW119" s="6" t="s">
        <v>230</v>
      </c>
    </row>
    <row r="120" spans="1:78" x14ac:dyDescent="0.25">
      <c r="A120" s="6">
        <v>1322543</v>
      </c>
      <c r="B120" s="6" t="s">
        <v>312</v>
      </c>
      <c r="C120" s="6">
        <v>3</v>
      </c>
      <c r="D120" s="6">
        <v>0.5</v>
      </c>
      <c r="E120" s="22">
        <v>43717</v>
      </c>
      <c r="F120" s="6" t="s">
        <v>216</v>
      </c>
      <c r="H120" s="6" t="s">
        <v>217</v>
      </c>
      <c r="I120" s="6">
        <v>7.3</v>
      </c>
      <c r="J120" s="6">
        <v>1</v>
      </c>
      <c r="K120" s="6">
        <v>8.1</v>
      </c>
      <c r="L120" s="6" t="s">
        <v>218</v>
      </c>
      <c r="M120" s="6">
        <v>0.18</v>
      </c>
      <c r="N120" s="6">
        <v>3.1E-2</v>
      </c>
      <c r="P120" s="6" t="s">
        <v>219</v>
      </c>
      <c r="R120" s="6" t="s">
        <v>220</v>
      </c>
      <c r="S120" s="6" t="s">
        <v>220</v>
      </c>
      <c r="T120" s="6" t="s">
        <v>220</v>
      </c>
      <c r="U120" s="6" t="s">
        <v>220</v>
      </c>
      <c r="V120" s="6">
        <v>0.72</v>
      </c>
      <c r="W120" s="6">
        <v>0.17</v>
      </c>
      <c r="X120" s="6">
        <v>1.9</v>
      </c>
      <c r="Y120" s="6">
        <v>1.8</v>
      </c>
      <c r="Z120" s="6">
        <v>1.3</v>
      </c>
      <c r="AA120" s="6">
        <v>1</v>
      </c>
      <c r="AB120" s="6">
        <v>1.3</v>
      </c>
      <c r="AC120" s="6">
        <v>0.92</v>
      </c>
      <c r="AD120" s="6">
        <v>1.3</v>
      </c>
      <c r="AE120" s="6">
        <v>0.86</v>
      </c>
      <c r="AF120" s="6">
        <v>0.23</v>
      </c>
      <c r="AG120" s="6">
        <v>1.1000000000000001</v>
      </c>
      <c r="AI120" s="6">
        <v>12.6</v>
      </c>
      <c r="AK120" s="6">
        <v>22</v>
      </c>
      <c r="AL120" s="6">
        <v>1.1000000000000001</v>
      </c>
      <c r="AM120" s="6">
        <v>10</v>
      </c>
      <c r="AN120" s="6">
        <v>5.2</v>
      </c>
      <c r="AO120" s="6" t="s">
        <v>221</v>
      </c>
      <c r="AP120" s="6">
        <v>80</v>
      </c>
      <c r="AQ120" s="6">
        <v>80</v>
      </c>
      <c r="AR120" s="28">
        <v>270</v>
      </c>
      <c r="AS120" s="28">
        <v>630</v>
      </c>
      <c r="AT120" s="6">
        <v>2.2999999999999998</v>
      </c>
      <c r="AU120" s="6">
        <v>46</v>
      </c>
      <c r="AV120" s="6">
        <v>2</v>
      </c>
      <c r="AW120" s="6">
        <v>45</v>
      </c>
      <c r="AX120" s="28">
        <v>1000</v>
      </c>
      <c r="AZ120" s="6" t="s">
        <v>230</v>
      </c>
      <c r="BA120" s="6" t="s">
        <v>230</v>
      </c>
      <c r="BB120" s="6" t="s">
        <v>230</v>
      </c>
      <c r="BC120" s="6" t="s">
        <v>230</v>
      </c>
      <c r="BD120" s="6" t="s">
        <v>230</v>
      </c>
      <c r="BE120" s="6" t="s">
        <v>230</v>
      </c>
      <c r="BG120" s="6" t="s">
        <v>230</v>
      </c>
      <c r="BH120" s="6" t="s">
        <v>230</v>
      </c>
      <c r="BI120" s="6" t="s">
        <v>230</v>
      </c>
      <c r="BJ120" s="6" t="s">
        <v>230</v>
      </c>
      <c r="BK120" s="6" t="s">
        <v>230</v>
      </c>
      <c r="BL120" s="6" t="s">
        <v>230</v>
      </c>
      <c r="BM120" s="6" t="s">
        <v>230</v>
      </c>
      <c r="BN120" s="6" t="s">
        <v>230</v>
      </c>
      <c r="BP120" s="6" t="s">
        <v>230</v>
      </c>
      <c r="BQ120" s="6" t="s">
        <v>230</v>
      </c>
      <c r="BR120" s="6" t="s">
        <v>230</v>
      </c>
      <c r="BS120" s="6" t="s">
        <v>230</v>
      </c>
      <c r="BT120" s="6" t="s">
        <v>230</v>
      </c>
      <c r="BU120" s="6" t="s">
        <v>230</v>
      </c>
      <c r="BV120" s="6" t="s">
        <v>230</v>
      </c>
      <c r="BW120" s="6" t="s">
        <v>230</v>
      </c>
    </row>
    <row r="121" spans="1:78" x14ac:dyDescent="0.25">
      <c r="A121" s="6">
        <v>1322545</v>
      </c>
      <c r="B121" s="6" t="s">
        <v>313</v>
      </c>
      <c r="C121" s="6">
        <v>4</v>
      </c>
      <c r="D121" s="6">
        <v>1.9</v>
      </c>
      <c r="E121" s="22">
        <v>43717</v>
      </c>
      <c r="F121" s="6" t="s">
        <v>216</v>
      </c>
      <c r="H121" s="6" t="s">
        <v>217</v>
      </c>
      <c r="I121" s="6">
        <v>14</v>
      </c>
      <c r="J121" s="6">
        <v>1.4</v>
      </c>
      <c r="K121" s="6">
        <v>8.3000000000000007</v>
      </c>
      <c r="L121" s="6" t="s">
        <v>218</v>
      </c>
      <c r="M121" s="6">
        <v>0.25</v>
      </c>
      <c r="N121" s="6">
        <v>7.1000000000000004E-3</v>
      </c>
      <c r="P121" s="6" t="s">
        <v>219</v>
      </c>
      <c r="R121" s="6" t="s">
        <v>220</v>
      </c>
      <c r="S121" s="6" t="s">
        <v>220</v>
      </c>
      <c r="T121" s="6">
        <v>0.22</v>
      </c>
      <c r="U121" s="6">
        <v>0.2</v>
      </c>
      <c r="V121" s="6">
        <v>1.9</v>
      </c>
      <c r="W121" s="6">
        <v>0.47</v>
      </c>
      <c r="X121" s="6">
        <v>3.4</v>
      </c>
      <c r="Y121" s="6">
        <v>2.8</v>
      </c>
      <c r="Z121" s="6">
        <v>1.7</v>
      </c>
      <c r="AA121" s="6">
        <v>1.2</v>
      </c>
      <c r="AB121" s="6">
        <v>1.5</v>
      </c>
      <c r="AC121" s="6">
        <v>0.93</v>
      </c>
      <c r="AD121" s="6">
        <v>1.5</v>
      </c>
      <c r="AE121" s="6">
        <v>0.79</v>
      </c>
      <c r="AF121" s="6">
        <v>0.24</v>
      </c>
      <c r="AG121" s="6">
        <v>0.87</v>
      </c>
      <c r="AI121" s="6">
        <v>17.7</v>
      </c>
      <c r="AK121" s="6">
        <v>10</v>
      </c>
      <c r="AL121" s="6">
        <v>0.98</v>
      </c>
      <c r="AM121" s="6">
        <v>7.6</v>
      </c>
      <c r="AN121" s="6">
        <v>0.9</v>
      </c>
      <c r="AO121" s="6" t="s">
        <v>221</v>
      </c>
      <c r="AP121" s="6">
        <v>27</v>
      </c>
      <c r="AQ121" s="6">
        <v>27</v>
      </c>
      <c r="AR121" s="6">
        <v>45</v>
      </c>
      <c r="AS121" s="6">
        <v>370</v>
      </c>
      <c r="AT121" s="6" t="s">
        <v>228</v>
      </c>
      <c r="AU121" s="6">
        <v>20</v>
      </c>
      <c r="AV121" s="6" t="s">
        <v>219</v>
      </c>
      <c r="AW121" s="6">
        <v>40</v>
      </c>
      <c r="AX121" s="6">
        <v>170</v>
      </c>
      <c r="AZ121" s="6" t="s">
        <v>219</v>
      </c>
      <c r="BA121" s="6" t="s">
        <v>219</v>
      </c>
      <c r="BB121" s="6" t="s">
        <v>219</v>
      </c>
      <c r="BC121" s="6" t="s">
        <v>219</v>
      </c>
      <c r="BD121" s="6" t="s">
        <v>219</v>
      </c>
      <c r="BE121" s="6" t="s">
        <v>219</v>
      </c>
      <c r="BG121" s="6" t="s">
        <v>222</v>
      </c>
      <c r="BH121" s="6" t="s">
        <v>222</v>
      </c>
      <c r="BI121" s="6" t="s">
        <v>222</v>
      </c>
      <c r="BJ121" s="6" t="s">
        <v>219</v>
      </c>
      <c r="BK121" s="6" t="s">
        <v>223</v>
      </c>
      <c r="BL121" s="6" t="s">
        <v>224</v>
      </c>
      <c r="BM121" s="6" t="s">
        <v>224</v>
      </c>
      <c r="BN121" s="6" t="s">
        <v>227</v>
      </c>
      <c r="BP121" s="6" t="s">
        <v>222</v>
      </c>
      <c r="BQ121" s="6" t="s">
        <v>222</v>
      </c>
      <c r="BR121" s="6" t="s">
        <v>222</v>
      </c>
      <c r="BS121" s="6">
        <v>16</v>
      </c>
      <c r="BT121" s="6">
        <v>30</v>
      </c>
      <c r="BU121" s="6">
        <v>17</v>
      </c>
      <c r="BV121" s="6">
        <v>50</v>
      </c>
      <c r="BW121" s="6" t="s">
        <v>227</v>
      </c>
      <c r="BY121" s="6">
        <f t="shared" ref="BY121:BY122" si="44">SUM(BG121:BN121,BP121:BW121)</f>
        <v>113</v>
      </c>
    </row>
    <row r="122" spans="1:78" x14ac:dyDescent="0.25">
      <c r="A122" s="6">
        <v>1322546</v>
      </c>
      <c r="B122" s="6" t="s">
        <v>314</v>
      </c>
      <c r="C122" s="6">
        <v>4</v>
      </c>
      <c r="D122" s="6">
        <v>0.8</v>
      </c>
      <c r="E122" s="22">
        <v>43717</v>
      </c>
      <c r="F122" s="6" t="s">
        <v>216</v>
      </c>
      <c r="H122" s="6" t="s">
        <v>217</v>
      </c>
      <c r="I122" s="6">
        <v>13</v>
      </c>
      <c r="J122" s="6">
        <v>1.3</v>
      </c>
      <c r="K122" s="6">
        <v>8.4</v>
      </c>
      <c r="L122" s="6" t="s">
        <v>218</v>
      </c>
      <c r="M122" s="6">
        <v>0.44</v>
      </c>
      <c r="N122" s="6">
        <v>1.4E-2</v>
      </c>
      <c r="P122" s="6" t="s">
        <v>219</v>
      </c>
      <c r="R122" s="6" t="s">
        <v>220</v>
      </c>
      <c r="S122" s="6">
        <v>0.3</v>
      </c>
      <c r="T122" s="6">
        <v>0.92</v>
      </c>
      <c r="U122" s="6">
        <v>0.7</v>
      </c>
      <c r="V122" s="6">
        <v>6.7</v>
      </c>
      <c r="W122" s="6">
        <v>1.8</v>
      </c>
      <c r="X122" s="6">
        <v>11</v>
      </c>
      <c r="Y122" s="6">
        <v>10</v>
      </c>
      <c r="Z122" s="6">
        <v>5.9</v>
      </c>
      <c r="AA122" s="6">
        <v>5.2</v>
      </c>
      <c r="AB122" s="6">
        <v>5.2</v>
      </c>
      <c r="AC122" s="6">
        <v>3.5</v>
      </c>
      <c r="AD122" s="6">
        <v>5.8</v>
      </c>
      <c r="AE122" s="6">
        <v>3.3</v>
      </c>
      <c r="AF122" s="6">
        <v>0.9</v>
      </c>
      <c r="AG122" s="6">
        <v>3.9</v>
      </c>
      <c r="AI122" s="6">
        <v>65.400000000000006</v>
      </c>
      <c r="AK122" s="6">
        <v>10</v>
      </c>
      <c r="AL122" s="6">
        <v>0.83</v>
      </c>
      <c r="AM122" s="6">
        <v>51</v>
      </c>
      <c r="AN122" s="6">
        <v>1.3</v>
      </c>
      <c r="AO122" s="6" t="s">
        <v>221</v>
      </c>
      <c r="AP122" s="6">
        <v>34</v>
      </c>
      <c r="AQ122" s="6">
        <v>34</v>
      </c>
      <c r="AR122" s="6">
        <v>69</v>
      </c>
      <c r="AS122" s="6">
        <v>190</v>
      </c>
      <c r="AT122" s="6" t="s">
        <v>228</v>
      </c>
      <c r="AU122" s="6">
        <v>21</v>
      </c>
      <c r="AV122" s="6" t="s">
        <v>219</v>
      </c>
      <c r="AW122" s="6">
        <v>40</v>
      </c>
      <c r="AX122" s="6">
        <v>290</v>
      </c>
      <c r="AZ122" s="6" t="s">
        <v>219</v>
      </c>
      <c r="BA122" s="6" t="s">
        <v>219</v>
      </c>
      <c r="BB122" s="6" t="s">
        <v>219</v>
      </c>
      <c r="BC122" s="6" t="s">
        <v>219</v>
      </c>
      <c r="BD122" s="6" t="s">
        <v>219</v>
      </c>
      <c r="BE122" s="6" t="s">
        <v>219</v>
      </c>
      <c r="BG122" s="6" t="s">
        <v>222</v>
      </c>
      <c r="BH122" s="6" t="s">
        <v>222</v>
      </c>
      <c r="BI122" s="6" t="s">
        <v>222</v>
      </c>
      <c r="BJ122" s="6">
        <v>17</v>
      </c>
      <c r="BK122" s="6">
        <v>39</v>
      </c>
      <c r="BL122" s="6">
        <v>92</v>
      </c>
      <c r="BM122" s="6">
        <v>380</v>
      </c>
      <c r="BN122" s="6">
        <v>110</v>
      </c>
      <c r="BP122" s="6" t="s">
        <v>222</v>
      </c>
      <c r="BQ122" s="6" t="s">
        <v>222</v>
      </c>
      <c r="BR122" s="6" t="s">
        <v>222</v>
      </c>
      <c r="BS122" s="6" t="s">
        <v>219</v>
      </c>
      <c r="BT122" s="6">
        <v>5.0999999999999996</v>
      </c>
      <c r="BU122" s="6">
        <v>140</v>
      </c>
      <c r="BV122" s="6">
        <v>230</v>
      </c>
      <c r="BW122" s="6" t="s">
        <v>227</v>
      </c>
      <c r="BY122" s="29">
        <f t="shared" si="44"/>
        <v>1013.1</v>
      </c>
      <c r="BZ122" s="26">
        <f>(BJ122/9700)+(BK122/25000)+(BL122/45000)+(BM122/45000)+(BN122/45000)+(BT122/10000)+(BU122/7600)+(BV122/7800)</f>
        <v>6.4664142771679395E-2</v>
      </c>
    </row>
    <row r="123" spans="1:78" x14ac:dyDescent="0.25">
      <c r="A123" s="6">
        <v>1322547</v>
      </c>
      <c r="B123" s="6" t="s">
        <v>315</v>
      </c>
      <c r="C123" s="6" t="s">
        <v>216</v>
      </c>
      <c r="D123" s="6">
        <v>1.1000000000000001</v>
      </c>
      <c r="E123" s="6" t="s">
        <v>253</v>
      </c>
      <c r="F123" s="6" t="s">
        <v>216</v>
      </c>
      <c r="H123" s="6" t="s">
        <v>217</v>
      </c>
      <c r="I123" s="6">
        <v>11</v>
      </c>
      <c r="J123" s="6">
        <v>1.2</v>
      </c>
      <c r="K123" s="6">
        <v>7.5</v>
      </c>
      <c r="L123" s="6" t="s">
        <v>218</v>
      </c>
      <c r="M123" s="6">
        <v>2.4</v>
      </c>
      <c r="N123" s="6">
        <v>2.3E-2</v>
      </c>
      <c r="P123" s="6" t="s">
        <v>219</v>
      </c>
      <c r="R123" s="6">
        <v>0.56999999999999995</v>
      </c>
      <c r="S123" s="6">
        <v>0.23</v>
      </c>
      <c r="T123" s="6">
        <v>0.82</v>
      </c>
      <c r="U123" s="6">
        <v>1.1000000000000001</v>
      </c>
      <c r="V123" s="6">
        <v>8.1</v>
      </c>
      <c r="W123" s="6">
        <v>2.2000000000000002</v>
      </c>
      <c r="X123" s="6">
        <v>18</v>
      </c>
      <c r="Y123" s="6">
        <v>14</v>
      </c>
      <c r="Z123" s="6">
        <v>8.8000000000000007</v>
      </c>
      <c r="AA123" s="6">
        <v>6.5</v>
      </c>
      <c r="AB123" s="6">
        <v>7.7</v>
      </c>
      <c r="AC123" s="6">
        <v>4.9000000000000004</v>
      </c>
      <c r="AD123" s="6">
        <v>7.7</v>
      </c>
      <c r="AE123" s="6">
        <v>3.7</v>
      </c>
      <c r="AF123" s="6">
        <v>0.98</v>
      </c>
      <c r="AG123" s="6">
        <v>4.3</v>
      </c>
      <c r="AI123" s="6">
        <v>89.5</v>
      </c>
      <c r="AK123" s="6">
        <v>27</v>
      </c>
      <c r="AL123" s="6">
        <v>1.2</v>
      </c>
      <c r="AM123" s="6">
        <v>17</v>
      </c>
      <c r="AN123" s="6">
        <v>1</v>
      </c>
      <c r="AO123" s="6" t="s">
        <v>221</v>
      </c>
      <c r="AP123" s="6">
        <v>27</v>
      </c>
      <c r="AQ123" s="6">
        <v>28</v>
      </c>
      <c r="AR123" s="28">
        <v>200</v>
      </c>
      <c r="AS123" s="6">
        <v>480</v>
      </c>
      <c r="AT123" s="6">
        <v>1.7</v>
      </c>
      <c r="AU123" s="6">
        <v>30</v>
      </c>
      <c r="AV123" s="6">
        <v>2.8</v>
      </c>
      <c r="AW123" s="6">
        <v>47</v>
      </c>
      <c r="AX123" s="28">
        <v>470</v>
      </c>
    </row>
    <row r="124" spans="1:78" x14ac:dyDescent="0.25">
      <c r="A124" s="6">
        <v>1322548</v>
      </c>
      <c r="B124" s="6" t="s">
        <v>316</v>
      </c>
      <c r="C124" s="6">
        <v>2</v>
      </c>
      <c r="D124" s="6">
        <v>0.95</v>
      </c>
      <c r="E124" s="6" t="s">
        <v>253</v>
      </c>
      <c r="F124" s="6" t="s">
        <v>216</v>
      </c>
      <c r="H124" s="6" t="s">
        <v>217</v>
      </c>
      <c r="I124" s="6">
        <v>4.2</v>
      </c>
      <c r="J124" s="6">
        <v>1.5</v>
      </c>
      <c r="K124" s="6">
        <v>7.7</v>
      </c>
      <c r="L124" s="6" t="s">
        <v>218</v>
      </c>
      <c r="M124" s="6">
        <v>0.41</v>
      </c>
      <c r="N124" s="6">
        <v>1.7000000000000001E-2</v>
      </c>
      <c r="P124" s="6" t="s">
        <v>219</v>
      </c>
      <c r="R124" s="6" t="s">
        <v>220</v>
      </c>
      <c r="S124" s="6" t="s">
        <v>220</v>
      </c>
      <c r="T124" s="6" t="s">
        <v>220</v>
      </c>
      <c r="U124" s="6" t="s">
        <v>220</v>
      </c>
      <c r="V124" s="6">
        <v>1.4</v>
      </c>
      <c r="W124" s="6">
        <v>0.36</v>
      </c>
      <c r="X124" s="6">
        <v>2.8</v>
      </c>
      <c r="Y124" s="6">
        <v>2.5</v>
      </c>
      <c r="Z124" s="6">
        <v>1.8</v>
      </c>
      <c r="AA124" s="6">
        <v>1.2</v>
      </c>
      <c r="AB124" s="6">
        <v>1.9</v>
      </c>
      <c r="AC124" s="6">
        <v>0.8</v>
      </c>
      <c r="AD124" s="6">
        <v>1.5</v>
      </c>
      <c r="AE124" s="6">
        <v>0.9</v>
      </c>
      <c r="AF124" s="6">
        <v>0.31</v>
      </c>
      <c r="AG124" s="6">
        <v>1.3</v>
      </c>
      <c r="AI124" s="6">
        <v>16.8</v>
      </c>
      <c r="AK124" s="6">
        <v>13</v>
      </c>
      <c r="AL124" s="6">
        <v>1.3</v>
      </c>
      <c r="AM124" s="6">
        <v>0.6</v>
      </c>
      <c r="AN124" s="6">
        <v>4.4000000000000004</v>
      </c>
      <c r="AO124" s="6" t="s">
        <v>221</v>
      </c>
      <c r="AP124" s="6">
        <v>42</v>
      </c>
      <c r="AQ124" s="6">
        <v>42</v>
      </c>
      <c r="AR124" s="28">
        <v>300</v>
      </c>
      <c r="AS124" s="6">
        <v>330</v>
      </c>
      <c r="AT124" s="6">
        <v>2.5</v>
      </c>
      <c r="AU124" s="28">
        <v>140</v>
      </c>
      <c r="AV124" s="6" t="s">
        <v>219</v>
      </c>
      <c r="AW124" s="6">
        <v>36</v>
      </c>
      <c r="AX124" s="28">
        <v>440</v>
      </c>
      <c r="AZ124" s="6" t="s">
        <v>230</v>
      </c>
      <c r="BA124" s="6" t="s">
        <v>230</v>
      </c>
      <c r="BB124" s="6" t="s">
        <v>230</v>
      </c>
      <c r="BC124" s="6" t="s">
        <v>230</v>
      </c>
      <c r="BD124" s="6" t="s">
        <v>230</v>
      </c>
      <c r="BE124" s="6" t="s">
        <v>230</v>
      </c>
      <c r="BG124" s="6" t="s">
        <v>230</v>
      </c>
      <c r="BH124" s="6" t="s">
        <v>230</v>
      </c>
      <c r="BI124" s="6" t="s">
        <v>230</v>
      </c>
      <c r="BJ124" s="6" t="s">
        <v>230</v>
      </c>
      <c r="BK124" s="6" t="s">
        <v>230</v>
      </c>
      <c r="BL124" s="6" t="s">
        <v>230</v>
      </c>
      <c r="BM124" s="6" t="s">
        <v>230</v>
      </c>
      <c r="BN124" s="6" t="s">
        <v>230</v>
      </c>
      <c r="BP124" s="6" t="s">
        <v>230</v>
      </c>
      <c r="BQ124" s="6" t="s">
        <v>230</v>
      </c>
      <c r="BR124" s="6" t="s">
        <v>230</v>
      </c>
      <c r="BS124" s="6" t="s">
        <v>230</v>
      </c>
      <c r="BT124" s="6" t="s">
        <v>230</v>
      </c>
      <c r="BU124" s="6" t="s">
        <v>230</v>
      </c>
      <c r="BV124" s="6" t="s">
        <v>230</v>
      </c>
      <c r="BW124" s="6" t="s">
        <v>230</v>
      </c>
    </row>
    <row r="125" spans="1:78" x14ac:dyDescent="0.25">
      <c r="A125" s="6">
        <v>1322550</v>
      </c>
      <c r="B125" s="6" t="s">
        <v>317</v>
      </c>
      <c r="C125" s="6" t="s">
        <v>216</v>
      </c>
      <c r="D125" s="6">
        <v>1.2</v>
      </c>
      <c r="E125" s="6" t="s">
        <v>253</v>
      </c>
      <c r="F125" s="6" t="s">
        <v>216</v>
      </c>
      <c r="H125" s="6" t="s">
        <v>217</v>
      </c>
      <c r="I125" s="6">
        <v>10</v>
      </c>
      <c r="J125" s="6">
        <v>1.2</v>
      </c>
      <c r="K125" s="6">
        <v>8.6</v>
      </c>
      <c r="L125" s="6" t="s">
        <v>218</v>
      </c>
      <c r="M125" s="6">
        <v>0.15</v>
      </c>
      <c r="N125" s="6">
        <v>8.6999999999999994E-3</v>
      </c>
      <c r="P125" s="6" t="s">
        <v>219</v>
      </c>
      <c r="R125" s="6" t="s">
        <v>220</v>
      </c>
      <c r="S125" s="6" t="s">
        <v>220</v>
      </c>
      <c r="T125" s="6" t="s">
        <v>220</v>
      </c>
      <c r="U125" s="6" t="s">
        <v>220</v>
      </c>
      <c r="V125" s="6">
        <v>0.37</v>
      </c>
      <c r="W125" s="6" t="s">
        <v>220</v>
      </c>
      <c r="X125" s="6">
        <v>0.48</v>
      </c>
      <c r="Y125" s="6">
        <v>0.37</v>
      </c>
      <c r="Z125" s="6">
        <v>0.21</v>
      </c>
      <c r="AA125" s="6">
        <v>0.17</v>
      </c>
      <c r="AB125" s="6" t="s">
        <v>220</v>
      </c>
      <c r="AC125" s="6" t="s">
        <v>220</v>
      </c>
      <c r="AD125" s="6" t="s">
        <v>220</v>
      </c>
      <c r="AE125" s="6" t="s">
        <v>220</v>
      </c>
      <c r="AF125" s="6" t="s">
        <v>220</v>
      </c>
      <c r="AG125" s="6" t="s">
        <v>220</v>
      </c>
      <c r="AI125" s="6">
        <v>1.6</v>
      </c>
      <c r="AK125" s="6">
        <v>9.5</v>
      </c>
      <c r="AL125" s="6">
        <v>0.76</v>
      </c>
      <c r="AM125" s="6">
        <v>2.1</v>
      </c>
      <c r="AN125" s="6">
        <v>0.3</v>
      </c>
      <c r="AO125" s="6" t="s">
        <v>221</v>
      </c>
      <c r="AP125" s="6">
        <v>23</v>
      </c>
      <c r="AQ125" s="6">
        <v>23</v>
      </c>
      <c r="AR125" s="6">
        <v>93</v>
      </c>
      <c r="AS125" s="29">
        <v>1900</v>
      </c>
      <c r="AT125" s="6" t="s">
        <v>228</v>
      </c>
      <c r="AU125" s="6">
        <v>19</v>
      </c>
      <c r="AV125" s="6" t="s">
        <v>219</v>
      </c>
      <c r="AW125" s="6">
        <v>40</v>
      </c>
      <c r="AX125" s="6">
        <v>170</v>
      </c>
    </row>
    <row r="126" spans="1:78" x14ac:dyDescent="0.25">
      <c r="A126" s="6">
        <v>1322552</v>
      </c>
      <c r="B126" s="6" t="s">
        <v>318</v>
      </c>
      <c r="C126" s="6" t="s">
        <v>216</v>
      </c>
      <c r="D126" s="6">
        <v>1.65</v>
      </c>
      <c r="E126" s="6" t="s">
        <v>253</v>
      </c>
      <c r="F126" s="6" t="s">
        <v>216</v>
      </c>
      <c r="H126" s="6" t="s">
        <v>217</v>
      </c>
      <c r="I126" s="6">
        <v>11</v>
      </c>
      <c r="J126" s="6">
        <v>0.5</v>
      </c>
      <c r="K126" s="6">
        <v>8.1999999999999993</v>
      </c>
      <c r="L126" s="6" t="s">
        <v>218</v>
      </c>
      <c r="M126" s="6">
        <v>2.2000000000000002</v>
      </c>
      <c r="N126" s="6">
        <v>1.2E-2</v>
      </c>
      <c r="P126" s="6" t="s">
        <v>219</v>
      </c>
      <c r="R126" s="6">
        <v>0.31</v>
      </c>
      <c r="S126" s="6" t="s">
        <v>220</v>
      </c>
      <c r="T126" s="6">
        <v>4.9000000000000004</v>
      </c>
      <c r="U126" s="6">
        <v>4.8</v>
      </c>
      <c r="V126" s="6">
        <v>40</v>
      </c>
      <c r="W126" s="6">
        <v>8.3000000000000007</v>
      </c>
      <c r="X126" s="6">
        <v>39</v>
      </c>
      <c r="Y126" s="6">
        <v>35</v>
      </c>
      <c r="Z126" s="6">
        <v>15</v>
      </c>
      <c r="AA126" s="6">
        <v>14</v>
      </c>
      <c r="AB126" s="29">
        <v>14</v>
      </c>
      <c r="AC126" s="6">
        <v>4.0999999999999996</v>
      </c>
      <c r="AD126" s="29">
        <v>12</v>
      </c>
      <c r="AE126" s="6">
        <v>5.2</v>
      </c>
      <c r="AF126" s="29">
        <v>1.5</v>
      </c>
      <c r="AG126" s="6">
        <v>5.8</v>
      </c>
      <c r="AI126" s="6">
        <v>204</v>
      </c>
      <c r="AK126" s="6">
        <v>24</v>
      </c>
      <c r="AL126" s="6">
        <v>0.79</v>
      </c>
      <c r="AM126" s="6">
        <v>69</v>
      </c>
      <c r="AN126" s="6">
        <v>1.7</v>
      </c>
      <c r="AO126" s="6" t="s">
        <v>221</v>
      </c>
      <c r="AP126" s="6">
        <v>52</v>
      </c>
      <c r="AQ126" s="6">
        <v>52</v>
      </c>
      <c r="AR126" s="28">
        <v>500</v>
      </c>
      <c r="AS126" s="28">
        <v>990</v>
      </c>
      <c r="AT126" s="6" t="s">
        <v>228</v>
      </c>
      <c r="AU126" s="6">
        <v>45</v>
      </c>
      <c r="AV126" s="6" t="s">
        <v>219</v>
      </c>
      <c r="AW126" s="6">
        <v>43</v>
      </c>
      <c r="AX126" s="28">
        <v>540</v>
      </c>
    </row>
    <row r="127" spans="1:78" x14ac:dyDescent="0.25">
      <c r="A127" s="6">
        <v>1322559</v>
      </c>
      <c r="B127" s="6" t="s">
        <v>319</v>
      </c>
      <c r="C127" s="6">
        <v>4</v>
      </c>
      <c r="D127" s="6">
        <v>1.4</v>
      </c>
      <c r="E127" s="6" t="s">
        <v>253</v>
      </c>
      <c r="F127" s="6" t="s">
        <v>216</v>
      </c>
      <c r="H127" s="6" t="s">
        <v>217</v>
      </c>
      <c r="I127" s="6">
        <v>15</v>
      </c>
      <c r="J127" s="6">
        <v>1.5</v>
      </c>
      <c r="K127" s="6">
        <v>8.3000000000000007</v>
      </c>
      <c r="L127" s="6" t="s">
        <v>218</v>
      </c>
      <c r="M127" s="6">
        <v>0.62</v>
      </c>
      <c r="N127" s="6">
        <v>1.0999999999999999E-2</v>
      </c>
      <c r="P127" s="6" t="s">
        <v>219</v>
      </c>
      <c r="R127" s="6" t="s">
        <v>220</v>
      </c>
      <c r="S127" s="6" t="s">
        <v>220</v>
      </c>
      <c r="T127" s="6" t="s">
        <v>220</v>
      </c>
      <c r="U127" s="6" t="s">
        <v>220</v>
      </c>
      <c r="V127" s="6">
        <v>0.74</v>
      </c>
      <c r="W127" s="6">
        <v>0.19</v>
      </c>
      <c r="X127" s="6">
        <v>1.8</v>
      </c>
      <c r="Y127" s="6">
        <v>1.6</v>
      </c>
      <c r="Z127" s="6">
        <v>0.82</v>
      </c>
      <c r="AA127" s="6">
        <v>0.93</v>
      </c>
      <c r="AB127" s="6">
        <v>1.1000000000000001</v>
      </c>
      <c r="AC127" s="6">
        <v>0.45</v>
      </c>
      <c r="AD127" s="6">
        <v>0.87</v>
      </c>
      <c r="AE127" s="6">
        <v>0.5</v>
      </c>
      <c r="AF127" s="6" t="s">
        <v>220</v>
      </c>
      <c r="AG127" s="6">
        <v>0.57999999999999996</v>
      </c>
      <c r="AI127" s="6">
        <v>9.58</v>
      </c>
      <c r="AK127" s="6">
        <v>16</v>
      </c>
      <c r="AL127" s="6">
        <v>0.94</v>
      </c>
      <c r="AM127" s="6">
        <v>1.7</v>
      </c>
      <c r="AN127" s="6">
        <v>0.4</v>
      </c>
      <c r="AO127" s="6" t="s">
        <v>221</v>
      </c>
      <c r="AP127" s="6">
        <v>33</v>
      </c>
      <c r="AQ127" s="6">
        <v>33</v>
      </c>
      <c r="AR127" s="6">
        <v>48</v>
      </c>
      <c r="AS127" s="6">
        <v>110</v>
      </c>
      <c r="AT127" s="6" t="s">
        <v>228</v>
      </c>
      <c r="AU127" s="6">
        <v>25</v>
      </c>
      <c r="AV127" s="6" t="s">
        <v>219</v>
      </c>
      <c r="AW127" s="6">
        <v>50</v>
      </c>
      <c r="AX127" s="6">
        <v>120</v>
      </c>
      <c r="AZ127" s="6" t="s">
        <v>219</v>
      </c>
      <c r="BA127" s="6" t="s">
        <v>219</v>
      </c>
      <c r="BB127" s="6" t="s">
        <v>219</v>
      </c>
      <c r="BC127" s="6" t="s">
        <v>219</v>
      </c>
      <c r="BD127" s="6" t="s">
        <v>219</v>
      </c>
      <c r="BE127" s="6" t="s">
        <v>219</v>
      </c>
      <c r="BG127" s="6" t="s">
        <v>222</v>
      </c>
      <c r="BH127" s="6" t="s">
        <v>222</v>
      </c>
      <c r="BI127" s="6" t="s">
        <v>222</v>
      </c>
      <c r="BJ127" s="6" t="s">
        <v>219</v>
      </c>
      <c r="BK127" s="6" t="s">
        <v>223</v>
      </c>
      <c r="BL127" s="6">
        <v>17</v>
      </c>
      <c r="BM127" s="6">
        <v>92</v>
      </c>
      <c r="BN127" s="6" t="s">
        <v>227</v>
      </c>
      <c r="BP127" s="6" t="s">
        <v>222</v>
      </c>
      <c r="BQ127" s="6" t="s">
        <v>222</v>
      </c>
      <c r="BR127" s="6" t="s">
        <v>222</v>
      </c>
      <c r="BS127" s="6" t="s">
        <v>219</v>
      </c>
      <c r="BT127" s="6" t="s">
        <v>223</v>
      </c>
      <c r="BU127" s="6">
        <v>11</v>
      </c>
      <c r="BV127" s="6">
        <v>38</v>
      </c>
      <c r="BW127" s="6">
        <v>48</v>
      </c>
      <c r="BY127" s="6">
        <f t="shared" ref="BY127" si="45">SUM(BG127:BN127,BP127:BW127)</f>
        <v>206</v>
      </c>
    </row>
    <row r="128" spans="1:78" x14ac:dyDescent="0.25">
      <c r="A128" s="6">
        <v>1322560</v>
      </c>
      <c r="B128" s="6" t="s">
        <v>320</v>
      </c>
      <c r="C128" s="6" t="s">
        <v>216</v>
      </c>
      <c r="D128" s="6">
        <v>0.2</v>
      </c>
      <c r="E128" s="22">
        <v>43726</v>
      </c>
      <c r="F128" s="6" t="s">
        <v>216</v>
      </c>
      <c r="H128" s="6" t="s">
        <v>217</v>
      </c>
      <c r="I128" s="6">
        <v>5.2</v>
      </c>
      <c r="J128" s="6">
        <v>1</v>
      </c>
      <c r="K128" s="6">
        <v>8.1999999999999993</v>
      </c>
      <c r="L128" s="6" t="s">
        <v>218</v>
      </c>
      <c r="M128" s="6">
        <v>0.11</v>
      </c>
      <c r="N128" s="6">
        <v>1.2E-2</v>
      </c>
      <c r="P128" s="6" t="s">
        <v>219</v>
      </c>
      <c r="R128" s="6">
        <v>0.18</v>
      </c>
      <c r="S128" s="6">
        <v>0.18</v>
      </c>
      <c r="T128" s="6" t="s">
        <v>220</v>
      </c>
      <c r="U128" s="6">
        <v>0.12</v>
      </c>
      <c r="V128" s="6">
        <v>2.5</v>
      </c>
      <c r="W128" s="6">
        <v>0.49</v>
      </c>
      <c r="X128" s="6">
        <v>4.8</v>
      </c>
      <c r="Y128" s="6">
        <v>4.0999999999999996</v>
      </c>
      <c r="Z128" s="6">
        <v>2.2000000000000002</v>
      </c>
      <c r="AA128" s="6">
        <v>2</v>
      </c>
      <c r="AB128" s="6">
        <v>2.1</v>
      </c>
      <c r="AC128" s="6">
        <v>1.6</v>
      </c>
      <c r="AD128" s="6">
        <v>1.9</v>
      </c>
      <c r="AE128" s="6">
        <v>1.2</v>
      </c>
      <c r="AF128" s="6">
        <v>0.34</v>
      </c>
      <c r="AG128" s="6">
        <v>1.4</v>
      </c>
      <c r="AI128" s="6">
        <v>25.1</v>
      </c>
      <c r="AK128" s="6">
        <v>16</v>
      </c>
      <c r="AL128" s="6">
        <v>0.97</v>
      </c>
      <c r="AM128" s="6">
        <v>2.2999999999999998</v>
      </c>
      <c r="AN128" s="6">
        <v>0.6</v>
      </c>
      <c r="AO128" s="6" t="s">
        <v>221</v>
      </c>
      <c r="AP128" s="6">
        <v>36</v>
      </c>
      <c r="AQ128" s="6">
        <v>36</v>
      </c>
      <c r="AR128" s="6">
        <v>70</v>
      </c>
      <c r="AS128" s="6">
        <v>330</v>
      </c>
      <c r="AT128" s="6">
        <v>1</v>
      </c>
      <c r="AU128" s="6">
        <v>26</v>
      </c>
      <c r="AV128" s="6" t="s">
        <v>219</v>
      </c>
      <c r="AW128" s="6">
        <v>48</v>
      </c>
      <c r="AX128" s="6">
        <v>260</v>
      </c>
      <c r="AZ128" s="6" t="s">
        <v>230</v>
      </c>
      <c r="BA128" s="6" t="s">
        <v>230</v>
      </c>
      <c r="BB128" s="6" t="s">
        <v>230</v>
      </c>
      <c r="BC128" s="6" t="s">
        <v>230</v>
      </c>
      <c r="BD128" s="6" t="s">
        <v>230</v>
      </c>
      <c r="BE128" s="6" t="s">
        <v>230</v>
      </c>
      <c r="BG128" s="6" t="s">
        <v>230</v>
      </c>
      <c r="BH128" s="6" t="s">
        <v>230</v>
      </c>
      <c r="BI128" s="6" t="s">
        <v>230</v>
      </c>
      <c r="BJ128" s="6" t="s">
        <v>230</v>
      </c>
      <c r="BK128" s="6" t="s">
        <v>230</v>
      </c>
      <c r="BL128" s="6" t="s">
        <v>230</v>
      </c>
      <c r="BM128" s="6" t="s">
        <v>230</v>
      </c>
      <c r="BN128" s="6" t="s">
        <v>230</v>
      </c>
      <c r="BP128" s="6" t="s">
        <v>230</v>
      </c>
      <c r="BQ128" s="6" t="s">
        <v>230</v>
      </c>
      <c r="BR128" s="6" t="s">
        <v>230</v>
      </c>
      <c r="BS128" s="6" t="s">
        <v>230</v>
      </c>
      <c r="BT128" s="6" t="s">
        <v>230</v>
      </c>
      <c r="BU128" s="6" t="s">
        <v>230</v>
      </c>
      <c r="BV128" s="6" t="s">
        <v>230</v>
      </c>
      <c r="BW128" s="6" t="s">
        <v>230</v>
      </c>
    </row>
    <row r="129" spans="1:75" x14ac:dyDescent="0.25">
      <c r="A129" s="6">
        <v>1322565</v>
      </c>
      <c r="B129" s="6" t="s">
        <v>321</v>
      </c>
      <c r="C129" s="6" t="s">
        <v>216</v>
      </c>
      <c r="D129" s="6">
        <v>0.25</v>
      </c>
      <c r="E129" s="22">
        <v>43726</v>
      </c>
      <c r="F129" s="6" t="s">
        <v>216</v>
      </c>
      <c r="H129" s="6" t="s">
        <v>217</v>
      </c>
      <c r="I129" s="6">
        <v>8.4</v>
      </c>
      <c r="J129" s="6">
        <v>1</v>
      </c>
      <c r="K129" s="6">
        <v>7.7</v>
      </c>
      <c r="L129" s="6" t="s">
        <v>218</v>
      </c>
      <c r="M129" s="6">
        <v>7.8E-2</v>
      </c>
      <c r="N129" s="6">
        <v>0.04</v>
      </c>
      <c r="P129" s="6" t="s">
        <v>219</v>
      </c>
      <c r="R129" s="6">
        <v>0.61</v>
      </c>
      <c r="S129" s="6">
        <v>0.74</v>
      </c>
      <c r="T129" s="6">
        <v>0.36</v>
      </c>
      <c r="U129" s="6">
        <v>0.72</v>
      </c>
      <c r="V129" s="6">
        <v>6.4</v>
      </c>
      <c r="W129" s="6">
        <v>1.1000000000000001</v>
      </c>
      <c r="X129" s="6">
        <v>8.6</v>
      </c>
      <c r="Y129" s="6">
        <v>7.6</v>
      </c>
      <c r="Z129" s="6">
        <v>4.3</v>
      </c>
      <c r="AA129" s="6">
        <v>3.7</v>
      </c>
      <c r="AB129" s="6">
        <v>4.5</v>
      </c>
      <c r="AC129" s="6">
        <v>2.6</v>
      </c>
      <c r="AD129" s="6">
        <v>3.9</v>
      </c>
      <c r="AE129" s="6">
        <v>2.2999999999999998</v>
      </c>
      <c r="AF129" s="6">
        <v>0.67</v>
      </c>
      <c r="AG129" s="6">
        <v>2.9</v>
      </c>
      <c r="AI129" s="6">
        <v>50.9</v>
      </c>
      <c r="AK129" s="6">
        <v>15</v>
      </c>
      <c r="AL129" s="6">
        <v>1.4</v>
      </c>
      <c r="AM129" s="6">
        <v>6.8</v>
      </c>
      <c r="AN129" s="6">
        <v>5.8</v>
      </c>
      <c r="AO129" s="6" t="s">
        <v>221</v>
      </c>
      <c r="AP129" s="6">
        <v>71</v>
      </c>
      <c r="AQ129" s="6">
        <v>72</v>
      </c>
      <c r="AR129" s="28">
        <v>280</v>
      </c>
      <c r="AS129" s="6">
        <v>410</v>
      </c>
      <c r="AT129" s="6">
        <v>3.6</v>
      </c>
      <c r="AU129" s="6">
        <v>52</v>
      </c>
      <c r="AV129" s="6">
        <v>1.7</v>
      </c>
      <c r="AW129" s="6">
        <v>55</v>
      </c>
      <c r="AX129" s="28">
        <v>850</v>
      </c>
      <c r="AZ129" s="6" t="s">
        <v>230</v>
      </c>
      <c r="BA129" s="6" t="s">
        <v>230</v>
      </c>
      <c r="BB129" s="6" t="s">
        <v>230</v>
      </c>
      <c r="BC129" s="6" t="s">
        <v>230</v>
      </c>
      <c r="BD129" s="6" t="s">
        <v>230</v>
      </c>
      <c r="BE129" s="6" t="s">
        <v>230</v>
      </c>
      <c r="BG129" s="6" t="s">
        <v>230</v>
      </c>
      <c r="BH129" s="6" t="s">
        <v>230</v>
      </c>
      <c r="BI129" s="6" t="s">
        <v>230</v>
      </c>
      <c r="BJ129" s="6" t="s">
        <v>230</v>
      </c>
      <c r="BK129" s="6" t="s">
        <v>230</v>
      </c>
      <c r="BL129" s="6" t="s">
        <v>230</v>
      </c>
      <c r="BM129" s="6" t="s">
        <v>230</v>
      </c>
      <c r="BN129" s="6" t="s">
        <v>230</v>
      </c>
      <c r="BP129" s="6" t="s">
        <v>230</v>
      </c>
      <c r="BQ129" s="6" t="s">
        <v>230</v>
      </c>
      <c r="BR129" s="6" t="s">
        <v>230</v>
      </c>
      <c r="BS129" s="6" t="s">
        <v>230</v>
      </c>
      <c r="BT129" s="6" t="s">
        <v>230</v>
      </c>
      <c r="BU129" s="6" t="s">
        <v>230</v>
      </c>
      <c r="BV129" s="6" t="s">
        <v>230</v>
      </c>
      <c r="BW129" s="6" t="s">
        <v>230</v>
      </c>
    </row>
    <row r="130" spans="1:75" x14ac:dyDescent="0.25">
      <c r="A130" s="6">
        <v>1322568</v>
      </c>
      <c r="B130" s="6" t="s">
        <v>322</v>
      </c>
      <c r="C130" s="6" t="s">
        <v>323</v>
      </c>
      <c r="D130" s="6">
        <v>0.3</v>
      </c>
      <c r="E130" s="22">
        <v>43726</v>
      </c>
      <c r="F130" s="6" t="s">
        <v>216</v>
      </c>
      <c r="H130" s="6" t="s">
        <v>217</v>
      </c>
      <c r="I130" s="6">
        <v>9.6</v>
      </c>
      <c r="J130" s="6">
        <v>0.9</v>
      </c>
      <c r="K130" s="6">
        <v>7.9</v>
      </c>
      <c r="L130" s="6" t="s">
        <v>218</v>
      </c>
      <c r="M130" s="6">
        <v>5.7000000000000002E-2</v>
      </c>
      <c r="N130" s="6">
        <v>3.5000000000000003E-2</v>
      </c>
      <c r="P130" s="6" t="s">
        <v>219</v>
      </c>
      <c r="R130" s="6">
        <v>0.45</v>
      </c>
      <c r="S130" s="6">
        <v>0.36</v>
      </c>
      <c r="T130" s="6">
        <v>0.14000000000000001</v>
      </c>
      <c r="U130" s="6">
        <v>0.15</v>
      </c>
      <c r="V130" s="6">
        <v>2.2000000000000002</v>
      </c>
      <c r="W130" s="6">
        <v>0.52</v>
      </c>
      <c r="X130" s="6">
        <v>6.4</v>
      </c>
      <c r="Y130" s="6">
        <v>5.8</v>
      </c>
      <c r="Z130" s="6">
        <v>3.2</v>
      </c>
      <c r="AA130" s="6">
        <v>3.5</v>
      </c>
      <c r="AB130" s="6">
        <v>3.5</v>
      </c>
      <c r="AC130" s="6">
        <v>2.6</v>
      </c>
      <c r="AD130" s="6">
        <v>3.4</v>
      </c>
      <c r="AE130" s="6">
        <v>2.2999999999999998</v>
      </c>
      <c r="AF130" s="6">
        <v>0.57999999999999996</v>
      </c>
      <c r="AG130" s="6">
        <v>2.6</v>
      </c>
      <c r="AI130" s="6">
        <v>37.6</v>
      </c>
      <c r="AK130" s="6">
        <v>39</v>
      </c>
      <c r="AL130" s="6">
        <v>2.6</v>
      </c>
      <c r="AM130" s="6">
        <v>5.2</v>
      </c>
      <c r="AN130" s="6">
        <v>1.6</v>
      </c>
      <c r="AO130" s="6" t="s">
        <v>221</v>
      </c>
      <c r="AP130" s="6">
        <v>49</v>
      </c>
      <c r="AQ130" s="6">
        <v>50</v>
      </c>
      <c r="AR130" s="28">
        <v>320</v>
      </c>
      <c r="AS130" s="28">
        <v>750</v>
      </c>
      <c r="AT130" s="6">
        <v>1.7</v>
      </c>
      <c r="AU130" s="6">
        <v>49</v>
      </c>
      <c r="AV130" s="6" t="s">
        <v>219</v>
      </c>
      <c r="AW130" s="6">
        <v>66</v>
      </c>
      <c r="AX130" s="28">
        <v>710</v>
      </c>
      <c r="AZ130" s="6" t="s">
        <v>230</v>
      </c>
      <c r="BA130" s="6" t="s">
        <v>230</v>
      </c>
      <c r="BB130" s="6" t="s">
        <v>230</v>
      </c>
      <c r="BC130" s="6" t="s">
        <v>230</v>
      </c>
      <c r="BD130" s="6" t="s">
        <v>230</v>
      </c>
      <c r="BE130" s="6" t="s">
        <v>230</v>
      </c>
      <c r="BG130" s="6" t="s">
        <v>230</v>
      </c>
      <c r="BH130" s="6" t="s">
        <v>230</v>
      </c>
      <c r="BI130" s="6" t="s">
        <v>230</v>
      </c>
      <c r="BJ130" s="6" t="s">
        <v>230</v>
      </c>
      <c r="BK130" s="6" t="s">
        <v>230</v>
      </c>
      <c r="BL130" s="6" t="s">
        <v>230</v>
      </c>
      <c r="BM130" s="6" t="s">
        <v>230</v>
      </c>
      <c r="BN130" s="6" t="s">
        <v>230</v>
      </c>
      <c r="BP130" s="6" t="s">
        <v>230</v>
      </c>
      <c r="BQ130" s="6" t="s">
        <v>230</v>
      </c>
      <c r="BR130" s="6" t="s">
        <v>230</v>
      </c>
      <c r="BS130" s="6" t="s">
        <v>230</v>
      </c>
      <c r="BT130" s="6" t="s">
        <v>230</v>
      </c>
      <c r="BU130" s="6" t="s">
        <v>230</v>
      </c>
      <c r="BV130" s="6" t="s">
        <v>230</v>
      </c>
      <c r="BW130" s="6" t="s">
        <v>230</v>
      </c>
    </row>
    <row r="131" spans="1:75" x14ac:dyDescent="0.25">
      <c r="A131" s="6">
        <v>1322574</v>
      </c>
      <c r="B131" s="6" t="s">
        <v>324</v>
      </c>
      <c r="C131" s="6" t="s">
        <v>325</v>
      </c>
      <c r="D131" s="6">
        <v>1.7</v>
      </c>
      <c r="E131" s="22">
        <v>43726</v>
      </c>
      <c r="F131" s="6" t="s">
        <v>216</v>
      </c>
      <c r="H131" s="6" t="s">
        <v>217</v>
      </c>
      <c r="I131" s="6">
        <v>12</v>
      </c>
      <c r="J131" s="6">
        <v>1</v>
      </c>
      <c r="K131" s="6">
        <v>8.4</v>
      </c>
      <c r="L131" s="6" t="s">
        <v>218</v>
      </c>
      <c r="M131" s="6">
        <v>0.21</v>
      </c>
      <c r="N131" s="6">
        <v>3.3000000000000002E-2</v>
      </c>
      <c r="P131" s="6" t="s">
        <v>219</v>
      </c>
      <c r="R131" s="6">
        <v>0.91</v>
      </c>
      <c r="S131" s="6">
        <v>0.43</v>
      </c>
      <c r="T131" s="6">
        <v>0.15</v>
      </c>
      <c r="U131" s="6">
        <v>0.35</v>
      </c>
      <c r="V131" s="6">
        <v>4</v>
      </c>
      <c r="W131" s="6">
        <v>2</v>
      </c>
      <c r="X131" s="6">
        <v>12</v>
      </c>
      <c r="Y131" s="6">
        <v>11</v>
      </c>
      <c r="Z131" s="6">
        <v>6.3</v>
      </c>
      <c r="AA131" s="6">
        <v>4.5999999999999996</v>
      </c>
      <c r="AB131" s="6">
        <v>5.6</v>
      </c>
      <c r="AC131" s="6">
        <v>3.4</v>
      </c>
      <c r="AD131" s="6">
        <v>5.5</v>
      </c>
      <c r="AE131" s="6">
        <v>2.8</v>
      </c>
      <c r="AF131" s="6">
        <v>0.74</v>
      </c>
      <c r="AG131" s="6">
        <v>3.5</v>
      </c>
      <c r="AI131" s="6">
        <v>63.6</v>
      </c>
      <c r="AK131" s="6">
        <v>24</v>
      </c>
      <c r="AL131" s="6">
        <v>5.3</v>
      </c>
      <c r="AM131" s="6">
        <v>130</v>
      </c>
      <c r="AN131" s="6" t="s">
        <v>237</v>
      </c>
      <c r="AO131" s="6" t="s">
        <v>221</v>
      </c>
      <c r="AP131" s="6">
        <v>46</v>
      </c>
      <c r="AQ131" s="6">
        <v>46</v>
      </c>
      <c r="AR131" s="28">
        <v>200</v>
      </c>
      <c r="AS131" s="6">
        <v>220</v>
      </c>
      <c r="AT131" s="6" t="s">
        <v>228</v>
      </c>
      <c r="AU131" s="6">
        <v>32</v>
      </c>
      <c r="AV131" s="6" t="s">
        <v>219</v>
      </c>
      <c r="AW131" s="6">
        <v>82</v>
      </c>
      <c r="AX131" s="6">
        <v>220</v>
      </c>
      <c r="AZ131" s="6" t="s">
        <v>230</v>
      </c>
      <c r="BA131" s="6" t="s">
        <v>230</v>
      </c>
      <c r="BB131" s="6" t="s">
        <v>230</v>
      </c>
      <c r="BC131" s="6" t="s">
        <v>230</v>
      </c>
      <c r="BD131" s="6" t="s">
        <v>230</v>
      </c>
      <c r="BE131" s="6" t="s">
        <v>230</v>
      </c>
      <c r="BG131" s="6" t="s">
        <v>230</v>
      </c>
      <c r="BH131" s="6" t="s">
        <v>230</v>
      </c>
      <c r="BI131" s="6" t="s">
        <v>230</v>
      </c>
      <c r="BJ131" s="6" t="s">
        <v>230</v>
      </c>
      <c r="BK131" s="6" t="s">
        <v>230</v>
      </c>
      <c r="BL131" s="6" t="s">
        <v>230</v>
      </c>
      <c r="BM131" s="6" t="s">
        <v>230</v>
      </c>
      <c r="BN131" s="6" t="s">
        <v>230</v>
      </c>
      <c r="BP131" s="6" t="s">
        <v>230</v>
      </c>
      <c r="BQ131" s="6" t="s">
        <v>230</v>
      </c>
      <c r="BR131" s="6" t="s">
        <v>230</v>
      </c>
      <c r="BS131" s="6" t="s">
        <v>230</v>
      </c>
      <c r="BT131" s="6" t="s">
        <v>230</v>
      </c>
      <c r="BU131" s="6" t="s">
        <v>230</v>
      </c>
      <c r="BV131" s="6" t="s">
        <v>230</v>
      </c>
      <c r="BW131" s="6" t="s">
        <v>230</v>
      </c>
    </row>
    <row r="132" spans="1:75" x14ac:dyDescent="0.25">
      <c r="A132" s="6">
        <v>1322575</v>
      </c>
      <c r="B132" s="6" t="s">
        <v>326</v>
      </c>
      <c r="C132" s="6" t="s">
        <v>323</v>
      </c>
      <c r="D132" s="6">
        <v>0.3</v>
      </c>
      <c r="E132" s="22">
        <v>43726</v>
      </c>
      <c r="F132" s="6" t="s">
        <v>216</v>
      </c>
      <c r="H132" s="6" t="s">
        <v>217</v>
      </c>
      <c r="I132" s="6">
        <v>7.1</v>
      </c>
      <c r="J132" s="6">
        <v>0.8</v>
      </c>
      <c r="K132" s="6">
        <v>7.2</v>
      </c>
      <c r="L132" s="6" t="s">
        <v>218</v>
      </c>
      <c r="M132" s="6">
        <v>7.4999999999999997E-2</v>
      </c>
      <c r="N132" s="6">
        <v>6.9000000000000006E-2</v>
      </c>
      <c r="P132" s="6" t="s">
        <v>219</v>
      </c>
      <c r="R132" s="6">
        <v>0.17</v>
      </c>
      <c r="S132" s="6">
        <v>0.45</v>
      </c>
      <c r="T132" s="6" t="s">
        <v>220</v>
      </c>
      <c r="U132" s="6" t="s">
        <v>220</v>
      </c>
      <c r="V132" s="6">
        <v>0.44</v>
      </c>
      <c r="W132" s="6">
        <v>0.27</v>
      </c>
      <c r="X132" s="6">
        <v>1.5</v>
      </c>
      <c r="Y132" s="6">
        <v>1.5</v>
      </c>
      <c r="Z132" s="6">
        <v>1.1000000000000001</v>
      </c>
      <c r="AA132" s="6">
        <v>1.3</v>
      </c>
      <c r="AB132" s="6">
        <v>2.1</v>
      </c>
      <c r="AC132" s="6">
        <v>1.3</v>
      </c>
      <c r="AD132" s="6">
        <v>1.6</v>
      </c>
      <c r="AE132" s="6">
        <v>1.9</v>
      </c>
      <c r="AF132" s="6">
        <v>0.45</v>
      </c>
      <c r="AG132" s="6">
        <v>2.8</v>
      </c>
      <c r="AI132" s="6">
        <v>16.8</v>
      </c>
      <c r="AK132" s="28">
        <v>46</v>
      </c>
      <c r="AL132" s="6">
        <v>2.2999999999999998</v>
      </c>
      <c r="AM132" s="6">
        <v>7.1</v>
      </c>
      <c r="AN132" s="28">
        <v>30</v>
      </c>
      <c r="AO132" s="6" t="s">
        <v>221</v>
      </c>
      <c r="AP132" s="28">
        <v>160</v>
      </c>
      <c r="AQ132" s="6">
        <v>160</v>
      </c>
      <c r="AR132" s="28">
        <v>890</v>
      </c>
      <c r="AS132" s="28">
        <v>930</v>
      </c>
      <c r="AT132" s="6">
        <v>8.1</v>
      </c>
      <c r="AU132" s="28">
        <v>120</v>
      </c>
      <c r="AV132" s="6">
        <v>7</v>
      </c>
      <c r="AW132" s="6">
        <v>48</v>
      </c>
      <c r="AX132" s="28">
        <v>3500</v>
      </c>
      <c r="AZ132" s="6" t="s">
        <v>230</v>
      </c>
      <c r="BA132" s="6" t="s">
        <v>230</v>
      </c>
      <c r="BB132" s="6" t="s">
        <v>230</v>
      </c>
      <c r="BC132" s="6" t="s">
        <v>230</v>
      </c>
      <c r="BD132" s="6" t="s">
        <v>230</v>
      </c>
      <c r="BE132" s="6" t="s">
        <v>230</v>
      </c>
      <c r="BG132" s="6" t="s">
        <v>230</v>
      </c>
      <c r="BH132" s="6" t="s">
        <v>230</v>
      </c>
      <c r="BI132" s="6" t="s">
        <v>230</v>
      </c>
      <c r="BJ132" s="6" t="s">
        <v>230</v>
      </c>
      <c r="BK132" s="6" t="s">
        <v>230</v>
      </c>
      <c r="BL132" s="6" t="s">
        <v>230</v>
      </c>
      <c r="BM132" s="6" t="s">
        <v>230</v>
      </c>
      <c r="BN132" s="6" t="s">
        <v>230</v>
      </c>
      <c r="BP132" s="6" t="s">
        <v>230</v>
      </c>
      <c r="BQ132" s="6" t="s">
        <v>230</v>
      </c>
      <c r="BR132" s="6" t="s">
        <v>230</v>
      </c>
      <c r="BS132" s="6" t="s">
        <v>230</v>
      </c>
      <c r="BT132" s="6" t="s">
        <v>230</v>
      </c>
      <c r="BU132" s="6" t="s">
        <v>230</v>
      </c>
      <c r="BV132" s="6" t="s">
        <v>230</v>
      </c>
      <c r="BW132" s="6" t="s">
        <v>230</v>
      </c>
    </row>
    <row r="133" spans="1:75" x14ac:dyDescent="0.25">
      <c r="A133" s="6">
        <v>1322578</v>
      </c>
      <c r="B133" s="6" t="s">
        <v>327</v>
      </c>
      <c r="C133" s="6" t="s">
        <v>323</v>
      </c>
      <c r="D133" s="6">
        <v>0.2</v>
      </c>
      <c r="E133" s="22">
        <v>43726</v>
      </c>
      <c r="F133" s="6" t="s">
        <v>216</v>
      </c>
      <c r="H133" s="6" t="s">
        <v>217</v>
      </c>
      <c r="I133" s="6">
        <v>5.6</v>
      </c>
      <c r="J133" s="6">
        <v>0.9</v>
      </c>
      <c r="K133" s="6">
        <v>7.5</v>
      </c>
      <c r="L133" s="6" t="s">
        <v>218</v>
      </c>
      <c r="M133" s="6">
        <v>4.4999999999999998E-2</v>
      </c>
      <c r="N133" s="6">
        <v>3.4000000000000002E-2</v>
      </c>
      <c r="P133" s="6" t="s">
        <v>219</v>
      </c>
      <c r="R133" s="6">
        <v>0.26</v>
      </c>
      <c r="S133" s="6">
        <v>0.2</v>
      </c>
      <c r="T133" s="6" t="s">
        <v>220</v>
      </c>
      <c r="U133" s="6">
        <v>0.14000000000000001</v>
      </c>
      <c r="V133" s="6">
        <v>1.4</v>
      </c>
      <c r="W133" s="6">
        <v>0.28000000000000003</v>
      </c>
      <c r="X133" s="6">
        <v>2.6</v>
      </c>
      <c r="Y133" s="6">
        <v>2.2999999999999998</v>
      </c>
      <c r="Z133" s="6">
        <v>1.5</v>
      </c>
      <c r="AA133" s="6">
        <v>1.3</v>
      </c>
      <c r="AB133" s="6">
        <v>1.8</v>
      </c>
      <c r="AC133" s="6">
        <v>0.98</v>
      </c>
      <c r="AD133" s="6">
        <v>1.6</v>
      </c>
      <c r="AE133" s="6">
        <v>1</v>
      </c>
      <c r="AF133" s="6">
        <v>0.22</v>
      </c>
      <c r="AG133" s="6">
        <v>1.3</v>
      </c>
      <c r="AI133" s="6">
        <v>16.8</v>
      </c>
      <c r="AK133" s="6">
        <v>22</v>
      </c>
      <c r="AL133" s="6">
        <v>1.1000000000000001</v>
      </c>
      <c r="AM133" s="6">
        <v>3.2</v>
      </c>
      <c r="AN133" s="6">
        <v>8.4</v>
      </c>
      <c r="AO133" s="6" t="s">
        <v>221</v>
      </c>
      <c r="AP133" s="6">
        <v>58</v>
      </c>
      <c r="AQ133" s="6">
        <v>58</v>
      </c>
      <c r="AR133" s="28">
        <v>230</v>
      </c>
      <c r="AS133" s="6">
        <v>360</v>
      </c>
      <c r="AT133" s="6">
        <v>3.5</v>
      </c>
      <c r="AU133" s="6">
        <v>47</v>
      </c>
      <c r="AV133" s="6">
        <v>2.2999999999999998</v>
      </c>
      <c r="AW133" s="6">
        <v>49</v>
      </c>
      <c r="AX133" s="28">
        <v>610</v>
      </c>
      <c r="AZ133" s="6" t="s">
        <v>230</v>
      </c>
      <c r="BA133" s="6" t="s">
        <v>230</v>
      </c>
      <c r="BB133" s="6" t="s">
        <v>230</v>
      </c>
      <c r="BC133" s="6" t="s">
        <v>230</v>
      </c>
      <c r="BD133" s="6" t="s">
        <v>230</v>
      </c>
      <c r="BE133" s="6" t="s">
        <v>230</v>
      </c>
      <c r="BG133" s="6" t="s">
        <v>230</v>
      </c>
      <c r="BH133" s="6" t="s">
        <v>230</v>
      </c>
      <c r="BI133" s="6" t="s">
        <v>230</v>
      </c>
      <c r="BJ133" s="6" t="s">
        <v>230</v>
      </c>
      <c r="BK133" s="6" t="s">
        <v>230</v>
      </c>
      <c r="BL133" s="6" t="s">
        <v>230</v>
      </c>
      <c r="BM133" s="6" t="s">
        <v>230</v>
      </c>
      <c r="BN133" s="6" t="s">
        <v>230</v>
      </c>
      <c r="BP133" s="6" t="s">
        <v>230</v>
      </c>
      <c r="BQ133" s="6" t="s">
        <v>230</v>
      </c>
      <c r="BR133" s="6" t="s">
        <v>230</v>
      </c>
      <c r="BS133" s="6" t="s">
        <v>230</v>
      </c>
      <c r="BT133" s="6" t="s">
        <v>230</v>
      </c>
      <c r="BU133" s="6" t="s">
        <v>230</v>
      </c>
      <c r="BV133" s="6" t="s">
        <v>230</v>
      </c>
      <c r="BW133" s="6" t="s">
        <v>230</v>
      </c>
    </row>
    <row r="134" spans="1:75" x14ac:dyDescent="0.25">
      <c r="A134" s="6">
        <v>1322583</v>
      </c>
      <c r="B134" s="6" t="s">
        <v>328</v>
      </c>
      <c r="C134" s="6" t="s">
        <v>325</v>
      </c>
      <c r="D134" s="6">
        <v>2.2000000000000002</v>
      </c>
      <c r="E134" s="22">
        <v>43726</v>
      </c>
      <c r="F134" s="6" t="s">
        <v>216</v>
      </c>
      <c r="H134" s="6" t="s">
        <v>217</v>
      </c>
      <c r="I134" s="6">
        <v>6.2</v>
      </c>
      <c r="J134" s="6">
        <v>0.9</v>
      </c>
      <c r="K134" s="6">
        <v>7.7</v>
      </c>
      <c r="L134" s="6" t="s">
        <v>218</v>
      </c>
      <c r="M134" s="6">
        <v>1.5</v>
      </c>
      <c r="N134" s="6">
        <v>4.1000000000000002E-2</v>
      </c>
      <c r="P134" s="6" t="s">
        <v>219</v>
      </c>
      <c r="R134" s="6">
        <v>1.5</v>
      </c>
      <c r="S134" s="6">
        <v>0.53</v>
      </c>
      <c r="T134" s="6">
        <v>0.34</v>
      </c>
      <c r="U134" s="6">
        <v>0.4</v>
      </c>
      <c r="V134" s="6">
        <v>6.6</v>
      </c>
      <c r="W134" s="6">
        <v>1.4</v>
      </c>
      <c r="X134" s="6">
        <v>14</v>
      </c>
      <c r="Y134" s="6">
        <v>14</v>
      </c>
      <c r="Z134" s="6">
        <v>8.1</v>
      </c>
      <c r="AA134" s="6">
        <v>5.6</v>
      </c>
      <c r="AB134" s="6">
        <v>6.8</v>
      </c>
      <c r="AC134" s="6">
        <v>4.7</v>
      </c>
      <c r="AD134" s="6">
        <v>6.5</v>
      </c>
      <c r="AE134" s="6">
        <v>3.6</v>
      </c>
      <c r="AF134" s="29">
        <v>1.1000000000000001</v>
      </c>
      <c r="AG134" s="6">
        <v>4.7</v>
      </c>
      <c r="AI134" s="6">
        <v>79.7</v>
      </c>
      <c r="AK134" s="6">
        <v>38</v>
      </c>
      <c r="AL134" s="6">
        <v>2.8</v>
      </c>
      <c r="AM134" s="6">
        <v>12</v>
      </c>
      <c r="AN134" s="6">
        <v>1.7</v>
      </c>
      <c r="AO134" s="6" t="s">
        <v>221</v>
      </c>
      <c r="AP134" s="6">
        <v>46</v>
      </c>
      <c r="AQ134" s="6">
        <v>46</v>
      </c>
      <c r="AR134" s="28">
        <v>2900</v>
      </c>
      <c r="AS134" s="6">
        <v>310</v>
      </c>
      <c r="AT134" s="6" t="s">
        <v>228</v>
      </c>
      <c r="AU134" s="6">
        <v>48</v>
      </c>
      <c r="AV134" s="6" t="s">
        <v>219</v>
      </c>
      <c r="AW134" s="6">
        <v>68</v>
      </c>
      <c r="AX134" s="28">
        <v>610</v>
      </c>
      <c r="AZ134" s="6" t="s">
        <v>230</v>
      </c>
      <c r="BA134" s="6" t="s">
        <v>230</v>
      </c>
      <c r="BB134" s="6" t="s">
        <v>230</v>
      </c>
      <c r="BC134" s="6" t="s">
        <v>230</v>
      </c>
      <c r="BD134" s="6" t="s">
        <v>230</v>
      </c>
      <c r="BE134" s="6" t="s">
        <v>230</v>
      </c>
      <c r="BG134" s="6" t="s">
        <v>230</v>
      </c>
      <c r="BH134" s="6" t="s">
        <v>230</v>
      </c>
      <c r="BI134" s="6" t="s">
        <v>230</v>
      </c>
      <c r="BJ134" s="6" t="s">
        <v>230</v>
      </c>
      <c r="BK134" s="6" t="s">
        <v>230</v>
      </c>
      <c r="BL134" s="6" t="s">
        <v>230</v>
      </c>
      <c r="BM134" s="6" t="s">
        <v>230</v>
      </c>
      <c r="BN134" s="6" t="s">
        <v>230</v>
      </c>
      <c r="BP134" s="6" t="s">
        <v>230</v>
      </c>
      <c r="BQ134" s="6" t="s">
        <v>230</v>
      </c>
      <c r="BR134" s="6" t="s">
        <v>230</v>
      </c>
      <c r="BS134" s="6" t="s">
        <v>230</v>
      </c>
      <c r="BT134" s="6" t="s">
        <v>230</v>
      </c>
      <c r="BU134" s="6" t="s">
        <v>230</v>
      </c>
      <c r="BV134" s="6" t="s">
        <v>230</v>
      </c>
      <c r="BW134" s="6" t="s">
        <v>230</v>
      </c>
    </row>
    <row r="135" spans="1:75" x14ac:dyDescent="0.25">
      <c r="A135" s="6">
        <v>1322586</v>
      </c>
      <c r="B135" s="6" t="s">
        <v>329</v>
      </c>
      <c r="C135" s="6" t="s">
        <v>325</v>
      </c>
      <c r="D135" s="6">
        <v>1.5</v>
      </c>
      <c r="E135" s="22">
        <v>43726</v>
      </c>
      <c r="F135" s="6" t="s">
        <v>216</v>
      </c>
      <c r="H135" s="6" t="s">
        <v>217</v>
      </c>
      <c r="I135" s="6">
        <v>16</v>
      </c>
      <c r="J135" s="6">
        <v>0.6</v>
      </c>
      <c r="K135" s="6">
        <v>7.7</v>
      </c>
      <c r="L135" s="6" t="s">
        <v>218</v>
      </c>
      <c r="M135" s="6">
        <v>1</v>
      </c>
      <c r="N135" s="6">
        <v>3.3E-3</v>
      </c>
      <c r="P135" s="6" t="s">
        <v>219</v>
      </c>
      <c r="R135" s="6" t="s">
        <v>220</v>
      </c>
      <c r="S135" s="6" t="s">
        <v>220</v>
      </c>
      <c r="T135" s="6" t="s">
        <v>220</v>
      </c>
      <c r="U135" s="6" t="s">
        <v>220</v>
      </c>
      <c r="V135" s="6" t="s">
        <v>220</v>
      </c>
      <c r="W135" s="6" t="s">
        <v>220</v>
      </c>
      <c r="X135" s="6" t="s">
        <v>220</v>
      </c>
      <c r="Y135" s="6" t="s">
        <v>220</v>
      </c>
      <c r="Z135" s="6" t="s">
        <v>220</v>
      </c>
      <c r="AA135" s="6" t="s">
        <v>220</v>
      </c>
      <c r="AB135" s="6" t="s">
        <v>220</v>
      </c>
      <c r="AC135" s="6" t="s">
        <v>220</v>
      </c>
      <c r="AD135" s="6" t="s">
        <v>220</v>
      </c>
      <c r="AE135" s="6" t="s">
        <v>220</v>
      </c>
      <c r="AF135" s="6" t="s">
        <v>220</v>
      </c>
      <c r="AG135" s="6" t="s">
        <v>220</v>
      </c>
      <c r="AI135" s="6" t="s">
        <v>299</v>
      </c>
      <c r="AK135" s="6">
        <v>14</v>
      </c>
      <c r="AL135" s="6">
        <v>1.4</v>
      </c>
      <c r="AM135" s="6">
        <v>6.4</v>
      </c>
      <c r="AN135" s="6">
        <v>1.9</v>
      </c>
      <c r="AO135" s="6" t="s">
        <v>221</v>
      </c>
      <c r="AP135" s="6">
        <v>65</v>
      </c>
      <c r="AQ135" s="6">
        <v>65</v>
      </c>
      <c r="AR135" s="6">
        <v>66</v>
      </c>
      <c r="AS135" s="6">
        <v>37</v>
      </c>
      <c r="AT135" s="6">
        <v>1.1000000000000001</v>
      </c>
      <c r="AU135" s="6">
        <v>42</v>
      </c>
      <c r="AV135" s="6" t="s">
        <v>219</v>
      </c>
      <c r="AW135" s="6">
        <v>80</v>
      </c>
      <c r="AX135" s="6">
        <v>95</v>
      </c>
      <c r="AZ135" s="6" t="s">
        <v>230</v>
      </c>
      <c r="BA135" s="6" t="s">
        <v>230</v>
      </c>
      <c r="BB135" s="6" t="s">
        <v>230</v>
      </c>
      <c r="BC135" s="6" t="s">
        <v>230</v>
      </c>
      <c r="BD135" s="6" t="s">
        <v>230</v>
      </c>
      <c r="BE135" s="6" t="s">
        <v>230</v>
      </c>
      <c r="BG135" s="6" t="s">
        <v>230</v>
      </c>
      <c r="BH135" s="6" t="s">
        <v>230</v>
      </c>
      <c r="BI135" s="6" t="s">
        <v>230</v>
      </c>
      <c r="BJ135" s="6" t="s">
        <v>230</v>
      </c>
      <c r="BK135" s="6" t="s">
        <v>230</v>
      </c>
      <c r="BL135" s="6" t="s">
        <v>230</v>
      </c>
      <c r="BM135" s="6" t="s">
        <v>230</v>
      </c>
      <c r="BN135" s="6" t="s">
        <v>230</v>
      </c>
      <c r="BP135" s="6" t="s">
        <v>230</v>
      </c>
      <c r="BQ135" s="6" t="s">
        <v>230</v>
      </c>
      <c r="BR135" s="6" t="s">
        <v>230</v>
      </c>
      <c r="BS135" s="6" t="s">
        <v>230</v>
      </c>
      <c r="BT135" s="6" t="s">
        <v>230</v>
      </c>
      <c r="BU135" s="6" t="s">
        <v>230</v>
      </c>
      <c r="BV135" s="6" t="s">
        <v>230</v>
      </c>
      <c r="BW135" s="6" t="s">
        <v>230</v>
      </c>
    </row>
    <row r="136" spans="1:75" x14ac:dyDescent="0.25">
      <c r="A136" s="6">
        <v>1322592</v>
      </c>
      <c r="B136" s="6" t="s">
        <v>330</v>
      </c>
      <c r="C136" s="6" t="s">
        <v>325</v>
      </c>
      <c r="D136" s="6">
        <v>2</v>
      </c>
      <c r="E136" s="22">
        <v>43726</v>
      </c>
      <c r="F136" s="6" t="s">
        <v>216</v>
      </c>
      <c r="H136" s="6" t="s">
        <v>217</v>
      </c>
      <c r="I136" s="6">
        <v>7.5</v>
      </c>
      <c r="J136" s="6">
        <v>1</v>
      </c>
      <c r="K136" s="6">
        <v>7.5</v>
      </c>
      <c r="L136" s="6" t="s">
        <v>218</v>
      </c>
      <c r="M136" s="6">
        <v>2.1</v>
      </c>
      <c r="N136" s="6">
        <v>3.5000000000000003E-2</v>
      </c>
      <c r="P136" s="6" t="s">
        <v>219</v>
      </c>
      <c r="R136" s="6">
        <v>1.4</v>
      </c>
      <c r="S136" s="6">
        <v>0.23</v>
      </c>
      <c r="T136" s="6">
        <v>0.13</v>
      </c>
      <c r="U136" s="6">
        <v>0.21</v>
      </c>
      <c r="V136" s="6">
        <v>8.6999999999999993</v>
      </c>
      <c r="W136" s="6">
        <v>0.82</v>
      </c>
      <c r="X136" s="6">
        <v>4.2</v>
      </c>
      <c r="Y136" s="6">
        <v>5.3</v>
      </c>
      <c r="Z136" s="6">
        <v>2.6</v>
      </c>
      <c r="AA136" s="6">
        <v>3</v>
      </c>
      <c r="AB136" s="6">
        <v>3.4</v>
      </c>
      <c r="AC136" s="6">
        <v>1.7</v>
      </c>
      <c r="AD136" s="6">
        <v>3.1</v>
      </c>
      <c r="AE136" s="6">
        <v>2</v>
      </c>
      <c r="AF136" s="6">
        <v>0.61</v>
      </c>
      <c r="AG136" s="6">
        <v>3.4</v>
      </c>
      <c r="AI136" s="6">
        <v>40.799999999999997</v>
      </c>
      <c r="AK136" s="6">
        <v>24</v>
      </c>
      <c r="AL136" s="6">
        <v>2.1</v>
      </c>
      <c r="AM136" s="6">
        <v>10</v>
      </c>
      <c r="AN136" s="28">
        <v>24</v>
      </c>
      <c r="AO136" s="6" t="s">
        <v>221</v>
      </c>
      <c r="AP136" s="6">
        <v>43</v>
      </c>
      <c r="AQ136" s="6">
        <v>43</v>
      </c>
      <c r="AR136" s="28">
        <v>1200</v>
      </c>
      <c r="AS136" s="6">
        <v>490</v>
      </c>
      <c r="AT136" s="6">
        <v>16</v>
      </c>
      <c r="AU136" s="6">
        <v>69</v>
      </c>
      <c r="AV136" s="6" t="s">
        <v>219</v>
      </c>
      <c r="AW136" s="6">
        <v>67</v>
      </c>
      <c r="AX136" s="28">
        <v>630</v>
      </c>
      <c r="AZ136" s="6" t="s">
        <v>230</v>
      </c>
      <c r="BA136" s="6" t="s">
        <v>230</v>
      </c>
      <c r="BB136" s="6" t="s">
        <v>230</v>
      </c>
      <c r="BC136" s="6" t="s">
        <v>230</v>
      </c>
      <c r="BD136" s="6" t="s">
        <v>230</v>
      </c>
      <c r="BE136" s="6" t="s">
        <v>230</v>
      </c>
      <c r="BG136" s="6" t="s">
        <v>230</v>
      </c>
      <c r="BH136" s="6" t="s">
        <v>230</v>
      </c>
      <c r="BI136" s="6" t="s">
        <v>230</v>
      </c>
      <c r="BJ136" s="6" t="s">
        <v>230</v>
      </c>
      <c r="BK136" s="6" t="s">
        <v>230</v>
      </c>
      <c r="BL136" s="6" t="s">
        <v>230</v>
      </c>
      <c r="BM136" s="6" t="s">
        <v>230</v>
      </c>
      <c r="BN136" s="6" t="s">
        <v>230</v>
      </c>
      <c r="BP136" s="6" t="s">
        <v>230</v>
      </c>
      <c r="BQ136" s="6" t="s">
        <v>230</v>
      </c>
      <c r="BR136" s="6" t="s">
        <v>230</v>
      </c>
      <c r="BS136" s="6" t="s">
        <v>230</v>
      </c>
      <c r="BT136" s="6" t="s">
        <v>230</v>
      </c>
      <c r="BU136" s="6" t="s">
        <v>230</v>
      </c>
      <c r="BV136" s="6" t="s">
        <v>230</v>
      </c>
      <c r="BW136" s="6" t="s">
        <v>230</v>
      </c>
    </row>
    <row r="137" spans="1:75" x14ac:dyDescent="0.25">
      <c r="A137" s="6">
        <v>1322593</v>
      </c>
      <c r="B137" s="6" t="s">
        <v>331</v>
      </c>
      <c r="C137" s="6" t="s">
        <v>323</v>
      </c>
      <c r="D137" s="6">
        <v>0.1</v>
      </c>
      <c r="E137" s="22">
        <v>43726</v>
      </c>
      <c r="F137" s="6" t="s">
        <v>216</v>
      </c>
      <c r="H137" s="6">
        <v>21</v>
      </c>
      <c r="I137" s="6">
        <v>9.1999999999999993</v>
      </c>
      <c r="J137" s="6">
        <v>0.9</v>
      </c>
      <c r="K137" s="6">
        <v>6.6</v>
      </c>
      <c r="L137" s="6" t="s">
        <v>218</v>
      </c>
      <c r="M137" s="6">
        <v>6.0999999999999999E-2</v>
      </c>
      <c r="N137" s="6">
        <v>5.0999999999999997E-2</v>
      </c>
      <c r="P137" s="6" t="s">
        <v>219</v>
      </c>
      <c r="R137" s="6" t="s">
        <v>220</v>
      </c>
      <c r="S137" s="6" t="s">
        <v>220</v>
      </c>
      <c r="T137" s="6" t="s">
        <v>220</v>
      </c>
      <c r="U137" s="6" t="s">
        <v>220</v>
      </c>
      <c r="V137" s="6">
        <v>0.24</v>
      </c>
      <c r="W137" s="6" t="s">
        <v>220</v>
      </c>
      <c r="X137" s="6">
        <v>0.56999999999999995</v>
      </c>
      <c r="Y137" s="6">
        <v>0.51</v>
      </c>
      <c r="Z137" s="6">
        <v>0.32</v>
      </c>
      <c r="AA137" s="6">
        <v>0.3</v>
      </c>
      <c r="AB137" s="6">
        <v>0.43</v>
      </c>
      <c r="AC137" s="6">
        <v>0.26</v>
      </c>
      <c r="AD137" s="6">
        <v>0.36</v>
      </c>
      <c r="AE137" s="6">
        <v>0.27</v>
      </c>
      <c r="AF137" s="6" t="s">
        <v>220</v>
      </c>
      <c r="AG137" s="6">
        <v>0.37</v>
      </c>
      <c r="AI137" s="6">
        <v>3.63</v>
      </c>
      <c r="AK137" s="6">
        <v>24</v>
      </c>
      <c r="AL137" s="6">
        <v>1.6</v>
      </c>
      <c r="AM137" s="6">
        <v>5</v>
      </c>
      <c r="AN137" s="6">
        <v>5.0999999999999996</v>
      </c>
      <c r="AO137" s="6" t="s">
        <v>221</v>
      </c>
      <c r="AP137" s="6">
        <v>54</v>
      </c>
      <c r="AQ137" s="6">
        <v>55</v>
      </c>
      <c r="AR137" s="28">
        <v>240</v>
      </c>
      <c r="AS137" s="6">
        <v>490</v>
      </c>
      <c r="AT137" s="6">
        <v>5</v>
      </c>
      <c r="AU137" s="6">
        <v>48</v>
      </c>
      <c r="AV137" s="6" t="s">
        <v>219</v>
      </c>
      <c r="AW137" s="6">
        <v>56</v>
      </c>
      <c r="AX137" s="28">
        <v>560</v>
      </c>
      <c r="AZ137" s="6" t="s">
        <v>230</v>
      </c>
      <c r="BA137" s="6" t="s">
        <v>230</v>
      </c>
      <c r="BB137" s="6" t="s">
        <v>230</v>
      </c>
      <c r="BC137" s="6" t="s">
        <v>230</v>
      </c>
      <c r="BD137" s="6" t="s">
        <v>230</v>
      </c>
      <c r="BE137" s="6" t="s">
        <v>230</v>
      </c>
      <c r="BG137" s="6" t="s">
        <v>230</v>
      </c>
      <c r="BH137" s="6" t="s">
        <v>230</v>
      </c>
      <c r="BI137" s="6" t="s">
        <v>230</v>
      </c>
      <c r="BJ137" s="6" t="s">
        <v>230</v>
      </c>
      <c r="BK137" s="6" t="s">
        <v>230</v>
      </c>
      <c r="BL137" s="6" t="s">
        <v>230</v>
      </c>
      <c r="BM137" s="6" t="s">
        <v>230</v>
      </c>
      <c r="BN137" s="6" t="s">
        <v>230</v>
      </c>
      <c r="BP137" s="6" t="s">
        <v>230</v>
      </c>
      <c r="BQ137" s="6" t="s">
        <v>230</v>
      </c>
      <c r="BR137" s="6" t="s">
        <v>230</v>
      </c>
      <c r="BS137" s="6" t="s">
        <v>230</v>
      </c>
      <c r="BT137" s="6" t="s">
        <v>230</v>
      </c>
      <c r="BU137" s="6" t="s">
        <v>230</v>
      </c>
      <c r="BV137" s="6" t="s">
        <v>230</v>
      </c>
      <c r="BW137" s="6" t="s">
        <v>230</v>
      </c>
    </row>
    <row r="138" spans="1:75" x14ac:dyDescent="0.25">
      <c r="A138" s="6">
        <v>1322596</v>
      </c>
      <c r="B138" s="6" t="s">
        <v>332</v>
      </c>
      <c r="C138" s="6" t="s">
        <v>216</v>
      </c>
      <c r="D138" s="6">
        <v>0.35</v>
      </c>
      <c r="E138" s="6" t="s">
        <v>253</v>
      </c>
      <c r="F138" s="6" t="s">
        <v>216</v>
      </c>
      <c r="H138" s="6" t="s">
        <v>217</v>
      </c>
      <c r="I138" s="6">
        <v>7.6</v>
      </c>
      <c r="J138" s="6">
        <v>0.5</v>
      </c>
      <c r="K138" s="6">
        <v>7.9</v>
      </c>
      <c r="L138" s="6" t="s">
        <v>218</v>
      </c>
      <c r="M138" s="6">
        <v>0.36</v>
      </c>
      <c r="N138" s="6">
        <v>2.4E-2</v>
      </c>
      <c r="P138" s="6" t="s">
        <v>219</v>
      </c>
      <c r="R138" s="6">
        <v>0.22</v>
      </c>
      <c r="S138" s="6">
        <v>0.27</v>
      </c>
      <c r="T138" s="6">
        <v>1.2</v>
      </c>
      <c r="U138" s="6">
        <v>1.3</v>
      </c>
      <c r="V138" s="6">
        <v>22</v>
      </c>
      <c r="W138" s="6">
        <v>5.4</v>
      </c>
      <c r="X138" s="6">
        <v>33</v>
      </c>
      <c r="Y138" s="6">
        <v>26</v>
      </c>
      <c r="Z138" s="6">
        <v>14</v>
      </c>
      <c r="AA138" s="6">
        <v>12</v>
      </c>
      <c r="AB138" s="29">
        <v>13</v>
      </c>
      <c r="AC138" s="6">
        <v>7.8</v>
      </c>
      <c r="AD138" s="29">
        <v>12</v>
      </c>
      <c r="AE138" s="6">
        <v>6</v>
      </c>
      <c r="AF138" s="29">
        <v>1.6</v>
      </c>
      <c r="AG138" s="6">
        <v>6.7</v>
      </c>
      <c r="AI138" s="6">
        <v>162</v>
      </c>
      <c r="AK138" s="6">
        <v>16</v>
      </c>
      <c r="AL138" s="6">
        <v>2.7</v>
      </c>
      <c r="AM138" s="6">
        <v>5.9</v>
      </c>
      <c r="AN138" s="28">
        <v>14</v>
      </c>
      <c r="AO138" s="6" t="s">
        <v>221</v>
      </c>
      <c r="AP138" s="6">
        <v>67</v>
      </c>
      <c r="AQ138" s="6">
        <v>67</v>
      </c>
      <c r="AR138" s="28">
        <v>700</v>
      </c>
      <c r="AS138" s="6">
        <v>370</v>
      </c>
      <c r="AT138" s="6">
        <v>3</v>
      </c>
      <c r="AU138" s="6">
        <v>65</v>
      </c>
      <c r="AV138" s="6" t="s">
        <v>219</v>
      </c>
      <c r="AW138" s="6">
        <v>42</v>
      </c>
      <c r="AX138" s="28">
        <v>1100</v>
      </c>
    </row>
    <row r="139" spans="1:75" x14ac:dyDescent="0.25">
      <c r="A139" s="6">
        <v>1322598</v>
      </c>
      <c r="B139" s="6" t="s">
        <v>333</v>
      </c>
      <c r="C139" s="6" t="s">
        <v>325</v>
      </c>
      <c r="D139" s="6">
        <v>1.9</v>
      </c>
      <c r="E139" s="22">
        <v>43726</v>
      </c>
      <c r="F139" s="6" t="s">
        <v>216</v>
      </c>
      <c r="H139" s="6" t="s">
        <v>217</v>
      </c>
      <c r="I139" s="6">
        <v>9.3000000000000007</v>
      </c>
      <c r="J139" s="6">
        <v>0.6</v>
      </c>
      <c r="K139" s="6">
        <v>7.7</v>
      </c>
      <c r="L139" s="6" t="s">
        <v>218</v>
      </c>
      <c r="M139" s="6">
        <v>0.7</v>
      </c>
      <c r="N139" s="6">
        <v>1.7000000000000001E-2</v>
      </c>
      <c r="P139" s="6" t="s">
        <v>219</v>
      </c>
      <c r="R139" s="6" t="s">
        <v>220</v>
      </c>
      <c r="S139" s="6" t="s">
        <v>220</v>
      </c>
      <c r="T139" s="6" t="s">
        <v>220</v>
      </c>
      <c r="U139" s="6" t="s">
        <v>220</v>
      </c>
      <c r="V139" s="6">
        <v>0.54</v>
      </c>
      <c r="W139" s="6">
        <v>0.18</v>
      </c>
      <c r="X139" s="6">
        <v>1.4</v>
      </c>
      <c r="Y139" s="6">
        <v>1.3</v>
      </c>
      <c r="Z139" s="6">
        <v>0.93</v>
      </c>
      <c r="AA139" s="6">
        <v>0.7</v>
      </c>
      <c r="AB139" s="6">
        <v>0.86</v>
      </c>
      <c r="AC139" s="6">
        <v>0.7</v>
      </c>
      <c r="AD139" s="6">
        <v>0.87</v>
      </c>
      <c r="AE139" s="6">
        <v>0.56999999999999995</v>
      </c>
      <c r="AF139" s="6" t="s">
        <v>220</v>
      </c>
      <c r="AG139" s="6">
        <v>0.68</v>
      </c>
      <c r="AI139" s="6">
        <v>8.67</v>
      </c>
      <c r="AK139" s="6">
        <v>32</v>
      </c>
      <c r="AL139" s="6">
        <v>1.1000000000000001</v>
      </c>
      <c r="AM139" s="6">
        <v>78</v>
      </c>
      <c r="AN139" s="28">
        <v>14</v>
      </c>
      <c r="AO139" s="6" t="s">
        <v>221</v>
      </c>
      <c r="AP139" s="28">
        <v>200</v>
      </c>
      <c r="AQ139" s="6">
        <v>200</v>
      </c>
      <c r="AR139" s="28">
        <v>2200</v>
      </c>
      <c r="AS139" s="6">
        <v>580</v>
      </c>
      <c r="AT139" s="6">
        <v>5.3</v>
      </c>
      <c r="AU139" s="30">
        <v>990</v>
      </c>
      <c r="AV139" s="6" t="s">
        <v>219</v>
      </c>
      <c r="AW139" s="6">
        <v>48</v>
      </c>
      <c r="AX139" s="28">
        <v>1400</v>
      </c>
      <c r="AZ139" s="6" t="s">
        <v>230</v>
      </c>
      <c r="BA139" s="6" t="s">
        <v>230</v>
      </c>
      <c r="BB139" s="6" t="s">
        <v>230</v>
      </c>
      <c r="BC139" s="6" t="s">
        <v>230</v>
      </c>
      <c r="BD139" s="6" t="s">
        <v>230</v>
      </c>
      <c r="BE139" s="6" t="s">
        <v>230</v>
      </c>
      <c r="BG139" s="6" t="s">
        <v>230</v>
      </c>
      <c r="BH139" s="6" t="s">
        <v>230</v>
      </c>
      <c r="BI139" s="6" t="s">
        <v>230</v>
      </c>
      <c r="BJ139" s="6" t="s">
        <v>230</v>
      </c>
      <c r="BK139" s="6" t="s">
        <v>230</v>
      </c>
      <c r="BL139" s="6" t="s">
        <v>230</v>
      </c>
      <c r="BM139" s="6" t="s">
        <v>230</v>
      </c>
      <c r="BN139" s="6" t="s">
        <v>230</v>
      </c>
      <c r="BP139" s="6" t="s">
        <v>230</v>
      </c>
      <c r="BQ139" s="6" t="s">
        <v>230</v>
      </c>
      <c r="BR139" s="6" t="s">
        <v>230</v>
      </c>
      <c r="BS139" s="6" t="s">
        <v>230</v>
      </c>
      <c r="BT139" s="6" t="s">
        <v>230</v>
      </c>
      <c r="BU139" s="6" t="s">
        <v>230</v>
      </c>
      <c r="BV139" s="6" t="s">
        <v>230</v>
      </c>
      <c r="BW139" s="6" t="s">
        <v>230</v>
      </c>
    </row>
    <row r="140" spans="1:75" x14ac:dyDescent="0.25">
      <c r="A140" s="6">
        <v>1322603</v>
      </c>
      <c r="B140" s="6" t="s">
        <v>334</v>
      </c>
      <c r="C140" s="6" t="s">
        <v>323</v>
      </c>
      <c r="D140" s="6">
        <v>0.5</v>
      </c>
      <c r="E140" s="22">
        <v>43726</v>
      </c>
      <c r="F140" s="6" t="s">
        <v>216</v>
      </c>
      <c r="H140" s="6" t="s">
        <v>217</v>
      </c>
      <c r="I140" s="6">
        <v>5.8</v>
      </c>
      <c r="J140" s="6">
        <v>0.9</v>
      </c>
      <c r="K140" s="6">
        <v>8.9</v>
      </c>
      <c r="L140" s="6" t="s">
        <v>218</v>
      </c>
      <c r="M140" s="6">
        <v>0.3</v>
      </c>
      <c r="N140" s="6">
        <v>2.1999999999999999E-2</v>
      </c>
      <c r="P140" s="6" t="s">
        <v>219</v>
      </c>
      <c r="R140" s="6" t="s">
        <v>220</v>
      </c>
      <c r="S140" s="6" t="s">
        <v>220</v>
      </c>
      <c r="T140" s="6">
        <v>0.35</v>
      </c>
      <c r="U140" s="6">
        <v>0.46</v>
      </c>
      <c r="V140" s="6">
        <v>6</v>
      </c>
      <c r="W140" s="6">
        <v>1.9</v>
      </c>
      <c r="X140" s="6">
        <v>10</v>
      </c>
      <c r="Y140" s="6">
        <v>8.1</v>
      </c>
      <c r="Z140" s="6">
        <v>4.3</v>
      </c>
      <c r="AA140" s="6">
        <v>3.6</v>
      </c>
      <c r="AB140" s="6">
        <v>3.7</v>
      </c>
      <c r="AC140" s="6">
        <v>2.1</v>
      </c>
      <c r="AD140" s="6">
        <v>3.3</v>
      </c>
      <c r="AE140" s="6">
        <v>1.8</v>
      </c>
      <c r="AF140" s="6">
        <v>0.54</v>
      </c>
      <c r="AG140" s="6">
        <v>2.1</v>
      </c>
      <c r="AI140" s="6">
        <v>48.6</v>
      </c>
      <c r="AK140" s="6">
        <v>20</v>
      </c>
      <c r="AL140" s="6">
        <v>1.2</v>
      </c>
      <c r="AM140" s="6">
        <v>4.0999999999999996</v>
      </c>
      <c r="AN140" s="6">
        <v>2.8</v>
      </c>
      <c r="AO140" s="6" t="s">
        <v>221</v>
      </c>
      <c r="AP140" s="6">
        <v>36</v>
      </c>
      <c r="AQ140" s="6">
        <v>36</v>
      </c>
      <c r="AR140" s="28">
        <v>340</v>
      </c>
      <c r="AS140" s="6">
        <v>420</v>
      </c>
      <c r="AT140" s="6">
        <v>2.4</v>
      </c>
      <c r="AU140" s="6">
        <v>38</v>
      </c>
      <c r="AV140" s="6" t="s">
        <v>219</v>
      </c>
      <c r="AW140" s="6">
        <v>41</v>
      </c>
      <c r="AX140" s="28">
        <v>760</v>
      </c>
      <c r="AZ140" s="6" t="s">
        <v>230</v>
      </c>
      <c r="BA140" s="6" t="s">
        <v>230</v>
      </c>
      <c r="BB140" s="6" t="s">
        <v>230</v>
      </c>
      <c r="BC140" s="6" t="s">
        <v>230</v>
      </c>
      <c r="BD140" s="6" t="s">
        <v>230</v>
      </c>
      <c r="BE140" s="6" t="s">
        <v>230</v>
      </c>
      <c r="BG140" s="6" t="s">
        <v>230</v>
      </c>
      <c r="BH140" s="6" t="s">
        <v>230</v>
      </c>
      <c r="BI140" s="6" t="s">
        <v>230</v>
      </c>
      <c r="BJ140" s="6" t="s">
        <v>230</v>
      </c>
      <c r="BK140" s="6" t="s">
        <v>230</v>
      </c>
      <c r="BL140" s="6" t="s">
        <v>230</v>
      </c>
      <c r="BM140" s="6" t="s">
        <v>230</v>
      </c>
      <c r="BN140" s="6" t="s">
        <v>230</v>
      </c>
      <c r="BP140" s="6" t="s">
        <v>230</v>
      </c>
      <c r="BQ140" s="6" t="s">
        <v>230</v>
      </c>
      <c r="BR140" s="6" t="s">
        <v>230</v>
      </c>
      <c r="BS140" s="6" t="s">
        <v>230</v>
      </c>
      <c r="BT140" s="6" t="s">
        <v>230</v>
      </c>
      <c r="BU140" s="6" t="s">
        <v>230</v>
      </c>
      <c r="BV140" s="6" t="s">
        <v>230</v>
      </c>
      <c r="BW140" s="6" t="s">
        <v>230</v>
      </c>
    </row>
    <row r="141" spans="1:75" x14ac:dyDescent="0.25">
      <c r="A141" s="6">
        <v>1322604</v>
      </c>
      <c r="B141" s="6" t="s">
        <v>335</v>
      </c>
      <c r="C141" s="6" t="s">
        <v>216</v>
      </c>
      <c r="D141" s="6">
        <v>0.2</v>
      </c>
      <c r="E141" s="22">
        <v>43726</v>
      </c>
      <c r="F141" s="6" t="s">
        <v>216</v>
      </c>
      <c r="H141" s="6" t="s">
        <v>217</v>
      </c>
      <c r="I141" s="6">
        <v>9.8000000000000007</v>
      </c>
      <c r="J141" s="6">
        <v>0.8</v>
      </c>
      <c r="K141" s="6">
        <v>6.9</v>
      </c>
      <c r="L141" s="6" t="s">
        <v>218</v>
      </c>
      <c r="M141" s="6">
        <v>1.6</v>
      </c>
      <c r="N141" s="6">
        <v>4.4999999999999998E-2</v>
      </c>
      <c r="P141" s="6" t="s">
        <v>219</v>
      </c>
      <c r="R141" s="6" t="s">
        <v>220</v>
      </c>
      <c r="S141" s="6">
        <v>0.25</v>
      </c>
      <c r="T141" s="6">
        <v>0.19</v>
      </c>
      <c r="U141" s="6" t="s">
        <v>220</v>
      </c>
      <c r="V141" s="6">
        <v>0.67</v>
      </c>
      <c r="W141" s="6">
        <v>0.26</v>
      </c>
      <c r="X141" s="6">
        <v>1.7</v>
      </c>
      <c r="Y141" s="6">
        <v>1.5</v>
      </c>
      <c r="Z141" s="6">
        <v>1.2</v>
      </c>
      <c r="AA141" s="6">
        <v>0.92</v>
      </c>
      <c r="AB141" s="6">
        <v>1.9</v>
      </c>
      <c r="AC141" s="6">
        <v>0.73</v>
      </c>
      <c r="AD141" s="6">
        <v>1.4</v>
      </c>
      <c r="AE141" s="6">
        <v>1.5</v>
      </c>
      <c r="AF141" s="6">
        <v>0.42</v>
      </c>
      <c r="AG141" s="6">
        <v>2.1</v>
      </c>
      <c r="AI141" s="6">
        <v>14.8</v>
      </c>
      <c r="AK141" s="6">
        <v>28</v>
      </c>
      <c r="AL141" s="6">
        <v>1.7</v>
      </c>
      <c r="AM141" s="6">
        <v>15</v>
      </c>
      <c r="AN141" s="28">
        <v>25</v>
      </c>
      <c r="AO141" s="6" t="s">
        <v>221</v>
      </c>
      <c r="AP141" s="28">
        <v>180</v>
      </c>
      <c r="AQ141" s="6">
        <v>180</v>
      </c>
      <c r="AR141" s="28">
        <v>650</v>
      </c>
      <c r="AS141" s="28">
        <v>900</v>
      </c>
      <c r="AT141" s="6">
        <v>15</v>
      </c>
      <c r="AU141" s="6">
        <v>81</v>
      </c>
      <c r="AV141" s="6" t="s">
        <v>219</v>
      </c>
      <c r="AW141" s="6">
        <v>40</v>
      </c>
      <c r="AX141" s="28">
        <v>1900</v>
      </c>
      <c r="AZ141" s="6" t="s">
        <v>230</v>
      </c>
      <c r="BA141" s="6" t="s">
        <v>230</v>
      </c>
      <c r="BB141" s="6" t="s">
        <v>230</v>
      </c>
      <c r="BC141" s="6" t="s">
        <v>230</v>
      </c>
      <c r="BD141" s="6" t="s">
        <v>230</v>
      </c>
      <c r="BE141" s="6" t="s">
        <v>230</v>
      </c>
      <c r="BG141" s="6" t="s">
        <v>230</v>
      </c>
      <c r="BH141" s="6" t="s">
        <v>230</v>
      </c>
      <c r="BI141" s="6" t="s">
        <v>230</v>
      </c>
      <c r="BJ141" s="6" t="s">
        <v>230</v>
      </c>
      <c r="BK141" s="6" t="s">
        <v>230</v>
      </c>
      <c r="BL141" s="6" t="s">
        <v>230</v>
      </c>
      <c r="BM141" s="6" t="s">
        <v>230</v>
      </c>
      <c r="BN141" s="6" t="s">
        <v>230</v>
      </c>
      <c r="BP141" s="6" t="s">
        <v>230</v>
      </c>
      <c r="BQ141" s="6" t="s">
        <v>230</v>
      </c>
      <c r="BR141" s="6" t="s">
        <v>230</v>
      </c>
      <c r="BS141" s="6" t="s">
        <v>230</v>
      </c>
      <c r="BT141" s="6" t="s">
        <v>230</v>
      </c>
      <c r="BU141" s="6" t="s">
        <v>230</v>
      </c>
      <c r="BV141" s="6" t="s">
        <v>230</v>
      </c>
      <c r="BW141" s="6" t="s">
        <v>230</v>
      </c>
    </row>
    <row r="142" spans="1:75" x14ac:dyDescent="0.25">
      <c r="A142" s="6">
        <v>1322606</v>
      </c>
      <c r="B142" s="6" t="s">
        <v>336</v>
      </c>
      <c r="C142" s="6" t="s">
        <v>216</v>
      </c>
      <c r="D142" s="6">
        <v>0.6</v>
      </c>
      <c r="E142" s="22">
        <v>43726</v>
      </c>
      <c r="F142" s="6" t="s">
        <v>216</v>
      </c>
      <c r="H142" s="6" t="s">
        <v>217</v>
      </c>
      <c r="I142" s="6">
        <v>12</v>
      </c>
      <c r="J142" s="6">
        <v>1.1000000000000001</v>
      </c>
      <c r="K142" s="6">
        <v>7.5</v>
      </c>
      <c r="L142" s="6" t="s">
        <v>218</v>
      </c>
      <c r="M142" s="6">
        <v>2.1999999999999999E-2</v>
      </c>
      <c r="N142" s="6">
        <v>2.2000000000000001E-3</v>
      </c>
      <c r="P142" s="6" t="s">
        <v>219</v>
      </c>
      <c r="R142" s="6" t="s">
        <v>220</v>
      </c>
      <c r="S142" s="6" t="s">
        <v>220</v>
      </c>
      <c r="T142" s="6" t="s">
        <v>220</v>
      </c>
      <c r="U142" s="6" t="s">
        <v>220</v>
      </c>
      <c r="V142" s="6">
        <v>0.31</v>
      </c>
      <c r="W142" s="6">
        <v>0.11</v>
      </c>
      <c r="X142" s="6">
        <v>0.53</v>
      </c>
      <c r="Y142" s="6">
        <v>0.45</v>
      </c>
      <c r="Z142" s="6">
        <v>0.27</v>
      </c>
      <c r="AA142" s="6">
        <v>0.25</v>
      </c>
      <c r="AB142" s="6">
        <v>0.27</v>
      </c>
      <c r="AC142" s="6">
        <v>0.21</v>
      </c>
      <c r="AD142" s="6">
        <v>0.3</v>
      </c>
      <c r="AE142" s="6" t="s">
        <v>220</v>
      </c>
      <c r="AF142" s="6" t="s">
        <v>220</v>
      </c>
      <c r="AG142" s="6" t="s">
        <v>220</v>
      </c>
      <c r="AI142" s="6">
        <v>2.7</v>
      </c>
      <c r="AK142" s="6">
        <v>16</v>
      </c>
      <c r="AL142" s="6">
        <v>0.79</v>
      </c>
      <c r="AM142" s="6">
        <v>1.5</v>
      </c>
      <c r="AN142" s="6" t="s">
        <v>237</v>
      </c>
      <c r="AO142" s="6" t="s">
        <v>221</v>
      </c>
      <c r="AP142" s="6">
        <v>25</v>
      </c>
      <c r="AQ142" s="6">
        <v>25</v>
      </c>
      <c r="AR142" s="6">
        <v>35</v>
      </c>
      <c r="AS142" s="6">
        <v>58</v>
      </c>
      <c r="AT142" s="6" t="s">
        <v>228</v>
      </c>
      <c r="AU142" s="6">
        <v>23</v>
      </c>
      <c r="AV142" s="6" t="s">
        <v>219</v>
      </c>
      <c r="AW142" s="6">
        <v>43</v>
      </c>
      <c r="AX142" s="6">
        <v>68</v>
      </c>
      <c r="AZ142" s="6" t="s">
        <v>230</v>
      </c>
      <c r="BA142" s="6" t="s">
        <v>230</v>
      </c>
      <c r="BB142" s="6" t="s">
        <v>230</v>
      </c>
      <c r="BC142" s="6" t="s">
        <v>230</v>
      </c>
      <c r="BD142" s="6" t="s">
        <v>230</v>
      </c>
      <c r="BE142" s="6" t="s">
        <v>230</v>
      </c>
      <c r="BG142" s="6" t="s">
        <v>230</v>
      </c>
      <c r="BH142" s="6" t="s">
        <v>230</v>
      </c>
      <c r="BI142" s="6" t="s">
        <v>230</v>
      </c>
      <c r="BJ142" s="6" t="s">
        <v>230</v>
      </c>
      <c r="BK142" s="6" t="s">
        <v>230</v>
      </c>
      <c r="BL142" s="6" t="s">
        <v>230</v>
      </c>
      <c r="BM142" s="6" t="s">
        <v>230</v>
      </c>
      <c r="BN142" s="6" t="s">
        <v>230</v>
      </c>
      <c r="BP142" s="6" t="s">
        <v>230</v>
      </c>
      <c r="BQ142" s="6" t="s">
        <v>230</v>
      </c>
      <c r="BR142" s="6" t="s">
        <v>230</v>
      </c>
      <c r="BS142" s="6" t="s">
        <v>230</v>
      </c>
      <c r="BT142" s="6" t="s">
        <v>230</v>
      </c>
      <c r="BU142" s="6" t="s">
        <v>230</v>
      </c>
      <c r="BV142" s="6" t="s">
        <v>230</v>
      </c>
      <c r="BW142" s="6" t="s">
        <v>230</v>
      </c>
    </row>
    <row r="143" spans="1:75" x14ac:dyDescent="0.25">
      <c r="A143" s="6">
        <v>1322611</v>
      </c>
      <c r="B143" s="6" t="s">
        <v>337</v>
      </c>
      <c r="C143" s="6" t="s">
        <v>216</v>
      </c>
      <c r="D143" s="6">
        <v>0.1</v>
      </c>
      <c r="E143" s="22">
        <v>43726</v>
      </c>
      <c r="F143" s="6" t="s">
        <v>216</v>
      </c>
      <c r="H143" s="6" t="s">
        <v>217</v>
      </c>
      <c r="I143" s="6">
        <v>3.5</v>
      </c>
      <c r="J143" s="6">
        <v>1.1000000000000001</v>
      </c>
      <c r="K143" s="6">
        <v>7.5</v>
      </c>
      <c r="L143" s="6" t="s">
        <v>218</v>
      </c>
      <c r="M143" s="6">
        <v>5.2999999999999999E-2</v>
      </c>
      <c r="N143" s="6">
        <v>4.5999999999999999E-2</v>
      </c>
      <c r="P143" s="6" t="s">
        <v>219</v>
      </c>
      <c r="R143" s="6">
        <v>0.4</v>
      </c>
      <c r="S143" s="6" t="s">
        <v>220</v>
      </c>
      <c r="T143" s="6" t="s">
        <v>220</v>
      </c>
      <c r="U143" s="6" t="s">
        <v>220</v>
      </c>
      <c r="V143" s="6">
        <v>1.7</v>
      </c>
      <c r="W143" s="6">
        <v>0.32</v>
      </c>
      <c r="X143" s="6">
        <v>3.2</v>
      </c>
      <c r="Y143" s="6">
        <v>3.4</v>
      </c>
      <c r="Z143" s="6">
        <v>1.8</v>
      </c>
      <c r="AA143" s="6">
        <v>1.8</v>
      </c>
      <c r="AB143" s="6">
        <v>2.2000000000000002</v>
      </c>
      <c r="AC143" s="6">
        <v>1.3</v>
      </c>
      <c r="AD143" s="6">
        <v>2</v>
      </c>
      <c r="AE143" s="6">
        <v>1.7</v>
      </c>
      <c r="AF143" s="6">
        <v>0.48</v>
      </c>
      <c r="AG143" s="6">
        <v>2.2999999999999998</v>
      </c>
      <c r="AI143" s="6">
        <v>22.6</v>
      </c>
      <c r="AK143" s="28">
        <v>58</v>
      </c>
      <c r="AL143" s="6">
        <v>1.9</v>
      </c>
      <c r="AM143" s="6">
        <v>2.5</v>
      </c>
      <c r="AN143" s="6">
        <v>1.4</v>
      </c>
      <c r="AO143" s="6" t="s">
        <v>221</v>
      </c>
      <c r="AP143" s="6">
        <v>47</v>
      </c>
      <c r="AQ143" s="6">
        <v>47</v>
      </c>
      <c r="AR143" s="28">
        <v>1500</v>
      </c>
      <c r="AS143" s="29">
        <v>1800</v>
      </c>
      <c r="AT143" s="6">
        <v>5.0999999999999996</v>
      </c>
      <c r="AU143" s="6">
        <v>51</v>
      </c>
      <c r="AV143" s="6" t="s">
        <v>219</v>
      </c>
      <c r="AW143" s="6">
        <v>44</v>
      </c>
      <c r="AX143" s="28">
        <v>1200</v>
      </c>
      <c r="AZ143" s="6" t="s">
        <v>230</v>
      </c>
      <c r="BA143" s="6" t="s">
        <v>230</v>
      </c>
      <c r="BB143" s="6" t="s">
        <v>230</v>
      </c>
      <c r="BC143" s="6" t="s">
        <v>230</v>
      </c>
      <c r="BD143" s="6" t="s">
        <v>230</v>
      </c>
      <c r="BE143" s="6" t="s">
        <v>230</v>
      </c>
      <c r="BG143" s="6" t="s">
        <v>230</v>
      </c>
      <c r="BH143" s="6" t="s">
        <v>230</v>
      </c>
      <c r="BI143" s="6" t="s">
        <v>230</v>
      </c>
      <c r="BJ143" s="6" t="s">
        <v>230</v>
      </c>
      <c r="BK143" s="6" t="s">
        <v>230</v>
      </c>
      <c r="BL143" s="6" t="s">
        <v>230</v>
      </c>
      <c r="BM143" s="6" t="s">
        <v>230</v>
      </c>
      <c r="BN143" s="6" t="s">
        <v>230</v>
      </c>
      <c r="BP143" s="6" t="s">
        <v>230</v>
      </c>
      <c r="BQ143" s="6" t="s">
        <v>230</v>
      </c>
      <c r="BR143" s="6" t="s">
        <v>230</v>
      </c>
      <c r="BS143" s="6" t="s">
        <v>230</v>
      </c>
      <c r="BT143" s="6" t="s">
        <v>230</v>
      </c>
      <c r="BU143" s="6" t="s">
        <v>230</v>
      </c>
      <c r="BV143" s="6" t="s">
        <v>230</v>
      </c>
      <c r="BW143" s="6" t="s">
        <v>230</v>
      </c>
    </row>
    <row r="144" spans="1:75" x14ac:dyDescent="0.25">
      <c r="A144" s="6">
        <v>1322613</v>
      </c>
      <c r="B144" s="6" t="s">
        <v>338</v>
      </c>
      <c r="C144" s="6" t="s">
        <v>216</v>
      </c>
      <c r="D144" s="6">
        <v>0.4</v>
      </c>
      <c r="E144" s="22">
        <v>43726</v>
      </c>
      <c r="F144" s="6" t="s">
        <v>216</v>
      </c>
      <c r="H144" s="6" t="s">
        <v>217</v>
      </c>
      <c r="I144" s="6">
        <v>4.3</v>
      </c>
      <c r="J144" s="6">
        <v>0.9</v>
      </c>
      <c r="K144" s="6">
        <v>7.9</v>
      </c>
      <c r="L144" s="6" t="s">
        <v>218</v>
      </c>
      <c r="M144" s="6">
        <v>0.12</v>
      </c>
      <c r="N144" s="6">
        <v>4.5999999999999999E-2</v>
      </c>
      <c r="P144" s="6" t="s">
        <v>219</v>
      </c>
      <c r="R144" s="6">
        <v>0.45</v>
      </c>
      <c r="S144" s="6" t="s">
        <v>220</v>
      </c>
      <c r="T144" s="6" t="s">
        <v>220</v>
      </c>
      <c r="U144" s="6" t="s">
        <v>220</v>
      </c>
      <c r="V144" s="6">
        <v>0.9</v>
      </c>
      <c r="W144" s="6">
        <v>0.18</v>
      </c>
      <c r="X144" s="6">
        <v>1.2</v>
      </c>
      <c r="Y144" s="6">
        <v>1.3</v>
      </c>
      <c r="Z144" s="6">
        <v>0.89</v>
      </c>
      <c r="AA144" s="6">
        <v>0.62</v>
      </c>
      <c r="AB144" s="6">
        <v>0.86</v>
      </c>
      <c r="AC144" s="6">
        <v>0.61</v>
      </c>
      <c r="AD144" s="6">
        <v>0.65</v>
      </c>
      <c r="AE144" s="6">
        <v>0.59</v>
      </c>
      <c r="AF144" s="6" t="s">
        <v>220</v>
      </c>
      <c r="AG144" s="6">
        <v>0.76</v>
      </c>
      <c r="AI144" s="6">
        <v>9.08</v>
      </c>
      <c r="AK144" s="6">
        <v>34</v>
      </c>
      <c r="AL144" s="6">
        <v>2.7</v>
      </c>
      <c r="AM144" s="6">
        <v>2.9</v>
      </c>
      <c r="AN144" s="6" t="s">
        <v>237</v>
      </c>
      <c r="AO144" s="6" t="s">
        <v>221</v>
      </c>
      <c r="AP144" s="6">
        <v>30</v>
      </c>
      <c r="AQ144" s="6">
        <v>30</v>
      </c>
      <c r="AR144" s="28">
        <v>480</v>
      </c>
      <c r="AS144" s="6">
        <v>310</v>
      </c>
      <c r="AT144" s="6" t="s">
        <v>228</v>
      </c>
      <c r="AU144" s="6">
        <v>38</v>
      </c>
      <c r="AV144" s="6" t="s">
        <v>219</v>
      </c>
      <c r="AW144" s="6">
        <v>57</v>
      </c>
      <c r="AX144" s="28">
        <v>490</v>
      </c>
      <c r="AZ144" s="6" t="s">
        <v>230</v>
      </c>
      <c r="BA144" s="6" t="s">
        <v>230</v>
      </c>
      <c r="BB144" s="6" t="s">
        <v>230</v>
      </c>
      <c r="BC144" s="6" t="s">
        <v>230</v>
      </c>
      <c r="BD144" s="6" t="s">
        <v>230</v>
      </c>
      <c r="BE144" s="6" t="s">
        <v>230</v>
      </c>
      <c r="BG144" s="6" t="s">
        <v>230</v>
      </c>
      <c r="BH144" s="6" t="s">
        <v>230</v>
      </c>
      <c r="BI144" s="6" t="s">
        <v>230</v>
      </c>
      <c r="BJ144" s="6" t="s">
        <v>230</v>
      </c>
      <c r="BK144" s="6" t="s">
        <v>230</v>
      </c>
      <c r="BL144" s="6" t="s">
        <v>230</v>
      </c>
      <c r="BM144" s="6" t="s">
        <v>230</v>
      </c>
      <c r="BN144" s="6" t="s">
        <v>230</v>
      </c>
      <c r="BP144" s="6" t="s">
        <v>230</v>
      </c>
      <c r="BQ144" s="6" t="s">
        <v>230</v>
      </c>
      <c r="BR144" s="6" t="s">
        <v>230</v>
      </c>
      <c r="BS144" s="6" t="s">
        <v>230</v>
      </c>
      <c r="BT144" s="6" t="s">
        <v>230</v>
      </c>
      <c r="BU144" s="6" t="s">
        <v>230</v>
      </c>
      <c r="BV144" s="6" t="s">
        <v>230</v>
      </c>
      <c r="BW144" s="6" t="s">
        <v>230</v>
      </c>
    </row>
    <row r="145" spans="1:75" x14ac:dyDescent="0.25">
      <c r="A145" s="6">
        <v>1322615</v>
      </c>
      <c r="B145" s="6" t="s">
        <v>339</v>
      </c>
      <c r="C145" s="6" t="s">
        <v>325</v>
      </c>
      <c r="D145" s="6">
        <v>1.5</v>
      </c>
      <c r="E145" s="22">
        <v>43726</v>
      </c>
      <c r="F145" s="6" t="s">
        <v>216</v>
      </c>
      <c r="H145" s="6" t="s">
        <v>217</v>
      </c>
      <c r="I145" s="6">
        <v>10</v>
      </c>
      <c r="J145" s="6">
        <v>1.1000000000000001</v>
      </c>
      <c r="K145" s="6">
        <v>7.6</v>
      </c>
      <c r="L145" s="6" t="s">
        <v>218</v>
      </c>
      <c r="M145" s="6">
        <v>1.7</v>
      </c>
      <c r="N145" s="6">
        <v>4.1000000000000002E-2</v>
      </c>
      <c r="P145" s="6" t="s">
        <v>219</v>
      </c>
      <c r="R145" s="6" t="s">
        <v>220</v>
      </c>
      <c r="S145" s="6" t="s">
        <v>220</v>
      </c>
      <c r="T145" s="6" t="s">
        <v>220</v>
      </c>
      <c r="U145" s="6" t="s">
        <v>220</v>
      </c>
      <c r="V145" s="6" t="s">
        <v>220</v>
      </c>
      <c r="W145" s="6" t="s">
        <v>220</v>
      </c>
      <c r="X145" s="6" t="s">
        <v>220</v>
      </c>
      <c r="Y145" s="6" t="s">
        <v>220</v>
      </c>
      <c r="Z145" s="6" t="s">
        <v>220</v>
      </c>
      <c r="AA145" s="6" t="s">
        <v>220</v>
      </c>
      <c r="AB145" s="6" t="s">
        <v>220</v>
      </c>
      <c r="AC145" s="6" t="s">
        <v>220</v>
      </c>
      <c r="AD145" s="6" t="s">
        <v>220</v>
      </c>
      <c r="AE145" s="6" t="s">
        <v>220</v>
      </c>
      <c r="AF145" s="6" t="s">
        <v>220</v>
      </c>
      <c r="AG145" s="6" t="s">
        <v>220</v>
      </c>
      <c r="AI145" s="6" t="s">
        <v>299</v>
      </c>
      <c r="AK145" s="6">
        <v>34</v>
      </c>
      <c r="AL145" s="6">
        <v>1.7</v>
      </c>
      <c r="AM145" s="6">
        <v>2.5</v>
      </c>
      <c r="AN145" s="6" t="s">
        <v>237</v>
      </c>
      <c r="AO145" s="6" t="s">
        <v>221</v>
      </c>
      <c r="AP145" s="6">
        <v>28</v>
      </c>
      <c r="AQ145" s="6">
        <v>29</v>
      </c>
      <c r="AR145" s="28">
        <v>2200</v>
      </c>
      <c r="AS145" s="28">
        <v>720</v>
      </c>
      <c r="AT145" s="6">
        <v>2.2000000000000002</v>
      </c>
      <c r="AU145" s="6">
        <v>36</v>
      </c>
      <c r="AV145" s="6" t="s">
        <v>219</v>
      </c>
      <c r="AW145" s="6">
        <v>44</v>
      </c>
      <c r="AX145" s="28">
        <v>340</v>
      </c>
      <c r="AZ145" s="6" t="s">
        <v>230</v>
      </c>
      <c r="BA145" s="6" t="s">
        <v>230</v>
      </c>
      <c r="BB145" s="6" t="s">
        <v>230</v>
      </c>
      <c r="BC145" s="6" t="s">
        <v>230</v>
      </c>
      <c r="BD145" s="6" t="s">
        <v>230</v>
      </c>
      <c r="BE145" s="6" t="s">
        <v>230</v>
      </c>
      <c r="BG145" s="6" t="s">
        <v>230</v>
      </c>
      <c r="BH145" s="6" t="s">
        <v>230</v>
      </c>
      <c r="BI145" s="6" t="s">
        <v>230</v>
      </c>
      <c r="BJ145" s="6" t="s">
        <v>230</v>
      </c>
      <c r="BK145" s="6" t="s">
        <v>230</v>
      </c>
      <c r="BL145" s="6" t="s">
        <v>230</v>
      </c>
      <c r="BM145" s="6" t="s">
        <v>230</v>
      </c>
      <c r="BN145" s="6" t="s">
        <v>230</v>
      </c>
      <c r="BP145" s="6" t="s">
        <v>230</v>
      </c>
      <c r="BQ145" s="6" t="s">
        <v>230</v>
      </c>
      <c r="BR145" s="6" t="s">
        <v>230</v>
      </c>
      <c r="BS145" s="6" t="s">
        <v>230</v>
      </c>
      <c r="BT145" s="6" t="s">
        <v>230</v>
      </c>
      <c r="BU145" s="6" t="s">
        <v>230</v>
      </c>
      <c r="BV145" s="6" t="s">
        <v>230</v>
      </c>
      <c r="BW145" s="6" t="s">
        <v>230</v>
      </c>
    </row>
    <row r="146" spans="1:75" x14ac:dyDescent="0.25">
      <c r="A146" s="6">
        <v>1322619</v>
      </c>
      <c r="B146" s="6" t="s">
        <v>340</v>
      </c>
      <c r="C146" s="6" t="s">
        <v>323</v>
      </c>
      <c r="D146" s="6">
        <v>0.3</v>
      </c>
      <c r="E146" s="22">
        <v>43726</v>
      </c>
      <c r="F146" s="6" t="s">
        <v>216</v>
      </c>
      <c r="H146" s="6" t="s">
        <v>217</v>
      </c>
      <c r="I146" s="6">
        <v>7.6</v>
      </c>
      <c r="J146" s="6">
        <v>0.9</v>
      </c>
      <c r="K146" s="6">
        <v>7.3</v>
      </c>
      <c r="L146" s="6" t="s">
        <v>218</v>
      </c>
      <c r="M146" s="6">
        <v>0.97</v>
      </c>
      <c r="N146" s="6">
        <v>1.9E-2</v>
      </c>
      <c r="P146" s="6" t="s">
        <v>219</v>
      </c>
      <c r="R146" s="6">
        <v>0.19</v>
      </c>
      <c r="S146" s="6" t="s">
        <v>220</v>
      </c>
      <c r="T146" s="6" t="s">
        <v>220</v>
      </c>
      <c r="U146" s="6" t="s">
        <v>220</v>
      </c>
      <c r="V146" s="6">
        <v>0.28999999999999998</v>
      </c>
      <c r="W146" s="6">
        <v>0.12</v>
      </c>
      <c r="X146" s="6">
        <v>1.1000000000000001</v>
      </c>
      <c r="Y146" s="6">
        <v>1.2</v>
      </c>
      <c r="Z146" s="6">
        <v>0.55000000000000004</v>
      </c>
      <c r="AA146" s="6">
        <v>0.59</v>
      </c>
      <c r="AB146" s="6">
        <v>0.91</v>
      </c>
      <c r="AC146" s="6">
        <v>0.32</v>
      </c>
      <c r="AD146" s="6">
        <v>0.64</v>
      </c>
      <c r="AE146" s="6">
        <v>0.39</v>
      </c>
      <c r="AF146" s="6" t="s">
        <v>220</v>
      </c>
      <c r="AG146" s="6">
        <v>0.49</v>
      </c>
      <c r="AI146" s="6">
        <v>6.82</v>
      </c>
      <c r="AK146" s="6">
        <v>32</v>
      </c>
      <c r="AL146" s="6">
        <v>2.4</v>
      </c>
      <c r="AM146" s="6">
        <v>4.5</v>
      </c>
      <c r="AN146" s="28">
        <v>10</v>
      </c>
      <c r="AO146" s="6" t="s">
        <v>221</v>
      </c>
      <c r="AP146" s="6">
        <v>64</v>
      </c>
      <c r="AQ146" s="6">
        <v>65</v>
      </c>
      <c r="AR146" s="28">
        <v>360</v>
      </c>
      <c r="AS146" s="6">
        <v>510</v>
      </c>
      <c r="AT146" s="6">
        <v>2</v>
      </c>
      <c r="AU146" s="6">
        <v>67</v>
      </c>
      <c r="AV146" s="6" t="s">
        <v>219</v>
      </c>
      <c r="AW146" s="6">
        <v>65</v>
      </c>
      <c r="AX146" s="28">
        <v>410</v>
      </c>
      <c r="AZ146" s="6" t="s">
        <v>230</v>
      </c>
      <c r="BA146" s="6" t="s">
        <v>230</v>
      </c>
      <c r="BB146" s="6" t="s">
        <v>230</v>
      </c>
      <c r="BC146" s="6" t="s">
        <v>230</v>
      </c>
      <c r="BD146" s="6" t="s">
        <v>230</v>
      </c>
      <c r="BE146" s="6" t="s">
        <v>230</v>
      </c>
      <c r="BG146" s="6" t="s">
        <v>230</v>
      </c>
      <c r="BH146" s="6" t="s">
        <v>230</v>
      </c>
      <c r="BI146" s="6" t="s">
        <v>230</v>
      </c>
      <c r="BJ146" s="6" t="s">
        <v>230</v>
      </c>
      <c r="BK146" s="6" t="s">
        <v>230</v>
      </c>
      <c r="BL146" s="6" t="s">
        <v>230</v>
      </c>
      <c r="BM146" s="6" t="s">
        <v>230</v>
      </c>
      <c r="BN146" s="6" t="s">
        <v>230</v>
      </c>
      <c r="BP146" s="6" t="s">
        <v>230</v>
      </c>
      <c r="BQ146" s="6" t="s">
        <v>230</v>
      </c>
      <c r="BR146" s="6" t="s">
        <v>230</v>
      </c>
      <c r="BS146" s="6" t="s">
        <v>230</v>
      </c>
      <c r="BT146" s="6" t="s">
        <v>230</v>
      </c>
      <c r="BU146" s="6" t="s">
        <v>230</v>
      </c>
      <c r="BV146" s="6" t="s">
        <v>230</v>
      </c>
      <c r="BW146" s="6" t="s">
        <v>230</v>
      </c>
    </row>
    <row r="147" spans="1:75" x14ac:dyDescent="0.25">
      <c r="A147" s="6">
        <v>1322626</v>
      </c>
      <c r="B147" s="6" t="s">
        <v>341</v>
      </c>
      <c r="C147" s="6" t="s">
        <v>216</v>
      </c>
      <c r="D147" s="6">
        <v>2</v>
      </c>
      <c r="E147" s="22">
        <v>43726</v>
      </c>
      <c r="F147" s="6" t="s">
        <v>216</v>
      </c>
      <c r="H147" s="6" t="s">
        <v>217</v>
      </c>
      <c r="I147" s="6">
        <v>12</v>
      </c>
      <c r="J147" s="6">
        <v>1.1000000000000001</v>
      </c>
      <c r="K147" s="6">
        <v>7.8</v>
      </c>
      <c r="L147" s="6" t="s">
        <v>218</v>
      </c>
      <c r="M147" s="6">
        <v>2</v>
      </c>
      <c r="N147" s="6">
        <v>6.1000000000000004E-3</v>
      </c>
      <c r="P147" s="6" t="s">
        <v>219</v>
      </c>
      <c r="R147" s="6" t="s">
        <v>220</v>
      </c>
      <c r="S147" s="6" t="s">
        <v>220</v>
      </c>
      <c r="T147" s="6" t="s">
        <v>220</v>
      </c>
      <c r="U147" s="6" t="s">
        <v>220</v>
      </c>
      <c r="V147" s="6">
        <v>0.4</v>
      </c>
      <c r="W147" s="6">
        <v>0.19</v>
      </c>
      <c r="X147" s="6">
        <v>1.2</v>
      </c>
      <c r="Y147" s="6">
        <v>1.1000000000000001</v>
      </c>
      <c r="Z147" s="6">
        <v>0.33</v>
      </c>
      <c r="AA147" s="6">
        <v>0.4</v>
      </c>
      <c r="AB147" s="6">
        <v>0.36</v>
      </c>
      <c r="AC147" s="6">
        <v>0.22</v>
      </c>
      <c r="AD147" s="6">
        <v>0.3</v>
      </c>
      <c r="AE147" s="6" t="s">
        <v>220</v>
      </c>
      <c r="AF147" s="6" t="s">
        <v>220</v>
      </c>
      <c r="AG147" s="6" t="s">
        <v>220</v>
      </c>
      <c r="AI147" s="6">
        <v>4.43</v>
      </c>
      <c r="AK147" s="6">
        <v>38</v>
      </c>
      <c r="AL147" s="6">
        <v>1.8</v>
      </c>
      <c r="AM147" s="6">
        <v>27</v>
      </c>
      <c r="AN147" s="29">
        <v>320</v>
      </c>
      <c r="AO147" s="6" t="s">
        <v>221</v>
      </c>
      <c r="AP147" s="6">
        <v>80</v>
      </c>
      <c r="AQ147" s="6">
        <v>81</v>
      </c>
      <c r="AR147" s="28">
        <v>8700</v>
      </c>
      <c r="AS147" s="30">
        <v>6300</v>
      </c>
      <c r="AT147" s="6" t="s">
        <v>228</v>
      </c>
      <c r="AU147" s="28">
        <v>140</v>
      </c>
      <c r="AV147" s="6">
        <v>4</v>
      </c>
      <c r="AW147" s="6">
        <v>210</v>
      </c>
      <c r="AX147" s="28">
        <v>7600</v>
      </c>
      <c r="AZ147" s="6" t="s">
        <v>230</v>
      </c>
      <c r="BA147" s="6" t="s">
        <v>230</v>
      </c>
      <c r="BB147" s="6" t="s">
        <v>230</v>
      </c>
      <c r="BC147" s="6" t="s">
        <v>230</v>
      </c>
      <c r="BD147" s="6" t="s">
        <v>230</v>
      </c>
      <c r="BE147" s="6" t="s">
        <v>230</v>
      </c>
      <c r="BG147" s="6" t="s">
        <v>230</v>
      </c>
      <c r="BH147" s="6" t="s">
        <v>230</v>
      </c>
      <c r="BI147" s="6" t="s">
        <v>230</v>
      </c>
      <c r="BJ147" s="6" t="s">
        <v>230</v>
      </c>
      <c r="BK147" s="6" t="s">
        <v>230</v>
      </c>
      <c r="BL147" s="6" t="s">
        <v>230</v>
      </c>
      <c r="BM147" s="6" t="s">
        <v>230</v>
      </c>
      <c r="BN147" s="6" t="s">
        <v>230</v>
      </c>
      <c r="BP147" s="6" t="s">
        <v>230</v>
      </c>
      <c r="BQ147" s="6" t="s">
        <v>230</v>
      </c>
      <c r="BR147" s="6" t="s">
        <v>230</v>
      </c>
      <c r="BS147" s="6" t="s">
        <v>230</v>
      </c>
      <c r="BT147" s="6" t="s">
        <v>230</v>
      </c>
      <c r="BU147" s="6" t="s">
        <v>230</v>
      </c>
      <c r="BV147" s="6" t="s">
        <v>230</v>
      </c>
      <c r="BW147" s="6" t="s">
        <v>230</v>
      </c>
    </row>
    <row r="148" spans="1:75" x14ac:dyDescent="0.25">
      <c r="A148" s="6">
        <v>1322628</v>
      </c>
      <c r="B148" s="6" t="s">
        <v>342</v>
      </c>
      <c r="C148" s="6" t="s">
        <v>216</v>
      </c>
      <c r="D148" s="6">
        <v>1.6</v>
      </c>
      <c r="E148" s="22">
        <v>43726</v>
      </c>
      <c r="F148" s="6" t="s">
        <v>216</v>
      </c>
      <c r="H148" s="6" t="s">
        <v>217</v>
      </c>
      <c r="I148" s="6">
        <v>9.8000000000000007</v>
      </c>
      <c r="J148" s="6">
        <v>1.2</v>
      </c>
      <c r="K148" s="6">
        <v>8.6</v>
      </c>
      <c r="L148" s="6" t="s">
        <v>218</v>
      </c>
      <c r="M148" s="6">
        <v>1.2</v>
      </c>
      <c r="N148" s="6">
        <v>1.6E-2</v>
      </c>
      <c r="P148" s="6" t="s">
        <v>219</v>
      </c>
      <c r="R148" s="6">
        <v>0.38</v>
      </c>
      <c r="S148" s="6">
        <v>0.31</v>
      </c>
      <c r="T148" s="6">
        <v>5.4</v>
      </c>
      <c r="U148" s="6">
        <v>2.6</v>
      </c>
      <c r="V148" s="6">
        <v>6.4</v>
      </c>
      <c r="W148" s="6">
        <v>3.5</v>
      </c>
      <c r="X148" s="6">
        <v>23</v>
      </c>
      <c r="Y148" s="6">
        <v>19</v>
      </c>
      <c r="Z148" s="6">
        <v>10</v>
      </c>
      <c r="AA148" s="6">
        <v>7.5</v>
      </c>
      <c r="AB148" s="6">
        <v>8.6</v>
      </c>
      <c r="AC148" s="6">
        <v>5.8</v>
      </c>
      <c r="AD148" s="6">
        <v>8.4</v>
      </c>
      <c r="AE148" s="6">
        <v>3.4</v>
      </c>
      <c r="AF148" s="29">
        <v>1.1000000000000001</v>
      </c>
      <c r="AG148" s="6">
        <v>4.2</v>
      </c>
      <c r="AI148" s="6">
        <v>109</v>
      </c>
      <c r="AK148" s="6">
        <v>7.8</v>
      </c>
      <c r="AL148" s="6">
        <v>1.2</v>
      </c>
      <c r="AM148" s="6">
        <v>13</v>
      </c>
      <c r="AN148" s="6">
        <v>2.9</v>
      </c>
      <c r="AO148" s="6" t="s">
        <v>221</v>
      </c>
      <c r="AP148" s="6">
        <v>35</v>
      </c>
      <c r="AQ148" s="6">
        <v>35</v>
      </c>
      <c r="AR148" s="6">
        <v>160</v>
      </c>
      <c r="AS148" s="6">
        <v>340</v>
      </c>
      <c r="AT148" s="6" t="s">
        <v>228</v>
      </c>
      <c r="AU148" s="6">
        <v>28</v>
      </c>
      <c r="AV148" s="6" t="s">
        <v>219</v>
      </c>
      <c r="AW148" s="6">
        <v>44</v>
      </c>
      <c r="AX148" s="28">
        <v>360</v>
      </c>
      <c r="AZ148" s="6" t="s">
        <v>230</v>
      </c>
      <c r="BA148" s="6" t="s">
        <v>230</v>
      </c>
      <c r="BB148" s="6" t="s">
        <v>230</v>
      </c>
      <c r="BC148" s="6" t="s">
        <v>230</v>
      </c>
      <c r="BD148" s="6" t="s">
        <v>230</v>
      </c>
      <c r="BE148" s="6" t="s">
        <v>230</v>
      </c>
      <c r="BG148" s="6" t="s">
        <v>230</v>
      </c>
      <c r="BH148" s="6" t="s">
        <v>230</v>
      </c>
      <c r="BI148" s="6" t="s">
        <v>230</v>
      </c>
      <c r="BJ148" s="6" t="s">
        <v>230</v>
      </c>
      <c r="BK148" s="6" t="s">
        <v>230</v>
      </c>
      <c r="BL148" s="6" t="s">
        <v>230</v>
      </c>
      <c r="BM148" s="6" t="s">
        <v>230</v>
      </c>
      <c r="BN148" s="6" t="s">
        <v>230</v>
      </c>
      <c r="BP148" s="6" t="s">
        <v>230</v>
      </c>
      <c r="BQ148" s="6" t="s">
        <v>230</v>
      </c>
      <c r="BR148" s="6" t="s">
        <v>230</v>
      </c>
      <c r="BS148" s="6" t="s">
        <v>230</v>
      </c>
      <c r="BT148" s="6" t="s">
        <v>230</v>
      </c>
      <c r="BU148" s="6" t="s">
        <v>230</v>
      </c>
      <c r="BV148" s="6" t="s">
        <v>230</v>
      </c>
      <c r="BW148" s="6" t="s">
        <v>230</v>
      </c>
    </row>
    <row r="149" spans="1:75" x14ac:dyDescent="0.25">
      <c r="A149" s="6">
        <v>1322635</v>
      </c>
      <c r="B149" s="6" t="s">
        <v>343</v>
      </c>
      <c r="C149" s="6" t="s">
        <v>216</v>
      </c>
      <c r="D149" s="6">
        <v>1.2</v>
      </c>
      <c r="E149" s="22">
        <v>43726</v>
      </c>
      <c r="F149" s="6" t="s">
        <v>216</v>
      </c>
      <c r="H149" s="6" t="s">
        <v>217</v>
      </c>
      <c r="I149" s="6">
        <v>8.6</v>
      </c>
      <c r="J149" s="6">
        <v>1.1000000000000001</v>
      </c>
      <c r="K149" s="6">
        <v>7.6</v>
      </c>
      <c r="L149" s="6" t="s">
        <v>218</v>
      </c>
      <c r="M149" s="6">
        <v>1.9</v>
      </c>
      <c r="N149" s="6">
        <v>1.7999999999999999E-2</v>
      </c>
      <c r="P149" s="6" t="s">
        <v>219</v>
      </c>
      <c r="R149" s="6">
        <v>1.2</v>
      </c>
      <c r="S149" s="6">
        <v>0.62</v>
      </c>
      <c r="T149" s="6">
        <v>2.9</v>
      </c>
      <c r="U149" s="6">
        <v>3.4</v>
      </c>
      <c r="V149" s="6">
        <v>20</v>
      </c>
      <c r="W149" s="6">
        <v>5.8</v>
      </c>
      <c r="X149" s="6">
        <v>24</v>
      </c>
      <c r="Y149" s="6">
        <v>20</v>
      </c>
      <c r="Z149" s="6">
        <v>13</v>
      </c>
      <c r="AA149" s="6">
        <v>9.3000000000000007</v>
      </c>
      <c r="AB149" s="6">
        <v>11</v>
      </c>
      <c r="AC149" s="6">
        <v>6</v>
      </c>
      <c r="AD149" s="6">
        <v>10</v>
      </c>
      <c r="AE149" s="6">
        <v>4.9000000000000004</v>
      </c>
      <c r="AF149" s="29">
        <v>1.4</v>
      </c>
      <c r="AG149" s="6">
        <v>5.7</v>
      </c>
      <c r="AI149" s="6">
        <v>139</v>
      </c>
      <c r="AK149" s="6">
        <v>19</v>
      </c>
      <c r="AL149" s="6">
        <v>1.5</v>
      </c>
      <c r="AM149" s="6">
        <v>32</v>
      </c>
      <c r="AN149" s="6">
        <v>2.7</v>
      </c>
      <c r="AO149" s="6" t="s">
        <v>221</v>
      </c>
      <c r="AP149" s="6">
        <v>86</v>
      </c>
      <c r="AQ149" s="6">
        <v>87</v>
      </c>
      <c r="AR149" s="28">
        <v>320</v>
      </c>
      <c r="AS149" s="6">
        <v>470</v>
      </c>
      <c r="AT149" s="6" t="s">
        <v>228</v>
      </c>
      <c r="AU149" s="6">
        <v>41</v>
      </c>
      <c r="AV149" s="6" t="s">
        <v>219</v>
      </c>
      <c r="AW149" s="6">
        <v>63</v>
      </c>
      <c r="AX149" s="28">
        <v>460</v>
      </c>
      <c r="AZ149" s="6" t="s">
        <v>230</v>
      </c>
      <c r="BA149" s="6" t="s">
        <v>230</v>
      </c>
      <c r="BB149" s="6" t="s">
        <v>230</v>
      </c>
      <c r="BC149" s="6" t="s">
        <v>230</v>
      </c>
      <c r="BD149" s="6" t="s">
        <v>230</v>
      </c>
      <c r="BE149" s="6" t="s">
        <v>230</v>
      </c>
      <c r="BG149" s="6" t="s">
        <v>230</v>
      </c>
      <c r="BH149" s="6" t="s">
        <v>230</v>
      </c>
      <c r="BI149" s="6" t="s">
        <v>230</v>
      </c>
      <c r="BJ149" s="6" t="s">
        <v>230</v>
      </c>
      <c r="BK149" s="6" t="s">
        <v>230</v>
      </c>
      <c r="BL149" s="6" t="s">
        <v>230</v>
      </c>
      <c r="BM149" s="6" t="s">
        <v>230</v>
      </c>
      <c r="BN149" s="6" t="s">
        <v>230</v>
      </c>
      <c r="BP149" s="6" t="s">
        <v>230</v>
      </c>
      <c r="BQ149" s="6" t="s">
        <v>230</v>
      </c>
      <c r="BR149" s="6" t="s">
        <v>230</v>
      </c>
      <c r="BS149" s="6" t="s">
        <v>230</v>
      </c>
      <c r="BT149" s="6" t="s">
        <v>230</v>
      </c>
      <c r="BU149" s="6" t="s">
        <v>230</v>
      </c>
      <c r="BV149" s="6" t="s">
        <v>230</v>
      </c>
      <c r="BW149" s="6" t="s">
        <v>230</v>
      </c>
    </row>
    <row r="150" spans="1:75" x14ac:dyDescent="0.25">
      <c r="A150" s="6">
        <v>1322636</v>
      </c>
      <c r="B150" s="6" t="s">
        <v>344</v>
      </c>
      <c r="C150" s="6">
        <v>3</v>
      </c>
      <c r="D150" s="6">
        <v>0.95</v>
      </c>
      <c r="E150" s="6" t="s">
        <v>253</v>
      </c>
      <c r="F150" s="6" t="s">
        <v>216</v>
      </c>
      <c r="H150" s="6" t="s">
        <v>217</v>
      </c>
      <c r="I150" s="6">
        <v>11</v>
      </c>
      <c r="J150" s="6">
        <v>1.5</v>
      </c>
      <c r="K150" s="6">
        <v>7.7</v>
      </c>
      <c r="L150" s="6" t="s">
        <v>218</v>
      </c>
      <c r="M150" s="6">
        <v>1.7</v>
      </c>
      <c r="N150" s="6">
        <v>2.8000000000000001E-2</v>
      </c>
      <c r="P150" s="28">
        <v>4.2</v>
      </c>
      <c r="R150" s="6" t="s">
        <v>220</v>
      </c>
      <c r="S150" s="6" t="s">
        <v>220</v>
      </c>
      <c r="T150" s="6" t="s">
        <v>220</v>
      </c>
      <c r="U150" s="6" t="s">
        <v>220</v>
      </c>
      <c r="V150" s="6">
        <v>2.1</v>
      </c>
      <c r="W150" s="6">
        <v>0.64</v>
      </c>
      <c r="X150" s="6">
        <v>5.3</v>
      </c>
      <c r="Y150" s="6">
        <v>4.7</v>
      </c>
      <c r="Z150" s="6">
        <v>3.6</v>
      </c>
      <c r="AA150" s="6">
        <v>2.2000000000000002</v>
      </c>
      <c r="AB150" s="6">
        <v>3.7</v>
      </c>
      <c r="AC150" s="6">
        <v>1.2</v>
      </c>
      <c r="AD150" s="6">
        <v>3.2</v>
      </c>
      <c r="AE150" s="6">
        <v>1.9</v>
      </c>
      <c r="AF150" s="6">
        <v>0.52</v>
      </c>
      <c r="AG150" s="6">
        <v>2.2000000000000002</v>
      </c>
      <c r="AI150" s="6">
        <v>31.3</v>
      </c>
      <c r="AK150" s="6">
        <v>20</v>
      </c>
      <c r="AL150" s="6">
        <v>0.89</v>
      </c>
      <c r="AM150" s="6">
        <v>5.6</v>
      </c>
      <c r="AN150" s="6">
        <v>4.0999999999999996</v>
      </c>
      <c r="AO150" s="6" t="s">
        <v>221</v>
      </c>
      <c r="AP150" s="6">
        <v>50</v>
      </c>
      <c r="AQ150" s="6">
        <v>51</v>
      </c>
      <c r="AR150" s="28">
        <v>460</v>
      </c>
      <c r="AS150" s="6">
        <v>310</v>
      </c>
      <c r="AT150" s="6">
        <v>1.7</v>
      </c>
      <c r="AU150" s="6">
        <v>57</v>
      </c>
      <c r="AV150" s="6" t="s">
        <v>219</v>
      </c>
      <c r="AW150" s="6">
        <v>46</v>
      </c>
      <c r="AX150" s="28">
        <v>1700</v>
      </c>
      <c r="AZ150" s="6" t="s">
        <v>230</v>
      </c>
      <c r="BA150" s="6" t="s">
        <v>230</v>
      </c>
      <c r="BB150" s="6" t="s">
        <v>230</v>
      </c>
      <c r="BC150" s="6" t="s">
        <v>230</v>
      </c>
      <c r="BD150" s="6" t="s">
        <v>230</v>
      </c>
      <c r="BE150" s="6" t="s">
        <v>230</v>
      </c>
      <c r="BG150" s="6" t="s">
        <v>230</v>
      </c>
      <c r="BH150" s="6" t="s">
        <v>230</v>
      </c>
      <c r="BI150" s="6" t="s">
        <v>230</v>
      </c>
      <c r="BJ150" s="6" t="s">
        <v>230</v>
      </c>
      <c r="BK150" s="6" t="s">
        <v>230</v>
      </c>
      <c r="BL150" s="6" t="s">
        <v>230</v>
      </c>
      <c r="BM150" s="6" t="s">
        <v>230</v>
      </c>
      <c r="BN150" s="6" t="s">
        <v>230</v>
      </c>
      <c r="BP150" s="6" t="s">
        <v>230</v>
      </c>
      <c r="BQ150" s="6" t="s">
        <v>230</v>
      </c>
      <c r="BR150" s="6" t="s">
        <v>230</v>
      </c>
      <c r="BS150" s="6" t="s">
        <v>230</v>
      </c>
      <c r="BT150" s="6" t="s">
        <v>230</v>
      </c>
      <c r="BU150" s="6" t="s">
        <v>230</v>
      </c>
      <c r="BV150" s="6" t="s">
        <v>230</v>
      </c>
      <c r="BW150" s="6" t="s">
        <v>230</v>
      </c>
    </row>
    <row r="151" spans="1:75" x14ac:dyDescent="0.25">
      <c r="A151" s="6">
        <v>1322639</v>
      </c>
      <c r="B151" s="6" t="s">
        <v>345</v>
      </c>
      <c r="C151" s="6" t="s">
        <v>216</v>
      </c>
      <c r="D151" s="6">
        <v>1.2</v>
      </c>
      <c r="E151" s="22">
        <v>43726</v>
      </c>
      <c r="F151" s="6" t="s">
        <v>216</v>
      </c>
      <c r="H151" s="6" t="s">
        <v>217</v>
      </c>
      <c r="I151" s="6">
        <v>4.5999999999999996</v>
      </c>
      <c r="J151" s="6">
        <v>1.1000000000000001</v>
      </c>
      <c r="K151" s="6">
        <v>7.6</v>
      </c>
      <c r="L151" s="6" t="s">
        <v>218</v>
      </c>
      <c r="M151" s="6">
        <v>2</v>
      </c>
      <c r="N151" s="6">
        <v>5.3999999999999999E-2</v>
      </c>
      <c r="P151" s="6" t="s">
        <v>219</v>
      </c>
      <c r="R151" s="6">
        <v>1.3</v>
      </c>
      <c r="S151" s="6" t="s">
        <v>220</v>
      </c>
      <c r="T151" s="6" t="s">
        <v>220</v>
      </c>
      <c r="U151" s="6" t="s">
        <v>220</v>
      </c>
      <c r="V151" s="6">
        <v>9.1</v>
      </c>
      <c r="W151" s="6" t="s">
        <v>220</v>
      </c>
      <c r="X151" s="6">
        <v>6</v>
      </c>
      <c r="Y151" s="6">
        <v>3.5</v>
      </c>
      <c r="Z151" s="6">
        <v>1</v>
      </c>
      <c r="AA151" s="6">
        <v>1</v>
      </c>
      <c r="AB151" s="6">
        <v>1.1000000000000001</v>
      </c>
      <c r="AC151" s="6">
        <v>0.5</v>
      </c>
      <c r="AD151" s="6">
        <v>0.38</v>
      </c>
      <c r="AE151" s="6">
        <v>0.49</v>
      </c>
      <c r="AF151" s="6" t="s">
        <v>220</v>
      </c>
      <c r="AG151" s="6">
        <v>0.76</v>
      </c>
      <c r="AI151" s="6">
        <v>25.1</v>
      </c>
      <c r="AK151" s="28">
        <v>46</v>
      </c>
      <c r="AL151" s="6">
        <v>1.1000000000000001</v>
      </c>
      <c r="AM151" s="6">
        <v>3.3</v>
      </c>
      <c r="AN151" s="6" t="s">
        <v>237</v>
      </c>
      <c r="AO151" s="6" t="s">
        <v>221</v>
      </c>
      <c r="AP151" s="6">
        <v>29</v>
      </c>
      <c r="AQ151" s="6">
        <v>29</v>
      </c>
      <c r="AR151" s="28">
        <v>770</v>
      </c>
      <c r="AS151" s="6">
        <v>420</v>
      </c>
      <c r="AT151" s="6" t="s">
        <v>228</v>
      </c>
      <c r="AU151" s="6">
        <v>45</v>
      </c>
      <c r="AV151" s="6" t="s">
        <v>219</v>
      </c>
      <c r="AW151" s="6">
        <v>45</v>
      </c>
      <c r="AX151" s="28">
        <v>420</v>
      </c>
      <c r="AZ151" s="6" t="s">
        <v>230</v>
      </c>
      <c r="BA151" s="6" t="s">
        <v>230</v>
      </c>
      <c r="BB151" s="6" t="s">
        <v>230</v>
      </c>
      <c r="BC151" s="6" t="s">
        <v>230</v>
      </c>
      <c r="BD151" s="6" t="s">
        <v>230</v>
      </c>
      <c r="BE151" s="6" t="s">
        <v>230</v>
      </c>
      <c r="BG151" s="6" t="s">
        <v>230</v>
      </c>
      <c r="BH151" s="6" t="s">
        <v>230</v>
      </c>
      <c r="BI151" s="6" t="s">
        <v>230</v>
      </c>
      <c r="BJ151" s="6" t="s">
        <v>230</v>
      </c>
      <c r="BK151" s="6" t="s">
        <v>230</v>
      </c>
      <c r="BL151" s="6" t="s">
        <v>230</v>
      </c>
      <c r="BM151" s="6" t="s">
        <v>230</v>
      </c>
      <c r="BN151" s="6" t="s">
        <v>230</v>
      </c>
      <c r="BP151" s="6" t="s">
        <v>230</v>
      </c>
      <c r="BQ151" s="6" t="s">
        <v>230</v>
      </c>
      <c r="BR151" s="6" t="s">
        <v>230</v>
      </c>
      <c r="BS151" s="6" t="s">
        <v>230</v>
      </c>
      <c r="BT151" s="6" t="s">
        <v>230</v>
      </c>
      <c r="BU151" s="6" t="s">
        <v>230</v>
      </c>
      <c r="BV151" s="6" t="s">
        <v>230</v>
      </c>
      <c r="BW151" s="6" t="s">
        <v>230</v>
      </c>
    </row>
    <row r="152" spans="1:75" x14ac:dyDescent="0.25">
      <c r="A152" s="6">
        <v>1322668</v>
      </c>
      <c r="B152" s="6" t="s">
        <v>346</v>
      </c>
      <c r="C152" s="6" t="s">
        <v>216</v>
      </c>
      <c r="D152" s="6">
        <v>0.2</v>
      </c>
      <c r="E152" s="22">
        <v>43726</v>
      </c>
      <c r="F152" s="6" t="s">
        <v>216</v>
      </c>
      <c r="H152" s="6" t="s">
        <v>217</v>
      </c>
      <c r="I152" s="6">
        <v>6.7</v>
      </c>
      <c r="J152" s="6">
        <v>0.9</v>
      </c>
      <c r="K152" s="6">
        <v>7.2</v>
      </c>
      <c r="L152" s="6" t="s">
        <v>218</v>
      </c>
      <c r="M152" s="6">
        <v>0.12</v>
      </c>
      <c r="N152" s="6">
        <v>2.8000000000000001E-2</v>
      </c>
      <c r="P152" s="6" t="s">
        <v>219</v>
      </c>
      <c r="R152" s="6" t="s">
        <v>220</v>
      </c>
      <c r="S152" s="6">
        <v>0.23</v>
      </c>
      <c r="T152" s="6" t="s">
        <v>220</v>
      </c>
      <c r="U152" s="6" t="s">
        <v>220</v>
      </c>
      <c r="V152" s="6">
        <v>0.99</v>
      </c>
      <c r="W152" s="6">
        <v>0.43</v>
      </c>
      <c r="X152" s="6">
        <v>2.4</v>
      </c>
      <c r="Y152" s="6">
        <v>2.2999999999999998</v>
      </c>
      <c r="Z152" s="6">
        <v>1.4</v>
      </c>
      <c r="AA152" s="6">
        <v>1.5</v>
      </c>
      <c r="AB152" s="6">
        <v>1.8</v>
      </c>
      <c r="AC152" s="6">
        <v>0.93</v>
      </c>
      <c r="AD152" s="6">
        <v>1.6</v>
      </c>
      <c r="AE152" s="6">
        <v>1.1000000000000001</v>
      </c>
      <c r="AF152" s="6">
        <v>0.34</v>
      </c>
      <c r="AG152" s="6">
        <v>1.3</v>
      </c>
      <c r="AI152" s="6">
        <v>16.2</v>
      </c>
      <c r="AK152" s="6">
        <v>21</v>
      </c>
      <c r="AL152" s="6">
        <v>1.7</v>
      </c>
      <c r="AM152" s="6">
        <v>4.4000000000000004</v>
      </c>
      <c r="AN152" s="6">
        <v>7.6</v>
      </c>
      <c r="AO152" s="6" t="s">
        <v>221</v>
      </c>
      <c r="AP152" s="6">
        <v>77</v>
      </c>
      <c r="AQ152" s="6">
        <v>77</v>
      </c>
      <c r="AR152" s="28">
        <v>350</v>
      </c>
      <c r="AS152" s="6">
        <v>430</v>
      </c>
      <c r="AT152" s="6">
        <v>4.0999999999999996</v>
      </c>
      <c r="AU152" s="6">
        <v>77</v>
      </c>
      <c r="AV152" s="6" t="s">
        <v>219</v>
      </c>
      <c r="AW152" s="6">
        <v>51</v>
      </c>
      <c r="AX152" s="28">
        <v>900</v>
      </c>
      <c r="AZ152" s="6" t="s">
        <v>230</v>
      </c>
      <c r="BA152" s="6" t="s">
        <v>230</v>
      </c>
      <c r="BB152" s="6" t="s">
        <v>230</v>
      </c>
      <c r="BC152" s="6" t="s">
        <v>230</v>
      </c>
      <c r="BD152" s="6" t="s">
        <v>230</v>
      </c>
      <c r="BE152" s="6" t="s">
        <v>230</v>
      </c>
      <c r="BG152" s="6" t="s">
        <v>230</v>
      </c>
      <c r="BH152" s="6" t="s">
        <v>230</v>
      </c>
      <c r="BI152" s="6" t="s">
        <v>230</v>
      </c>
      <c r="BJ152" s="6" t="s">
        <v>230</v>
      </c>
      <c r="BK152" s="6" t="s">
        <v>230</v>
      </c>
      <c r="BL152" s="6" t="s">
        <v>230</v>
      </c>
      <c r="BM152" s="6" t="s">
        <v>230</v>
      </c>
      <c r="BN152" s="6" t="s">
        <v>230</v>
      </c>
      <c r="BP152" s="6" t="s">
        <v>230</v>
      </c>
      <c r="BQ152" s="6" t="s">
        <v>230</v>
      </c>
      <c r="BR152" s="6" t="s">
        <v>230</v>
      </c>
      <c r="BS152" s="6" t="s">
        <v>230</v>
      </c>
      <c r="BT152" s="6" t="s">
        <v>230</v>
      </c>
      <c r="BU152" s="6" t="s">
        <v>230</v>
      </c>
      <c r="BV152" s="6" t="s">
        <v>230</v>
      </c>
      <c r="BW152" s="6" t="s">
        <v>230</v>
      </c>
    </row>
    <row r="153" spans="1:75" x14ac:dyDescent="0.25">
      <c r="A153" s="6">
        <v>1322673</v>
      </c>
      <c r="B153" s="6" t="s">
        <v>347</v>
      </c>
      <c r="C153" s="6" t="s">
        <v>216</v>
      </c>
      <c r="D153" s="6">
        <v>1</v>
      </c>
      <c r="E153" s="22">
        <v>43726</v>
      </c>
      <c r="F153" s="6" t="s">
        <v>216</v>
      </c>
      <c r="H153" s="6" t="s">
        <v>217</v>
      </c>
      <c r="I153" s="6">
        <v>5.8</v>
      </c>
      <c r="J153" s="6">
        <v>1</v>
      </c>
      <c r="K153" s="6">
        <v>7.3</v>
      </c>
      <c r="L153" s="6" t="s">
        <v>218</v>
      </c>
      <c r="M153" s="6">
        <v>0.22</v>
      </c>
      <c r="N153" s="6">
        <v>5.5E-2</v>
      </c>
      <c r="P153" s="6" t="s">
        <v>219</v>
      </c>
      <c r="R153" s="6">
        <v>1.4</v>
      </c>
      <c r="S153" s="6">
        <v>0.28000000000000003</v>
      </c>
      <c r="T153" s="6" t="s">
        <v>220</v>
      </c>
      <c r="U153" s="6" t="s">
        <v>220</v>
      </c>
      <c r="V153" s="6">
        <v>3.8</v>
      </c>
      <c r="W153" s="6">
        <v>0.42</v>
      </c>
      <c r="X153" s="6">
        <v>5.3</v>
      </c>
      <c r="Y153" s="6">
        <v>5.7</v>
      </c>
      <c r="Z153" s="6">
        <v>4.5999999999999996</v>
      </c>
      <c r="AA153" s="6">
        <v>5</v>
      </c>
      <c r="AB153" s="6">
        <v>5.2</v>
      </c>
      <c r="AC153" s="6">
        <v>2.9</v>
      </c>
      <c r="AD153" s="6">
        <v>3.8</v>
      </c>
      <c r="AE153" s="6">
        <v>3</v>
      </c>
      <c r="AF153" s="6">
        <v>0.81</v>
      </c>
      <c r="AG153" s="6">
        <v>4.0999999999999996</v>
      </c>
      <c r="AI153" s="6">
        <v>46.1</v>
      </c>
      <c r="AK153" s="28">
        <v>67</v>
      </c>
      <c r="AL153" s="6">
        <v>2.4</v>
      </c>
      <c r="AM153" s="6">
        <v>4.0999999999999996</v>
      </c>
      <c r="AN153" s="6" t="s">
        <v>237</v>
      </c>
      <c r="AO153" s="6" t="s">
        <v>221</v>
      </c>
      <c r="AP153" s="6">
        <v>35</v>
      </c>
      <c r="AQ153" s="6">
        <v>35</v>
      </c>
      <c r="AR153" s="28">
        <v>560</v>
      </c>
      <c r="AS153" s="28">
        <v>730</v>
      </c>
      <c r="AT153" s="6">
        <v>27</v>
      </c>
      <c r="AU153" s="6">
        <v>56</v>
      </c>
      <c r="AV153" s="6" t="s">
        <v>219</v>
      </c>
      <c r="AW153" s="6">
        <v>62</v>
      </c>
      <c r="AX153" s="28">
        <v>590</v>
      </c>
      <c r="AZ153" s="6" t="s">
        <v>230</v>
      </c>
      <c r="BA153" s="6" t="s">
        <v>230</v>
      </c>
      <c r="BB153" s="6" t="s">
        <v>230</v>
      </c>
      <c r="BC153" s="6" t="s">
        <v>230</v>
      </c>
      <c r="BD153" s="6" t="s">
        <v>230</v>
      </c>
      <c r="BE153" s="6" t="s">
        <v>230</v>
      </c>
      <c r="BG153" s="6" t="s">
        <v>230</v>
      </c>
      <c r="BH153" s="6" t="s">
        <v>230</v>
      </c>
      <c r="BI153" s="6" t="s">
        <v>230</v>
      </c>
      <c r="BJ153" s="6" t="s">
        <v>230</v>
      </c>
      <c r="BK153" s="6" t="s">
        <v>230</v>
      </c>
      <c r="BL153" s="6" t="s">
        <v>230</v>
      </c>
      <c r="BM153" s="6" t="s">
        <v>230</v>
      </c>
      <c r="BN153" s="6" t="s">
        <v>230</v>
      </c>
      <c r="BP153" s="6" t="s">
        <v>230</v>
      </c>
      <c r="BQ153" s="6" t="s">
        <v>230</v>
      </c>
      <c r="BR153" s="6" t="s">
        <v>230</v>
      </c>
      <c r="BS153" s="6" t="s">
        <v>230</v>
      </c>
      <c r="BT153" s="6" t="s">
        <v>230</v>
      </c>
      <c r="BU153" s="6" t="s">
        <v>230</v>
      </c>
      <c r="BV153" s="6" t="s">
        <v>230</v>
      </c>
      <c r="BW153" s="6" t="s">
        <v>230</v>
      </c>
    </row>
    <row r="154" spans="1:75" x14ac:dyDescent="0.25">
      <c r="A154" s="6">
        <v>1322674</v>
      </c>
      <c r="B154" s="6" t="s">
        <v>348</v>
      </c>
      <c r="C154" s="6" t="s">
        <v>216</v>
      </c>
      <c r="D154" s="6">
        <v>0.5</v>
      </c>
      <c r="E154" s="6" t="s">
        <v>253</v>
      </c>
      <c r="F154" s="6" t="s">
        <v>216</v>
      </c>
      <c r="H154" s="6" t="s">
        <v>217</v>
      </c>
      <c r="I154" s="6">
        <v>9.5</v>
      </c>
      <c r="J154" s="6">
        <v>1.2</v>
      </c>
      <c r="K154" s="6">
        <v>7.3</v>
      </c>
      <c r="L154" s="6" t="s">
        <v>218</v>
      </c>
      <c r="M154" s="6">
        <v>1</v>
      </c>
      <c r="N154" s="6">
        <v>2.5000000000000001E-2</v>
      </c>
      <c r="P154" s="6" t="s">
        <v>219</v>
      </c>
      <c r="R154" s="6">
        <v>0.23</v>
      </c>
      <c r="S154" s="6" t="s">
        <v>220</v>
      </c>
      <c r="T154" s="6" t="s">
        <v>220</v>
      </c>
      <c r="U154" s="6" t="s">
        <v>220</v>
      </c>
      <c r="V154" s="6">
        <v>2.7</v>
      </c>
      <c r="W154" s="6">
        <v>0.59</v>
      </c>
      <c r="X154" s="6">
        <v>4.9000000000000004</v>
      </c>
      <c r="Y154" s="6">
        <v>4.5</v>
      </c>
      <c r="Z154" s="6">
        <v>2</v>
      </c>
      <c r="AA154" s="6">
        <v>2</v>
      </c>
      <c r="AB154" s="6">
        <v>2.6</v>
      </c>
      <c r="AC154" s="6">
        <v>1.6</v>
      </c>
      <c r="AD154" s="6">
        <v>2.6</v>
      </c>
      <c r="AE154" s="6">
        <v>1.8</v>
      </c>
      <c r="AF154" s="6">
        <v>0.4</v>
      </c>
      <c r="AG154" s="6">
        <v>2.4</v>
      </c>
      <c r="AI154" s="6">
        <v>28.2</v>
      </c>
      <c r="AK154" s="6">
        <v>29</v>
      </c>
      <c r="AL154" s="6">
        <v>1.8</v>
      </c>
      <c r="AM154" s="6">
        <v>6.4</v>
      </c>
      <c r="AN154" s="6">
        <v>6.8</v>
      </c>
      <c r="AO154" s="6" t="s">
        <v>221</v>
      </c>
      <c r="AP154" s="6">
        <v>74</v>
      </c>
      <c r="AQ154" s="6">
        <v>74</v>
      </c>
      <c r="AR154" s="28">
        <v>590</v>
      </c>
      <c r="AS154" s="6">
        <v>430</v>
      </c>
      <c r="AT154" s="6">
        <v>4.5</v>
      </c>
      <c r="AU154" s="6">
        <v>60</v>
      </c>
      <c r="AV154" s="6" t="s">
        <v>219</v>
      </c>
      <c r="AW154" s="6">
        <v>53</v>
      </c>
      <c r="AX154" s="28">
        <v>990</v>
      </c>
    </row>
    <row r="155" spans="1:75" x14ac:dyDescent="0.25">
      <c r="A155" s="6">
        <v>1322679</v>
      </c>
      <c r="B155" s="6" t="s">
        <v>349</v>
      </c>
      <c r="C155" s="6" t="s">
        <v>216</v>
      </c>
      <c r="D155" s="6">
        <v>0.8</v>
      </c>
      <c r="E155" s="22">
        <v>43726</v>
      </c>
      <c r="F155" s="6" t="s">
        <v>216</v>
      </c>
      <c r="H155" s="6" t="s">
        <v>217</v>
      </c>
      <c r="I155" s="6">
        <v>8.4</v>
      </c>
      <c r="J155" s="6">
        <v>1.2</v>
      </c>
      <c r="K155" s="6">
        <v>7.7</v>
      </c>
      <c r="L155" s="6" t="s">
        <v>218</v>
      </c>
      <c r="M155" s="6">
        <v>2.1</v>
      </c>
      <c r="N155" s="6">
        <v>3.8999999999999998E-3</v>
      </c>
      <c r="P155" s="6" t="s">
        <v>219</v>
      </c>
      <c r="R155" s="6" t="s">
        <v>220</v>
      </c>
      <c r="S155" s="6" t="s">
        <v>220</v>
      </c>
      <c r="T155" s="6" t="s">
        <v>220</v>
      </c>
      <c r="U155" s="6" t="s">
        <v>220</v>
      </c>
      <c r="V155" s="6" t="s">
        <v>220</v>
      </c>
      <c r="W155" s="6" t="s">
        <v>220</v>
      </c>
      <c r="X155" s="6" t="s">
        <v>220</v>
      </c>
      <c r="Y155" s="6" t="s">
        <v>220</v>
      </c>
      <c r="Z155" s="6" t="s">
        <v>220</v>
      </c>
      <c r="AA155" s="6" t="s">
        <v>220</v>
      </c>
      <c r="AB155" s="6" t="s">
        <v>220</v>
      </c>
      <c r="AC155" s="6" t="s">
        <v>220</v>
      </c>
      <c r="AD155" s="6" t="s">
        <v>220</v>
      </c>
      <c r="AE155" s="6" t="s">
        <v>220</v>
      </c>
      <c r="AF155" s="6" t="s">
        <v>220</v>
      </c>
      <c r="AG155" s="6" t="s">
        <v>220</v>
      </c>
      <c r="AI155" s="6" t="s">
        <v>299</v>
      </c>
      <c r="AK155" s="28">
        <v>99</v>
      </c>
      <c r="AL155" s="6">
        <v>1.8</v>
      </c>
      <c r="AM155" s="6">
        <v>1.5</v>
      </c>
      <c r="AN155" s="6">
        <v>7.3</v>
      </c>
      <c r="AO155" s="6" t="s">
        <v>221</v>
      </c>
      <c r="AP155" s="6">
        <v>79</v>
      </c>
      <c r="AQ155" s="6">
        <v>79</v>
      </c>
      <c r="AR155" s="28">
        <v>8500</v>
      </c>
      <c r="AS155" s="33">
        <v>19000</v>
      </c>
      <c r="AT155" s="6" t="s">
        <v>228</v>
      </c>
      <c r="AU155" s="28">
        <v>110</v>
      </c>
      <c r="AV155" s="6" t="s">
        <v>219</v>
      </c>
      <c r="AW155" s="6">
        <v>75</v>
      </c>
      <c r="AX155" s="28">
        <v>7200</v>
      </c>
      <c r="AZ155" s="6" t="s">
        <v>230</v>
      </c>
      <c r="BA155" s="6" t="s">
        <v>230</v>
      </c>
      <c r="BB155" s="6" t="s">
        <v>230</v>
      </c>
      <c r="BC155" s="6" t="s">
        <v>230</v>
      </c>
      <c r="BD155" s="6" t="s">
        <v>230</v>
      </c>
      <c r="BE155" s="6" t="s">
        <v>230</v>
      </c>
      <c r="BG155" s="6" t="s">
        <v>230</v>
      </c>
      <c r="BH155" s="6" t="s">
        <v>230</v>
      </c>
      <c r="BI155" s="6" t="s">
        <v>230</v>
      </c>
      <c r="BJ155" s="6" t="s">
        <v>230</v>
      </c>
      <c r="BK155" s="6" t="s">
        <v>230</v>
      </c>
      <c r="BL155" s="6" t="s">
        <v>230</v>
      </c>
      <c r="BM155" s="6" t="s">
        <v>230</v>
      </c>
      <c r="BN155" s="6" t="s">
        <v>230</v>
      </c>
      <c r="BP155" s="6" t="s">
        <v>230</v>
      </c>
      <c r="BQ155" s="6" t="s">
        <v>230</v>
      </c>
      <c r="BR155" s="6" t="s">
        <v>230</v>
      </c>
      <c r="BS155" s="6" t="s">
        <v>230</v>
      </c>
      <c r="BT155" s="6" t="s">
        <v>230</v>
      </c>
      <c r="BU155" s="6" t="s">
        <v>230</v>
      </c>
      <c r="BV155" s="6" t="s">
        <v>230</v>
      </c>
      <c r="BW155" s="6" t="s">
        <v>230</v>
      </c>
    </row>
    <row r="156" spans="1:75" x14ac:dyDescent="0.25">
      <c r="A156" s="6">
        <v>1322682</v>
      </c>
      <c r="B156" s="6" t="s">
        <v>350</v>
      </c>
      <c r="C156" s="6" t="s">
        <v>216</v>
      </c>
      <c r="D156" s="6">
        <v>0.6</v>
      </c>
      <c r="E156" s="22">
        <v>43726</v>
      </c>
      <c r="F156" s="6" t="s">
        <v>216</v>
      </c>
      <c r="H156" s="6" t="s">
        <v>217</v>
      </c>
      <c r="I156" s="6">
        <v>9.9</v>
      </c>
      <c r="J156" s="6">
        <v>1</v>
      </c>
      <c r="K156" s="6">
        <v>7.5</v>
      </c>
      <c r="L156" s="6" t="s">
        <v>218</v>
      </c>
      <c r="M156" s="6">
        <v>0.87</v>
      </c>
      <c r="N156" s="6">
        <v>4.4999999999999998E-2</v>
      </c>
      <c r="P156" s="6" t="s">
        <v>219</v>
      </c>
      <c r="R156" s="6">
        <v>0.48</v>
      </c>
      <c r="S156" s="6">
        <v>0.6</v>
      </c>
      <c r="T156" s="6">
        <v>0.15</v>
      </c>
      <c r="U156" s="6">
        <v>0.21</v>
      </c>
      <c r="V156" s="6">
        <v>2</v>
      </c>
      <c r="W156" s="6">
        <v>0.7</v>
      </c>
      <c r="X156" s="6">
        <v>5.9</v>
      </c>
      <c r="Y156" s="6">
        <v>5.7</v>
      </c>
      <c r="Z156" s="6">
        <v>4.4000000000000004</v>
      </c>
      <c r="AA156" s="6">
        <v>4</v>
      </c>
      <c r="AB156" s="6">
        <v>5.4</v>
      </c>
      <c r="AC156" s="6">
        <v>2.7</v>
      </c>
      <c r="AD156" s="6">
        <v>4.0999999999999996</v>
      </c>
      <c r="AE156" s="6">
        <v>3.3</v>
      </c>
      <c r="AF156" s="6">
        <v>0.8</v>
      </c>
      <c r="AG156" s="6">
        <v>5</v>
      </c>
      <c r="AI156" s="6">
        <v>45.4</v>
      </c>
      <c r="AK156" s="6">
        <v>31</v>
      </c>
      <c r="AL156" s="6">
        <v>2.1</v>
      </c>
      <c r="AM156" s="6">
        <v>5.0999999999999996</v>
      </c>
      <c r="AN156" s="6">
        <v>3.3</v>
      </c>
      <c r="AO156" s="6" t="s">
        <v>221</v>
      </c>
      <c r="AP156" s="6">
        <v>56</v>
      </c>
      <c r="AQ156" s="6">
        <v>56</v>
      </c>
      <c r="AR156" s="28">
        <v>550</v>
      </c>
      <c r="AS156" s="28">
        <v>800</v>
      </c>
      <c r="AT156" s="6">
        <v>4.2</v>
      </c>
      <c r="AU156" s="6">
        <v>57</v>
      </c>
      <c r="AV156" s="6">
        <v>5.8</v>
      </c>
      <c r="AW156" s="6">
        <v>55</v>
      </c>
      <c r="AX156" s="28">
        <v>910</v>
      </c>
      <c r="AZ156" s="6" t="s">
        <v>230</v>
      </c>
      <c r="BA156" s="6" t="s">
        <v>230</v>
      </c>
      <c r="BB156" s="6" t="s">
        <v>230</v>
      </c>
      <c r="BC156" s="6" t="s">
        <v>230</v>
      </c>
      <c r="BD156" s="6" t="s">
        <v>230</v>
      </c>
      <c r="BE156" s="6" t="s">
        <v>230</v>
      </c>
      <c r="BG156" s="6" t="s">
        <v>230</v>
      </c>
      <c r="BH156" s="6" t="s">
        <v>230</v>
      </c>
      <c r="BI156" s="6" t="s">
        <v>230</v>
      </c>
      <c r="BJ156" s="6" t="s">
        <v>230</v>
      </c>
      <c r="BK156" s="6" t="s">
        <v>230</v>
      </c>
      <c r="BL156" s="6" t="s">
        <v>230</v>
      </c>
      <c r="BM156" s="6" t="s">
        <v>230</v>
      </c>
      <c r="BN156" s="6" t="s">
        <v>230</v>
      </c>
      <c r="BP156" s="6" t="s">
        <v>230</v>
      </c>
      <c r="BQ156" s="6" t="s">
        <v>230</v>
      </c>
      <c r="BR156" s="6" t="s">
        <v>230</v>
      </c>
      <c r="BS156" s="6" t="s">
        <v>230</v>
      </c>
      <c r="BT156" s="6" t="s">
        <v>230</v>
      </c>
      <c r="BU156" s="6" t="s">
        <v>230</v>
      </c>
      <c r="BV156" s="6" t="s">
        <v>230</v>
      </c>
      <c r="BW156" s="6" t="s">
        <v>230</v>
      </c>
    </row>
  </sheetData>
  <printOptions verticalCentered="1"/>
  <pageMargins left="0.70866141732283472" right="0.70866141732283472" top="0.19685039370078741" bottom="0.19685039370078741" header="0.31496062992125984" footer="0.31496062992125984"/>
  <pageSetup paperSize="8" scale="2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D358F-D04B-426D-98B5-36F1243C3516}">
  <sheetPr>
    <pageSetUpPr fitToPage="1"/>
  </sheetPr>
  <dimension ref="A1:BL226"/>
  <sheetViews>
    <sheetView tabSelected="1" zoomScale="70" zoomScaleNormal="70" workbookViewId="0">
      <pane xSplit="1" topLeftCell="Z1" activePane="topRight" state="frozen"/>
      <selection activeCell="Z36" sqref="Z36"/>
      <selection pane="topRight" activeCell="H1" sqref="H1:AE1048576"/>
    </sheetView>
  </sheetViews>
  <sheetFormatPr defaultRowHeight="15" x14ac:dyDescent="0.25"/>
  <cols>
    <col min="1" max="1" width="53.140625" style="6" bestFit="1" customWidth="1"/>
    <col min="2" max="2" width="10.85546875" style="6" bestFit="1" customWidth="1"/>
    <col min="3" max="3" width="16.85546875" style="6" bestFit="1" customWidth="1"/>
    <col min="4" max="7" width="14.28515625" style="6" bestFit="1" customWidth="1"/>
    <col min="8" max="31" width="13.140625" style="6" customWidth="1"/>
    <col min="32" max="44" width="10.7109375" style="6" bestFit="1" customWidth="1"/>
    <col min="45" max="64" width="14.28515625" style="6" bestFit="1" customWidth="1"/>
    <col min="65" max="16384" width="9.140625" style="6"/>
  </cols>
  <sheetData>
    <row r="1" spans="1:64" x14ac:dyDescent="0.25">
      <c r="A1" s="6" t="s">
        <v>0</v>
      </c>
      <c r="D1" s="6">
        <v>1153401</v>
      </c>
      <c r="E1" s="6">
        <v>1153402</v>
      </c>
      <c r="F1" s="6">
        <v>1153403</v>
      </c>
      <c r="G1" s="6">
        <v>1153404</v>
      </c>
      <c r="H1" s="6">
        <v>1154432</v>
      </c>
      <c r="I1" s="6">
        <v>1154433</v>
      </c>
      <c r="J1" s="6">
        <v>1154434</v>
      </c>
      <c r="K1" s="6">
        <v>1154435</v>
      </c>
      <c r="L1" s="6">
        <v>1154567</v>
      </c>
      <c r="M1" s="6">
        <v>1154568</v>
      </c>
      <c r="N1" s="6">
        <v>1154569</v>
      </c>
      <c r="O1" s="6">
        <v>1157049</v>
      </c>
      <c r="P1" s="6">
        <v>1157050</v>
      </c>
      <c r="Q1" s="6">
        <v>1166363</v>
      </c>
      <c r="R1" s="6">
        <v>1166364</v>
      </c>
      <c r="S1" s="6">
        <v>1166365</v>
      </c>
      <c r="T1" s="6">
        <v>1166366</v>
      </c>
      <c r="U1" s="6">
        <v>1166367</v>
      </c>
      <c r="V1" s="6">
        <v>1166368</v>
      </c>
      <c r="W1" s="6">
        <v>1166369</v>
      </c>
      <c r="X1" s="6">
        <v>1167432</v>
      </c>
      <c r="Y1" s="6">
        <v>1167433</v>
      </c>
      <c r="Z1" s="6">
        <v>1167434</v>
      </c>
      <c r="AA1" s="6">
        <v>1167435</v>
      </c>
      <c r="AB1" s="6">
        <v>1167436</v>
      </c>
      <c r="AC1" s="6">
        <v>1167772</v>
      </c>
      <c r="AD1" s="6">
        <v>1167773</v>
      </c>
      <c r="AE1" s="6">
        <v>1167774</v>
      </c>
      <c r="AF1" s="6">
        <v>1368474</v>
      </c>
      <c r="AG1" s="6">
        <v>1368475</v>
      </c>
      <c r="AH1" s="6">
        <v>1368476</v>
      </c>
      <c r="AI1" s="6">
        <v>1368477</v>
      </c>
      <c r="AJ1" s="6">
        <v>1368478</v>
      </c>
      <c r="AK1" s="6">
        <v>1368479</v>
      </c>
      <c r="AL1" s="6">
        <v>1368480</v>
      </c>
      <c r="AM1" s="6">
        <v>1368481</v>
      </c>
      <c r="AN1" s="6">
        <v>1368482</v>
      </c>
      <c r="AO1" s="6">
        <v>1368483</v>
      </c>
      <c r="AP1" s="6">
        <v>1368484</v>
      </c>
      <c r="AQ1" s="6">
        <v>1368485</v>
      </c>
      <c r="AR1" s="6">
        <v>1368486</v>
      </c>
      <c r="AS1" s="6">
        <v>1532492</v>
      </c>
      <c r="AT1" s="6">
        <v>1532493</v>
      </c>
      <c r="AU1" s="6">
        <v>1532494</v>
      </c>
      <c r="AV1" s="6">
        <v>1532495</v>
      </c>
      <c r="AW1" s="6">
        <v>1532496</v>
      </c>
      <c r="AX1" s="6">
        <v>1532497</v>
      </c>
      <c r="AY1" s="6">
        <v>1532498</v>
      </c>
      <c r="AZ1" s="6">
        <v>1532499</v>
      </c>
      <c r="BA1" s="6">
        <v>1448542</v>
      </c>
      <c r="BB1" s="6">
        <v>1448543</v>
      </c>
      <c r="BC1" s="6">
        <v>1448544</v>
      </c>
      <c r="BD1" s="6">
        <v>1448545</v>
      </c>
      <c r="BE1" s="6">
        <v>1448546</v>
      </c>
      <c r="BF1" s="6">
        <v>1448547</v>
      </c>
      <c r="BG1" s="6">
        <v>1448548</v>
      </c>
      <c r="BH1" s="6">
        <v>1448549</v>
      </c>
      <c r="BI1" s="6">
        <v>1448550</v>
      </c>
      <c r="BJ1" s="6">
        <v>1448551</v>
      </c>
      <c r="BK1" s="6">
        <v>1448552</v>
      </c>
      <c r="BL1" s="6">
        <v>1448553</v>
      </c>
    </row>
    <row r="2" spans="1:64" x14ac:dyDescent="0.25">
      <c r="A2" s="6" t="s">
        <v>1</v>
      </c>
      <c r="D2" s="6" t="s">
        <v>215</v>
      </c>
      <c r="E2" s="6" t="s">
        <v>226</v>
      </c>
      <c r="F2" s="6" t="s">
        <v>238</v>
      </c>
      <c r="G2" s="6" t="s">
        <v>473</v>
      </c>
      <c r="H2" s="6" t="s">
        <v>241</v>
      </c>
      <c r="I2" s="6" t="s">
        <v>242</v>
      </c>
      <c r="J2" s="6" t="s">
        <v>243</v>
      </c>
      <c r="K2" s="6" t="s">
        <v>244</v>
      </c>
      <c r="L2" s="6" t="s">
        <v>472</v>
      </c>
      <c r="M2" s="6" t="s">
        <v>239</v>
      </c>
      <c r="N2" s="6" t="s">
        <v>240</v>
      </c>
      <c r="O2" s="6" t="s">
        <v>231</v>
      </c>
      <c r="P2" s="6" t="s">
        <v>234</v>
      </c>
      <c r="Q2" s="6" t="s">
        <v>238</v>
      </c>
      <c r="R2" s="6" t="s">
        <v>242</v>
      </c>
      <c r="S2" s="6" t="s">
        <v>241</v>
      </c>
      <c r="T2" s="6" t="s">
        <v>244</v>
      </c>
      <c r="U2" s="6" t="s">
        <v>240</v>
      </c>
      <c r="V2" s="6" t="s">
        <v>243</v>
      </c>
      <c r="W2" s="6" t="s">
        <v>236</v>
      </c>
      <c r="X2" s="6" t="s">
        <v>473</v>
      </c>
      <c r="Y2" s="6" t="s">
        <v>472</v>
      </c>
      <c r="Z2" s="6" t="s">
        <v>239</v>
      </c>
      <c r="AA2" s="6" t="s">
        <v>234</v>
      </c>
      <c r="AB2" s="6" t="s">
        <v>231</v>
      </c>
      <c r="AC2" s="6" t="s">
        <v>474</v>
      </c>
      <c r="AD2" s="6" t="s">
        <v>226</v>
      </c>
      <c r="AE2" s="6" t="s">
        <v>215</v>
      </c>
      <c r="AF2" s="6" t="s">
        <v>238</v>
      </c>
      <c r="AG2" s="6" t="s">
        <v>473</v>
      </c>
      <c r="AH2" s="6" t="s">
        <v>472</v>
      </c>
      <c r="AI2" s="6" t="s">
        <v>239</v>
      </c>
      <c r="AJ2" s="6" t="s">
        <v>240</v>
      </c>
      <c r="AK2" s="6" t="s">
        <v>241</v>
      </c>
      <c r="AL2" s="6" t="s">
        <v>242</v>
      </c>
      <c r="AM2" s="6" t="s">
        <v>244</v>
      </c>
      <c r="AN2" s="6" t="s">
        <v>474</v>
      </c>
      <c r="AO2" s="6" t="s">
        <v>236</v>
      </c>
      <c r="AP2" s="6" t="s">
        <v>215</v>
      </c>
      <c r="AQ2" s="6" t="s">
        <v>475</v>
      </c>
      <c r="AR2" s="6" t="s">
        <v>226</v>
      </c>
      <c r="AS2" s="6" t="s">
        <v>236</v>
      </c>
      <c r="AT2" s="6" t="s">
        <v>238</v>
      </c>
      <c r="AU2" s="6" t="s">
        <v>473</v>
      </c>
      <c r="AV2" s="6" t="s">
        <v>472</v>
      </c>
      <c r="AW2" s="6" t="s">
        <v>239</v>
      </c>
      <c r="AX2" s="6" t="s">
        <v>240</v>
      </c>
      <c r="AY2" s="6" t="s">
        <v>242</v>
      </c>
      <c r="AZ2" s="6" t="s">
        <v>244</v>
      </c>
      <c r="BA2" s="6" t="s">
        <v>215</v>
      </c>
      <c r="BB2" s="6" t="s">
        <v>226</v>
      </c>
      <c r="BC2" s="6" t="s">
        <v>474</v>
      </c>
      <c r="BD2" s="6" t="s">
        <v>236</v>
      </c>
      <c r="BE2" s="6" t="s">
        <v>238</v>
      </c>
      <c r="BF2" s="6" t="s">
        <v>473</v>
      </c>
      <c r="BG2" s="6" t="s">
        <v>472</v>
      </c>
      <c r="BH2" s="6" t="s">
        <v>239</v>
      </c>
      <c r="BI2" s="6" t="s">
        <v>240</v>
      </c>
      <c r="BJ2" s="6" t="s">
        <v>241</v>
      </c>
      <c r="BK2" s="6" t="s">
        <v>242</v>
      </c>
      <c r="BL2" s="6" t="s">
        <v>244</v>
      </c>
    </row>
    <row r="3" spans="1:64" x14ac:dyDescent="0.25">
      <c r="A3" s="6" t="s">
        <v>2</v>
      </c>
      <c r="D3" s="6" t="s">
        <v>216</v>
      </c>
      <c r="E3" s="6" t="s">
        <v>216</v>
      </c>
      <c r="F3" s="6" t="s">
        <v>216</v>
      </c>
      <c r="G3" s="6" t="s">
        <v>216</v>
      </c>
      <c r="H3" s="6" t="s">
        <v>216</v>
      </c>
      <c r="I3" s="6" t="s">
        <v>216</v>
      </c>
      <c r="J3" s="6" t="s">
        <v>216</v>
      </c>
      <c r="K3" s="6" t="s">
        <v>216</v>
      </c>
      <c r="L3" s="6" t="s">
        <v>216</v>
      </c>
      <c r="M3" s="6" t="s">
        <v>216</v>
      </c>
      <c r="N3" s="6" t="s">
        <v>216</v>
      </c>
      <c r="O3" s="6" t="s">
        <v>216</v>
      </c>
      <c r="P3" s="6" t="s">
        <v>216</v>
      </c>
      <c r="Q3" s="6" t="s">
        <v>216</v>
      </c>
      <c r="R3" s="6" t="s">
        <v>216</v>
      </c>
      <c r="S3" s="6" t="s">
        <v>216</v>
      </c>
      <c r="T3" s="6" t="s">
        <v>216</v>
      </c>
      <c r="U3" s="6" t="s">
        <v>216</v>
      </c>
      <c r="V3" s="6" t="s">
        <v>216</v>
      </c>
      <c r="W3" s="6" t="s">
        <v>216</v>
      </c>
      <c r="X3" s="6" t="s">
        <v>216</v>
      </c>
      <c r="Y3" s="6" t="s">
        <v>216</v>
      </c>
      <c r="Z3" s="6" t="s">
        <v>216</v>
      </c>
      <c r="AA3" s="6" t="s">
        <v>216</v>
      </c>
      <c r="AB3" s="6" t="s">
        <v>216</v>
      </c>
      <c r="AC3" s="6" t="s">
        <v>216</v>
      </c>
      <c r="AD3" s="6" t="s">
        <v>216</v>
      </c>
      <c r="AE3" s="6" t="s">
        <v>216</v>
      </c>
      <c r="AF3" s="6" t="s">
        <v>216</v>
      </c>
      <c r="AG3" s="6" t="s">
        <v>216</v>
      </c>
      <c r="AH3" s="6" t="s">
        <v>216</v>
      </c>
      <c r="AI3" s="6" t="s">
        <v>216</v>
      </c>
      <c r="AJ3" s="6" t="s">
        <v>216</v>
      </c>
      <c r="AK3" s="6" t="s">
        <v>216</v>
      </c>
      <c r="AL3" s="6" t="s">
        <v>216</v>
      </c>
      <c r="AM3" s="6" t="s">
        <v>216</v>
      </c>
      <c r="AN3" s="6" t="s">
        <v>216</v>
      </c>
      <c r="AO3" s="6" t="s">
        <v>216</v>
      </c>
      <c r="AP3" s="6" t="s">
        <v>216</v>
      </c>
      <c r="AQ3" s="6" t="s">
        <v>216</v>
      </c>
      <c r="AR3" s="6" t="s">
        <v>216</v>
      </c>
      <c r="AS3" s="6" t="s">
        <v>216</v>
      </c>
      <c r="AT3" s="6" t="s">
        <v>216</v>
      </c>
      <c r="AU3" s="6" t="s">
        <v>216</v>
      </c>
      <c r="AV3" s="6" t="s">
        <v>216</v>
      </c>
      <c r="AW3" s="6" t="s">
        <v>216</v>
      </c>
      <c r="AX3" s="6" t="s">
        <v>216</v>
      </c>
      <c r="AY3" s="6" t="s">
        <v>216</v>
      </c>
      <c r="AZ3" s="6" t="s">
        <v>216</v>
      </c>
      <c r="BA3" s="6" t="s">
        <v>216</v>
      </c>
      <c r="BB3" s="6" t="s">
        <v>216</v>
      </c>
      <c r="BC3" s="6" t="s">
        <v>216</v>
      </c>
      <c r="BD3" s="6" t="s">
        <v>216</v>
      </c>
      <c r="BE3" s="6" t="s">
        <v>216</v>
      </c>
      <c r="BF3" s="6" t="s">
        <v>216</v>
      </c>
      <c r="BG3" s="6" t="s">
        <v>216</v>
      </c>
      <c r="BH3" s="6" t="s">
        <v>216</v>
      </c>
      <c r="BI3" s="6" t="s">
        <v>216</v>
      </c>
      <c r="BJ3" s="6" t="s">
        <v>216</v>
      </c>
      <c r="BK3" s="6" t="s">
        <v>216</v>
      </c>
      <c r="BL3" s="6" t="s">
        <v>216</v>
      </c>
    </row>
    <row r="4" spans="1:64" x14ac:dyDescent="0.25">
      <c r="A4" s="6" t="s">
        <v>3</v>
      </c>
      <c r="D4" s="6" t="s">
        <v>471</v>
      </c>
      <c r="E4" s="6" t="s">
        <v>470</v>
      </c>
      <c r="F4" s="6" t="s">
        <v>469</v>
      </c>
      <c r="G4" s="6" t="s">
        <v>468</v>
      </c>
      <c r="H4" s="6" t="s">
        <v>467</v>
      </c>
      <c r="I4" s="6" t="s">
        <v>466</v>
      </c>
      <c r="J4" s="6" t="s">
        <v>465</v>
      </c>
      <c r="K4" s="6" t="s">
        <v>464</v>
      </c>
      <c r="L4" s="6" t="s">
        <v>463</v>
      </c>
      <c r="M4" s="6" t="s">
        <v>462</v>
      </c>
      <c r="N4" s="6" t="s">
        <v>461</v>
      </c>
      <c r="O4" s="6" t="s">
        <v>460</v>
      </c>
      <c r="P4" s="6" t="s">
        <v>459</v>
      </c>
      <c r="Q4" s="6" t="s">
        <v>458</v>
      </c>
      <c r="R4" s="6" t="s">
        <v>457</v>
      </c>
      <c r="S4" s="6" t="s">
        <v>456</v>
      </c>
      <c r="T4" s="6" t="s">
        <v>455</v>
      </c>
      <c r="U4" s="6" t="s">
        <v>454</v>
      </c>
      <c r="V4" s="6" t="s">
        <v>453</v>
      </c>
      <c r="W4" s="6" t="s">
        <v>452</v>
      </c>
      <c r="X4" s="6" t="s">
        <v>451</v>
      </c>
      <c r="Y4" s="6" t="s">
        <v>450</v>
      </c>
      <c r="Z4" s="6" t="s">
        <v>449</v>
      </c>
      <c r="AA4" s="6" t="s">
        <v>448</v>
      </c>
      <c r="AB4" s="6" t="s">
        <v>447</v>
      </c>
      <c r="AC4" s="6" t="s">
        <v>446</v>
      </c>
      <c r="AD4" s="6" t="s">
        <v>445</v>
      </c>
      <c r="AE4" s="6" t="s">
        <v>444</v>
      </c>
      <c r="AF4" s="6">
        <v>7.48</v>
      </c>
      <c r="AG4" s="6">
        <v>7.85</v>
      </c>
      <c r="AH4" s="6">
        <v>4.62</v>
      </c>
      <c r="AI4" s="6">
        <v>7.57</v>
      </c>
      <c r="AJ4" s="6">
        <v>3.55</v>
      </c>
      <c r="AK4" s="6">
        <v>5.12</v>
      </c>
      <c r="AL4" s="6">
        <v>4.6500000000000004</v>
      </c>
      <c r="AM4" s="6">
        <v>5.13</v>
      </c>
      <c r="AN4" s="6">
        <v>7.4</v>
      </c>
      <c r="AO4" s="6">
        <v>11.72</v>
      </c>
      <c r="AP4" s="6">
        <v>24.06</v>
      </c>
      <c r="AQ4" s="6">
        <v>6.2</v>
      </c>
      <c r="AR4" s="6">
        <v>5.6</v>
      </c>
      <c r="AS4" s="6" t="s">
        <v>216</v>
      </c>
      <c r="AT4" s="6" t="s">
        <v>216</v>
      </c>
      <c r="AU4" s="6" t="s">
        <v>216</v>
      </c>
      <c r="AV4" s="6" t="s">
        <v>216</v>
      </c>
      <c r="AW4" s="6" t="s">
        <v>216</v>
      </c>
      <c r="AX4" s="6" t="s">
        <v>216</v>
      </c>
      <c r="AY4" s="6" t="s">
        <v>216</v>
      </c>
      <c r="AZ4" s="6" t="s">
        <v>216</v>
      </c>
      <c r="BA4" s="6" t="s">
        <v>216</v>
      </c>
      <c r="BB4" s="6" t="s">
        <v>216</v>
      </c>
      <c r="BC4" s="6" t="s">
        <v>216</v>
      </c>
      <c r="BD4" s="6" t="s">
        <v>216</v>
      </c>
      <c r="BE4" s="6" t="s">
        <v>216</v>
      </c>
      <c r="BF4" s="6" t="s">
        <v>216</v>
      </c>
      <c r="BG4" s="6" t="s">
        <v>216</v>
      </c>
      <c r="BH4" s="6" t="s">
        <v>216</v>
      </c>
      <c r="BI4" s="6" t="s">
        <v>216</v>
      </c>
      <c r="BJ4" s="6" t="s">
        <v>216</v>
      </c>
      <c r="BK4" s="6" t="s">
        <v>216</v>
      </c>
      <c r="BL4" s="6" t="s">
        <v>216</v>
      </c>
    </row>
    <row r="5" spans="1:64" x14ac:dyDescent="0.25">
      <c r="A5" s="6" t="s">
        <v>4</v>
      </c>
      <c r="D5" s="22">
        <v>43508</v>
      </c>
      <c r="E5" s="22">
        <v>43508</v>
      </c>
      <c r="F5" s="22">
        <v>43508</v>
      </c>
      <c r="G5" s="22">
        <v>43508</v>
      </c>
      <c r="H5" s="22">
        <v>43509</v>
      </c>
      <c r="I5" s="22">
        <v>43509</v>
      </c>
      <c r="J5" s="22">
        <v>43509</v>
      </c>
      <c r="K5" s="22">
        <v>43509</v>
      </c>
      <c r="L5" s="22">
        <v>43509</v>
      </c>
      <c r="M5" s="22">
        <v>43509</v>
      </c>
      <c r="N5" s="22">
        <v>43509</v>
      </c>
      <c r="O5" s="22">
        <v>43511</v>
      </c>
      <c r="P5" s="22">
        <v>43511</v>
      </c>
      <c r="Q5" s="22">
        <v>43523</v>
      </c>
      <c r="R5" s="22">
        <v>43523</v>
      </c>
      <c r="S5" s="22">
        <v>43523</v>
      </c>
      <c r="T5" s="22">
        <v>43523</v>
      </c>
      <c r="U5" s="22">
        <v>43523</v>
      </c>
      <c r="V5" s="22">
        <v>43523</v>
      </c>
      <c r="W5" s="22">
        <v>43523</v>
      </c>
      <c r="X5" s="22">
        <v>43524</v>
      </c>
      <c r="Y5" s="22">
        <v>43524</v>
      </c>
      <c r="Z5" s="22">
        <v>43524</v>
      </c>
      <c r="AA5" s="22">
        <v>43524</v>
      </c>
      <c r="AB5" s="22">
        <v>43524</v>
      </c>
      <c r="AC5" s="22">
        <v>43525</v>
      </c>
      <c r="AD5" s="22">
        <v>43525</v>
      </c>
      <c r="AE5" s="22">
        <v>43525</v>
      </c>
      <c r="AF5" s="22">
        <v>43788</v>
      </c>
      <c r="AG5" s="22">
        <v>43788</v>
      </c>
      <c r="AH5" s="22">
        <v>43788</v>
      </c>
      <c r="AI5" s="22">
        <v>43788</v>
      </c>
      <c r="AJ5" s="22">
        <v>43788</v>
      </c>
      <c r="AK5" s="22">
        <v>43788</v>
      </c>
      <c r="AL5" s="22">
        <v>43788</v>
      </c>
      <c r="AM5" s="22">
        <v>43788</v>
      </c>
      <c r="AN5" s="22">
        <v>43788</v>
      </c>
      <c r="AO5" s="22">
        <v>43788</v>
      </c>
      <c r="AP5" s="22">
        <v>43788</v>
      </c>
      <c r="AQ5" s="22">
        <v>43788</v>
      </c>
      <c r="AR5" s="22">
        <v>43788</v>
      </c>
      <c r="AS5" s="22">
        <v>43991</v>
      </c>
      <c r="AT5" s="22">
        <v>43990</v>
      </c>
      <c r="AU5" s="22">
        <v>43990</v>
      </c>
      <c r="AV5" s="22">
        <v>43990</v>
      </c>
      <c r="AW5" s="22">
        <v>43990</v>
      </c>
      <c r="AX5" s="22">
        <v>43991</v>
      </c>
      <c r="AY5" s="22">
        <v>43991</v>
      </c>
      <c r="AZ5" s="22">
        <v>43991</v>
      </c>
      <c r="BA5" s="22">
        <v>43879</v>
      </c>
      <c r="BB5" s="22">
        <v>43879</v>
      </c>
      <c r="BC5" s="22">
        <v>43879</v>
      </c>
      <c r="BD5" s="22">
        <v>43879</v>
      </c>
      <c r="BE5" s="22">
        <v>43879</v>
      </c>
      <c r="BF5" s="22">
        <v>43879</v>
      </c>
      <c r="BG5" s="22">
        <v>43879</v>
      </c>
      <c r="BH5" s="22">
        <v>43879</v>
      </c>
      <c r="BI5" s="22">
        <v>43879</v>
      </c>
      <c r="BJ5" s="22">
        <v>43879</v>
      </c>
      <c r="BK5" s="22">
        <v>43879</v>
      </c>
      <c r="BL5" s="22">
        <v>43879</v>
      </c>
    </row>
    <row r="6" spans="1:64" x14ac:dyDescent="0.25">
      <c r="A6" s="6" t="s">
        <v>443</v>
      </c>
      <c r="B6" s="6" t="s">
        <v>157</v>
      </c>
      <c r="C6" s="6" t="s">
        <v>166</v>
      </c>
    </row>
    <row r="8" spans="1:64" x14ac:dyDescent="0.25">
      <c r="A8" s="6" t="s">
        <v>442</v>
      </c>
    </row>
    <row r="9" spans="1:64" x14ac:dyDescent="0.25">
      <c r="A9" s="6" t="s">
        <v>441</v>
      </c>
      <c r="B9" s="6" t="s">
        <v>160</v>
      </c>
      <c r="C9" s="6" t="s">
        <v>163</v>
      </c>
      <c r="D9" s="6">
        <v>7.8</v>
      </c>
      <c r="E9" s="6">
        <v>7.3</v>
      </c>
      <c r="F9" s="6">
        <v>7.2</v>
      </c>
      <c r="G9" s="6">
        <v>7.1</v>
      </c>
      <c r="H9" s="6">
        <v>7.1</v>
      </c>
      <c r="I9" s="6">
        <v>7.2</v>
      </c>
      <c r="J9" s="6">
        <v>7.5</v>
      </c>
      <c r="K9" s="6">
        <v>7.3</v>
      </c>
      <c r="L9" s="6">
        <v>7.3</v>
      </c>
      <c r="M9" s="6">
        <v>7.3</v>
      </c>
      <c r="N9" s="6">
        <v>7.8</v>
      </c>
      <c r="O9" s="6">
        <v>7.2</v>
      </c>
      <c r="P9" s="6">
        <v>7.1</v>
      </c>
      <c r="Q9" s="6">
        <v>7.2</v>
      </c>
      <c r="R9" s="6">
        <v>7.1</v>
      </c>
      <c r="S9" s="6">
        <v>7.3</v>
      </c>
      <c r="T9" s="6">
        <v>7.1</v>
      </c>
      <c r="U9" s="6">
        <v>7.7</v>
      </c>
      <c r="V9" s="6">
        <v>7.6</v>
      </c>
      <c r="W9" s="6">
        <v>7.3</v>
      </c>
      <c r="X9" s="6">
        <v>7.2</v>
      </c>
      <c r="Y9" s="6">
        <v>7.3</v>
      </c>
      <c r="Z9" s="6">
        <v>7.3</v>
      </c>
      <c r="AA9" s="6">
        <v>7</v>
      </c>
      <c r="AB9" s="6">
        <v>7.2</v>
      </c>
      <c r="AC9" s="6">
        <v>7.2</v>
      </c>
      <c r="AD9" s="6">
        <v>7.1</v>
      </c>
      <c r="AE9" s="6">
        <v>8</v>
      </c>
      <c r="AF9" s="6">
        <v>7.2</v>
      </c>
      <c r="AG9" s="6">
        <v>7.2</v>
      </c>
      <c r="AH9" s="6">
        <v>7.1</v>
      </c>
      <c r="AI9" s="6">
        <v>7.3</v>
      </c>
      <c r="AJ9" s="6">
        <v>7.9</v>
      </c>
      <c r="AK9" s="6">
        <v>7.2</v>
      </c>
      <c r="AL9" s="6">
        <v>7.2</v>
      </c>
      <c r="AM9" s="6">
        <v>7.3</v>
      </c>
      <c r="AN9" s="6">
        <v>7.3</v>
      </c>
      <c r="AO9" s="6">
        <v>7</v>
      </c>
      <c r="AP9" s="6">
        <v>8</v>
      </c>
      <c r="AQ9" s="6">
        <v>7</v>
      </c>
      <c r="AR9" s="6">
        <v>7.1</v>
      </c>
      <c r="AS9" s="6">
        <v>7.2</v>
      </c>
      <c r="AT9" s="6">
        <v>7.3</v>
      </c>
      <c r="AU9" s="6">
        <v>7.2</v>
      </c>
      <c r="AV9" s="6">
        <v>7.4</v>
      </c>
      <c r="AW9" s="6">
        <v>7.3</v>
      </c>
      <c r="AX9" s="6">
        <v>7.9</v>
      </c>
      <c r="AY9" s="6">
        <v>7.3</v>
      </c>
      <c r="AZ9" s="6">
        <v>7.4</v>
      </c>
      <c r="BA9" s="6">
        <v>7.8</v>
      </c>
      <c r="BB9" s="6">
        <v>7.1</v>
      </c>
      <c r="BC9" s="6">
        <v>7</v>
      </c>
      <c r="BD9" s="6">
        <v>7</v>
      </c>
      <c r="BE9" s="6">
        <v>7.2</v>
      </c>
      <c r="BF9" s="6">
        <v>6.8</v>
      </c>
      <c r="BG9" s="6">
        <v>7.2</v>
      </c>
      <c r="BH9" s="6">
        <v>7.2</v>
      </c>
      <c r="BI9" s="6">
        <v>7.9</v>
      </c>
      <c r="BJ9" s="6">
        <v>7.3</v>
      </c>
      <c r="BK9" s="6">
        <v>7.2</v>
      </c>
      <c r="BL9" s="6">
        <v>7.1</v>
      </c>
    </row>
    <row r="10" spans="1:64" x14ac:dyDescent="0.25">
      <c r="A10" s="6" t="s">
        <v>440</v>
      </c>
      <c r="B10" s="6" t="s">
        <v>439</v>
      </c>
      <c r="C10" s="6">
        <v>10</v>
      </c>
      <c r="D10" s="6">
        <v>1200</v>
      </c>
      <c r="E10" s="6">
        <v>2300</v>
      </c>
      <c r="F10" s="6">
        <v>1000</v>
      </c>
      <c r="G10" s="6">
        <v>1200</v>
      </c>
      <c r="H10" s="6">
        <v>1500</v>
      </c>
      <c r="I10" s="6">
        <v>1700</v>
      </c>
      <c r="J10" s="6">
        <v>1500</v>
      </c>
      <c r="K10" s="6">
        <v>1600</v>
      </c>
      <c r="L10" s="6">
        <v>1400</v>
      </c>
      <c r="M10" s="6">
        <v>1100</v>
      </c>
      <c r="N10" s="6">
        <v>1600</v>
      </c>
      <c r="O10" s="6">
        <v>1300</v>
      </c>
      <c r="P10" s="6">
        <v>1600</v>
      </c>
      <c r="Q10" s="6">
        <v>870</v>
      </c>
      <c r="R10" s="6">
        <v>1600</v>
      </c>
      <c r="S10" s="6">
        <v>1600</v>
      </c>
      <c r="T10" s="6">
        <v>1600</v>
      </c>
      <c r="U10" s="6">
        <v>1600</v>
      </c>
      <c r="V10" s="6">
        <v>1500</v>
      </c>
      <c r="W10" s="6">
        <v>940</v>
      </c>
      <c r="X10" s="6">
        <v>1100</v>
      </c>
      <c r="Y10" s="6">
        <v>1500</v>
      </c>
      <c r="Z10" s="6">
        <v>1100</v>
      </c>
      <c r="AA10" s="6">
        <v>1500</v>
      </c>
      <c r="AB10" s="6">
        <v>1300</v>
      </c>
      <c r="AC10" s="6">
        <v>1200</v>
      </c>
      <c r="AD10" s="6">
        <v>3000</v>
      </c>
      <c r="AE10" s="6">
        <v>1200</v>
      </c>
      <c r="AF10" s="6">
        <v>1100</v>
      </c>
      <c r="AG10" s="6">
        <v>1300</v>
      </c>
      <c r="AH10" s="6">
        <v>1700</v>
      </c>
      <c r="AI10" s="6">
        <v>1200</v>
      </c>
      <c r="AJ10" s="6">
        <v>1500</v>
      </c>
      <c r="AK10" s="6">
        <v>1400</v>
      </c>
      <c r="AL10" s="6">
        <v>1800</v>
      </c>
      <c r="AM10" s="6">
        <v>1500</v>
      </c>
      <c r="AN10" s="6">
        <v>1300</v>
      </c>
      <c r="AO10" s="6">
        <v>1600</v>
      </c>
      <c r="AP10" s="6">
        <v>510</v>
      </c>
      <c r="AQ10" s="6">
        <v>1300</v>
      </c>
      <c r="AR10" s="6">
        <v>3800</v>
      </c>
      <c r="AS10" s="6">
        <v>1400</v>
      </c>
      <c r="AT10" s="6">
        <v>1100</v>
      </c>
      <c r="AU10" s="6">
        <v>1100</v>
      </c>
      <c r="AV10" s="6">
        <v>1700</v>
      </c>
      <c r="AW10" s="6">
        <v>1200</v>
      </c>
      <c r="AX10" s="6">
        <v>1700</v>
      </c>
      <c r="AY10" s="6">
        <v>1800</v>
      </c>
      <c r="AZ10" s="6">
        <v>1800</v>
      </c>
      <c r="BA10" s="6">
        <v>520</v>
      </c>
      <c r="BB10" s="6">
        <v>3200</v>
      </c>
      <c r="BC10" s="6">
        <v>1400</v>
      </c>
      <c r="BD10" s="6">
        <v>1700</v>
      </c>
      <c r="BE10" s="6">
        <v>1100</v>
      </c>
      <c r="BF10" s="6">
        <v>1000</v>
      </c>
      <c r="BG10" s="6">
        <v>1700</v>
      </c>
      <c r="BH10" s="6">
        <v>1300</v>
      </c>
      <c r="BI10" s="6">
        <v>1500</v>
      </c>
      <c r="BJ10" s="6">
        <v>1500</v>
      </c>
      <c r="BK10" s="6">
        <v>1800</v>
      </c>
      <c r="BL10" s="6">
        <v>1700</v>
      </c>
    </row>
    <row r="11" spans="1:64" x14ac:dyDescent="0.25">
      <c r="A11" s="6" t="s">
        <v>438</v>
      </c>
      <c r="B11" s="6" t="s">
        <v>352</v>
      </c>
      <c r="C11" s="6">
        <v>10</v>
      </c>
      <c r="D11" s="6" t="s">
        <v>225</v>
      </c>
      <c r="E11" s="6" t="s">
        <v>225</v>
      </c>
      <c r="F11" s="6" t="s">
        <v>225</v>
      </c>
      <c r="G11" s="6" t="s">
        <v>225</v>
      </c>
      <c r="H11" s="6" t="s">
        <v>225</v>
      </c>
      <c r="I11" s="6" t="s">
        <v>225</v>
      </c>
      <c r="J11" s="6" t="s">
        <v>225</v>
      </c>
      <c r="K11" s="6" t="s">
        <v>225</v>
      </c>
      <c r="L11" s="6" t="s">
        <v>225</v>
      </c>
      <c r="M11" s="6" t="s">
        <v>225</v>
      </c>
      <c r="N11" s="6" t="s">
        <v>225</v>
      </c>
      <c r="O11" s="6" t="s">
        <v>225</v>
      </c>
      <c r="P11" s="6" t="s">
        <v>225</v>
      </c>
      <c r="Q11" s="6" t="s">
        <v>225</v>
      </c>
      <c r="R11" s="6" t="s">
        <v>225</v>
      </c>
      <c r="S11" s="6" t="s">
        <v>225</v>
      </c>
      <c r="T11" s="6" t="s">
        <v>225</v>
      </c>
      <c r="U11" s="6" t="s">
        <v>225</v>
      </c>
      <c r="V11" s="6" t="s">
        <v>225</v>
      </c>
      <c r="W11" s="6" t="s">
        <v>225</v>
      </c>
      <c r="X11" s="6" t="s">
        <v>225</v>
      </c>
      <c r="Y11" s="6" t="s">
        <v>225</v>
      </c>
      <c r="Z11" s="6" t="s">
        <v>225</v>
      </c>
      <c r="AA11" s="6" t="s">
        <v>225</v>
      </c>
      <c r="AB11" s="6" t="s">
        <v>225</v>
      </c>
      <c r="AC11" s="6" t="s">
        <v>225</v>
      </c>
      <c r="AD11" s="6" t="s">
        <v>225</v>
      </c>
      <c r="AE11" s="6" t="s">
        <v>225</v>
      </c>
      <c r="AF11" s="6" t="s">
        <v>219</v>
      </c>
      <c r="AG11" s="6" t="s">
        <v>219</v>
      </c>
      <c r="AH11" s="6">
        <v>3.4</v>
      </c>
      <c r="AI11" s="6" t="s">
        <v>219</v>
      </c>
      <c r="AJ11" s="6">
        <v>2.5</v>
      </c>
      <c r="AK11" s="6" t="s">
        <v>219</v>
      </c>
      <c r="AL11" s="6">
        <v>1.8</v>
      </c>
      <c r="AM11" s="6">
        <v>1.6</v>
      </c>
      <c r="AN11" s="6" t="s">
        <v>219</v>
      </c>
      <c r="AO11" s="6" t="s">
        <v>219</v>
      </c>
      <c r="AP11" s="6" t="s">
        <v>219</v>
      </c>
      <c r="AQ11" s="6" t="s">
        <v>219</v>
      </c>
      <c r="AR11" s="6">
        <v>3.5</v>
      </c>
      <c r="AS11" s="6">
        <v>2.2999999999999998</v>
      </c>
      <c r="AT11" s="6" t="s">
        <v>219</v>
      </c>
      <c r="AU11" s="6">
        <v>1.9</v>
      </c>
      <c r="AV11" s="6">
        <v>5.0999999999999996</v>
      </c>
      <c r="AW11" s="6">
        <v>1.6</v>
      </c>
      <c r="AX11" s="6">
        <v>16</v>
      </c>
      <c r="AY11" s="6">
        <v>4.7</v>
      </c>
      <c r="AZ11" s="6">
        <v>4.2</v>
      </c>
      <c r="BA11" s="6" t="s">
        <v>219</v>
      </c>
      <c r="BB11" s="6" t="s">
        <v>219</v>
      </c>
      <c r="BC11" s="6" t="s">
        <v>219</v>
      </c>
      <c r="BD11" s="6">
        <v>3.9</v>
      </c>
      <c r="BE11" s="6" t="s">
        <v>219</v>
      </c>
      <c r="BF11" s="6" t="s">
        <v>219</v>
      </c>
      <c r="BG11" s="6" t="s">
        <v>219</v>
      </c>
      <c r="BH11" s="6" t="s">
        <v>219</v>
      </c>
      <c r="BI11" s="6">
        <v>3.4</v>
      </c>
      <c r="BJ11" s="6" t="s">
        <v>219</v>
      </c>
      <c r="BK11" s="6" t="s">
        <v>219</v>
      </c>
      <c r="BL11" s="6" t="s">
        <v>219</v>
      </c>
    </row>
    <row r="12" spans="1:64" x14ac:dyDescent="0.25">
      <c r="A12" s="6" t="s">
        <v>11</v>
      </c>
      <c r="B12" s="6" t="s">
        <v>352</v>
      </c>
      <c r="C12" s="6">
        <v>10</v>
      </c>
      <c r="D12" s="6" t="s">
        <v>225</v>
      </c>
      <c r="E12" s="6" t="s">
        <v>225</v>
      </c>
      <c r="F12" s="6" t="s">
        <v>225</v>
      </c>
      <c r="G12" s="6" t="s">
        <v>225</v>
      </c>
      <c r="H12" s="6" t="s">
        <v>225</v>
      </c>
      <c r="I12" s="6" t="s">
        <v>225</v>
      </c>
      <c r="J12" s="6" t="s">
        <v>225</v>
      </c>
      <c r="K12" s="6" t="s">
        <v>225</v>
      </c>
      <c r="L12" s="6" t="s">
        <v>225</v>
      </c>
      <c r="M12" s="6" t="s">
        <v>225</v>
      </c>
      <c r="N12" s="6" t="s">
        <v>225</v>
      </c>
      <c r="O12" s="6" t="s">
        <v>225</v>
      </c>
      <c r="P12" s="6" t="s">
        <v>225</v>
      </c>
      <c r="Q12" s="6" t="s">
        <v>225</v>
      </c>
      <c r="R12" s="6" t="s">
        <v>225</v>
      </c>
      <c r="S12" s="6" t="s">
        <v>225</v>
      </c>
      <c r="T12" s="6" t="s">
        <v>225</v>
      </c>
      <c r="U12" s="6" t="s">
        <v>225</v>
      </c>
      <c r="V12" s="6" t="s">
        <v>225</v>
      </c>
      <c r="W12" s="6" t="s">
        <v>225</v>
      </c>
      <c r="X12" s="6" t="s">
        <v>225</v>
      </c>
      <c r="Y12" s="6" t="s">
        <v>225</v>
      </c>
      <c r="Z12" s="6" t="s">
        <v>225</v>
      </c>
      <c r="AA12" s="6" t="s">
        <v>225</v>
      </c>
      <c r="AB12" s="6" t="s">
        <v>225</v>
      </c>
      <c r="AC12" s="6" t="s">
        <v>225</v>
      </c>
      <c r="AD12" s="6" t="s">
        <v>225</v>
      </c>
      <c r="AE12" s="6" t="s">
        <v>225</v>
      </c>
      <c r="AF12" s="6" t="s">
        <v>218</v>
      </c>
      <c r="AG12" s="6" t="s">
        <v>218</v>
      </c>
      <c r="AH12" s="6" t="s">
        <v>218</v>
      </c>
      <c r="AI12" s="6" t="s">
        <v>218</v>
      </c>
      <c r="AJ12" s="6" t="s">
        <v>218</v>
      </c>
      <c r="AK12" s="6" t="s">
        <v>218</v>
      </c>
      <c r="AL12" s="6" t="s">
        <v>218</v>
      </c>
      <c r="AM12" s="6" t="s">
        <v>218</v>
      </c>
      <c r="AN12" s="6" t="s">
        <v>218</v>
      </c>
      <c r="AO12" s="6" t="s">
        <v>218</v>
      </c>
      <c r="AP12" s="6" t="s">
        <v>218</v>
      </c>
      <c r="AQ12" s="6" t="s">
        <v>218</v>
      </c>
      <c r="AR12" s="6" t="s">
        <v>218</v>
      </c>
      <c r="AS12" s="6" t="s">
        <v>218</v>
      </c>
      <c r="AT12" s="6" t="s">
        <v>218</v>
      </c>
      <c r="AU12" s="6" t="s">
        <v>218</v>
      </c>
      <c r="AV12" s="6" t="s">
        <v>218</v>
      </c>
      <c r="AW12" s="6" t="s">
        <v>218</v>
      </c>
      <c r="AX12" s="6" t="s">
        <v>218</v>
      </c>
      <c r="AY12" s="6" t="s">
        <v>218</v>
      </c>
      <c r="AZ12" s="6" t="s">
        <v>218</v>
      </c>
      <c r="BA12" s="6" t="s">
        <v>218</v>
      </c>
      <c r="BB12" s="6">
        <v>2</v>
      </c>
      <c r="BC12" s="6" t="s">
        <v>218</v>
      </c>
      <c r="BD12" s="6" t="s">
        <v>218</v>
      </c>
      <c r="BE12" s="6" t="s">
        <v>218</v>
      </c>
      <c r="BF12" s="6" t="s">
        <v>218</v>
      </c>
      <c r="BG12" s="6" t="s">
        <v>218</v>
      </c>
      <c r="BH12" s="6" t="s">
        <v>218</v>
      </c>
      <c r="BI12" s="6">
        <v>2</v>
      </c>
      <c r="BJ12" s="6" t="s">
        <v>218</v>
      </c>
      <c r="BK12" s="6" t="s">
        <v>218</v>
      </c>
      <c r="BL12" s="6" t="s">
        <v>218</v>
      </c>
    </row>
    <row r="13" spans="1:64" x14ac:dyDescent="0.25">
      <c r="A13" s="6" t="s">
        <v>437</v>
      </c>
      <c r="B13" s="6" t="s">
        <v>352</v>
      </c>
      <c r="C13" s="6">
        <v>45</v>
      </c>
      <c r="D13" s="6">
        <v>114000</v>
      </c>
      <c r="E13" s="6">
        <v>16400</v>
      </c>
      <c r="F13" s="6">
        <v>85400</v>
      </c>
      <c r="G13" s="6">
        <v>188000</v>
      </c>
      <c r="H13" s="6">
        <v>202000</v>
      </c>
      <c r="I13" s="6">
        <v>337000</v>
      </c>
      <c r="J13" s="6">
        <v>370000</v>
      </c>
      <c r="K13" s="6">
        <v>369000</v>
      </c>
      <c r="L13" s="6">
        <v>449000</v>
      </c>
      <c r="M13" s="6">
        <v>102000</v>
      </c>
      <c r="N13" s="6">
        <v>599000</v>
      </c>
      <c r="O13" s="6">
        <v>137000</v>
      </c>
      <c r="P13" s="6">
        <v>251000</v>
      </c>
      <c r="Q13" s="6">
        <v>75400</v>
      </c>
      <c r="R13" s="6">
        <v>262000</v>
      </c>
      <c r="S13" s="6">
        <v>313000</v>
      </c>
      <c r="T13" s="6">
        <v>432000</v>
      </c>
      <c r="U13" s="6">
        <v>566000</v>
      </c>
      <c r="V13" s="6">
        <v>443000</v>
      </c>
      <c r="W13" s="6">
        <v>131000</v>
      </c>
      <c r="X13" s="6">
        <v>184000</v>
      </c>
      <c r="Y13" s="6">
        <v>532000</v>
      </c>
      <c r="Z13" s="6">
        <v>107000</v>
      </c>
      <c r="AA13" s="6">
        <v>217000</v>
      </c>
      <c r="AB13" s="6">
        <v>127000</v>
      </c>
      <c r="AC13" s="6">
        <v>99600</v>
      </c>
      <c r="AD13" s="6">
        <v>11700</v>
      </c>
      <c r="AE13" s="6">
        <v>111000</v>
      </c>
      <c r="AF13" s="6">
        <v>46300</v>
      </c>
      <c r="AG13" s="6">
        <v>233000</v>
      </c>
      <c r="AH13" s="6">
        <v>466000</v>
      </c>
      <c r="AI13" s="6">
        <v>155000</v>
      </c>
      <c r="AJ13" s="6">
        <v>731000</v>
      </c>
      <c r="AK13" s="6">
        <v>182000</v>
      </c>
      <c r="AL13" s="6">
        <v>327000</v>
      </c>
      <c r="AM13" s="6">
        <v>325000</v>
      </c>
      <c r="AN13" s="6">
        <v>107000</v>
      </c>
      <c r="AO13" s="6">
        <v>289000</v>
      </c>
      <c r="AP13" s="6">
        <v>34400</v>
      </c>
      <c r="AQ13" s="6">
        <v>132000</v>
      </c>
      <c r="AR13" s="6">
        <v>9470</v>
      </c>
      <c r="AS13" s="6">
        <v>267000</v>
      </c>
      <c r="AT13" s="6">
        <v>75100</v>
      </c>
      <c r="AU13" s="6">
        <v>102000</v>
      </c>
      <c r="AV13" s="6">
        <v>499000</v>
      </c>
      <c r="AW13" s="6">
        <v>133000</v>
      </c>
      <c r="AX13" s="6">
        <v>692000</v>
      </c>
      <c r="AY13" s="6">
        <v>424000</v>
      </c>
      <c r="AZ13" s="6">
        <v>678000</v>
      </c>
      <c r="BA13" s="6">
        <v>27600</v>
      </c>
      <c r="BB13" s="6">
        <v>23500</v>
      </c>
      <c r="BC13" s="6">
        <v>151000</v>
      </c>
      <c r="BD13" s="6">
        <v>444000</v>
      </c>
      <c r="BE13" s="6">
        <v>80600</v>
      </c>
      <c r="BF13" s="6">
        <v>87100</v>
      </c>
      <c r="BG13" s="6">
        <v>495000</v>
      </c>
      <c r="BH13" s="6">
        <v>167000</v>
      </c>
      <c r="BI13" s="6">
        <v>697000</v>
      </c>
      <c r="BJ13" s="6">
        <v>276000</v>
      </c>
      <c r="BK13" s="6">
        <v>409000</v>
      </c>
      <c r="BL13" s="6">
        <v>525000</v>
      </c>
    </row>
    <row r="14" spans="1:64" x14ac:dyDescent="0.25">
      <c r="A14" s="6" t="s">
        <v>436</v>
      </c>
      <c r="B14" s="6" t="s">
        <v>379</v>
      </c>
      <c r="C14" s="6">
        <v>0.15</v>
      </c>
      <c r="D14" s="6">
        <v>69</v>
      </c>
      <c r="E14" s="6">
        <v>270</v>
      </c>
      <c r="F14" s="6">
        <v>74</v>
      </c>
      <c r="G14" s="6">
        <v>73</v>
      </c>
      <c r="H14" s="6">
        <v>92</v>
      </c>
      <c r="I14" s="6">
        <v>96</v>
      </c>
      <c r="J14" s="6">
        <v>77</v>
      </c>
      <c r="K14" s="6">
        <v>75</v>
      </c>
      <c r="L14" s="6">
        <v>63</v>
      </c>
      <c r="M14" s="6">
        <v>75</v>
      </c>
      <c r="N14" s="6">
        <v>82</v>
      </c>
      <c r="O14" s="6">
        <v>73</v>
      </c>
      <c r="P14" s="6">
        <v>79</v>
      </c>
      <c r="Q14" s="6">
        <v>76</v>
      </c>
      <c r="R14" s="6">
        <v>93</v>
      </c>
      <c r="S14" s="6">
        <v>89</v>
      </c>
      <c r="T14" s="6">
        <v>74</v>
      </c>
      <c r="U14" s="6">
        <v>86</v>
      </c>
      <c r="V14" s="6">
        <v>75</v>
      </c>
      <c r="W14" s="6">
        <v>39</v>
      </c>
      <c r="X14" s="6">
        <v>62</v>
      </c>
      <c r="Y14" s="6">
        <v>61</v>
      </c>
      <c r="Z14" s="6">
        <v>66</v>
      </c>
      <c r="AA14" s="6">
        <v>69</v>
      </c>
      <c r="AB14" s="6">
        <v>64</v>
      </c>
      <c r="AC14" s="6">
        <v>65</v>
      </c>
      <c r="AD14" s="6">
        <v>280</v>
      </c>
      <c r="AE14" s="6">
        <v>62</v>
      </c>
      <c r="AF14" s="6">
        <v>85</v>
      </c>
      <c r="AG14" s="6">
        <v>75</v>
      </c>
      <c r="AH14" s="6">
        <v>74</v>
      </c>
      <c r="AI14" s="6">
        <v>77</v>
      </c>
      <c r="AJ14" s="6">
        <v>80</v>
      </c>
      <c r="AK14" s="6">
        <v>82</v>
      </c>
      <c r="AL14" s="6">
        <v>85</v>
      </c>
      <c r="AM14" s="6">
        <v>74</v>
      </c>
      <c r="AN14" s="6">
        <v>78</v>
      </c>
      <c r="AO14" s="6">
        <v>81</v>
      </c>
      <c r="AP14" s="6">
        <v>23</v>
      </c>
      <c r="AQ14" s="6">
        <v>78</v>
      </c>
      <c r="AR14" s="6">
        <v>340</v>
      </c>
      <c r="AS14" s="6">
        <v>72</v>
      </c>
      <c r="AT14" s="6">
        <v>74</v>
      </c>
      <c r="AU14" s="6">
        <v>76</v>
      </c>
      <c r="AV14" s="6">
        <v>65</v>
      </c>
      <c r="AW14" s="6">
        <v>76</v>
      </c>
      <c r="AX14" s="6">
        <v>61</v>
      </c>
      <c r="AY14" s="6">
        <v>76</v>
      </c>
      <c r="AZ14" s="6">
        <v>60</v>
      </c>
      <c r="BA14" s="6">
        <v>22</v>
      </c>
      <c r="BB14" s="6">
        <v>260</v>
      </c>
      <c r="BC14" s="6">
        <v>73</v>
      </c>
      <c r="BD14" s="6">
        <v>96</v>
      </c>
      <c r="BE14" s="6">
        <v>75</v>
      </c>
      <c r="BF14" s="6">
        <v>70</v>
      </c>
      <c r="BG14" s="6">
        <v>70</v>
      </c>
      <c r="BH14" s="6">
        <v>74</v>
      </c>
      <c r="BI14" s="6">
        <v>73</v>
      </c>
      <c r="BJ14" s="6">
        <v>74</v>
      </c>
      <c r="BK14" s="6">
        <v>79</v>
      </c>
      <c r="BL14" s="6">
        <v>66</v>
      </c>
    </row>
    <row r="15" spans="1:64" x14ac:dyDescent="0.25">
      <c r="A15" s="6" t="s">
        <v>435</v>
      </c>
      <c r="B15" s="6" t="s">
        <v>352</v>
      </c>
      <c r="C15" s="6">
        <v>50</v>
      </c>
      <c r="D15" s="6">
        <v>190</v>
      </c>
      <c r="E15" s="6">
        <v>760</v>
      </c>
      <c r="F15" s="6">
        <v>940</v>
      </c>
      <c r="G15" s="6">
        <v>750</v>
      </c>
      <c r="H15" s="6">
        <v>740</v>
      </c>
      <c r="I15" s="6">
        <v>670</v>
      </c>
      <c r="J15" s="6">
        <v>1200</v>
      </c>
      <c r="K15" s="6">
        <v>1500</v>
      </c>
      <c r="L15" s="6">
        <v>600</v>
      </c>
      <c r="M15" s="6">
        <v>820</v>
      </c>
      <c r="N15" s="6">
        <v>1500</v>
      </c>
      <c r="O15" s="6">
        <v>900</v>
      </c>
      <c r="P15" s="6">
        <v>730</v>
      </c>
      <c r="Q15" s="6">
        <v>810</v>
      </c>
      <c r="R15" s="6">
        <v>500</v>
      </c>
      <c r="S15" s="6">
        <v>850</v>
      </c>
      <c r="T15" s="6">
        <v>1400</v>
      </c>
      <c r="U15" s="6">
        <v>1500</v>
      </c>
      <c r="V15" s="6">
        <v>1100</v>
      </c>
      <c r="W15" s="6">
        <v>1000</v>
      </c>
      <c r="X15" s="6">
        <v>780</v>
      </c>
      <c r="Y15" s="6">
        <v>650</v>
      </c>
      <c r="Z15" s="6">
        <v>830</v>
      </c>
      <c r="AA15" s="6">
        <v>700</v>
      </c>
      <c r="AB15" s="6">
        <v>910</v>
      </c>
      <c r="AC15" s="6">
        <v>750</v>
      </c>
      <c r="AD15" s="6">
        <v>640</v>
      </c>
      <c r="AE15" s="6">
        <v>770</v>
      </c>
      <c r="AF15" s="6">
        <v>860</v>
      </c>
      <c r="AG15" s="6">
        <v>750</v>
      </c>
      <c r="AH15" s="6">
        <v>540</v>
      </c>
      <c r="AI15" s="6">
        <v>750</v>
      </c>
      <c r="AJ15" s="6">
        <v>2100</v>
      </c>
      <c r="AK15" s="6">
        <v>870</v>
      </c>
      <c r="AL15" s="6">
        <v>740</v>
      </c>
      <c r="AM15" s="6">
        <v>1300</v>
      </c>
      <c r="AN15" s="6">
        <v>750</v>
      </c>
      <c r="AO15" s="6">
        <v>670</v>
      </c>
      <c r="AP15" s="6">
        <v>670</v>
      </c>
      <c r="AQ15" s="6">
        <v>750</v>
      </c>
      <c r="AR15" s="6">
        <v>670</v>
      </c>
      <c r="AS15" s="6">
        <v>1200</v>
      </c>
      <c r="AT15" s="6">
        <v>1900</v>
      </c>
      <c r="AU15" s="6">
        <v>1700</v>
      </c>
      <c r="AV15" s="6">
        <v>1100</v>
      </c>
      <c r="AW15" s="6">
        <v>1700</v>
      </c>
      <c r="AX15" s="6">
        <v>3100</v>
      </c>
      <c r="AY15" s="6">
        <v>1500</v>
      </c>
      <c r="AZ15" s="6">
        <v>2800</v>
      </c>
      <c r="BA15" s="6">
        <v>1000</v>
      </c>
      <c r="BB15" s="6">
        <v>1200</v>
      </c>
      <c r="BC15" s="6">
        <v>1200</v>
      </c>
      <c r="BD15" s="6">
        <v>650</v>
      </c>
      <c r="BE15" s="6">
        <v>1300</v>
      </c>
      <c r="BF15" s="6">
        <v>1100</v>
      </c>
      <c r="BG15" s="6">
        <v>890</v>
      </c>
      <c r="BH15" s="6">
        <v>1200</v>
      </c>
      <c r="BI15" s="6">
        <v>2800</v>
      </c>
      <c r="BJ15" s="6">
        <v>1500</v>
      </c>
      <c r="BK15" s="6">
        <v>990</v>
      </c>
      <c r="BL15" s="6">
        <v>1900</v>
      </c>
    </row>
    <row r="16" spans="1:64" x14ac:dyDescent="0.25">
      <c r="A16" s="6" t="s">
        <v>434</v>
      </c>
      <c r="B16" s="6" t="s">
        <v>352</v>
      </c>
      <c r="C16" s="6">
        <v>15</v>
      </c>
      <c r="AF16" s="6">
        <v>14000</v>
      </c>
      <c r="AG16" s="6">
        <v>7100</v>
      </c>
      <c r="AH16" s="6">
        <v>1400</v>
      </c>
      <c r="AI16" s="6">
        <v>13000</v>
      </c>
      <c r="AJ16" s="6">
        <v>900</v>
      </c>
      <c r="AK16" s="6">
        <v>6400</v>
      </c>
      <c r="AL16" s="6">
        <v>6200</v>
      </c>
      <c r="AM16" s="6" t="s">
        <v>431</v>
      </c>
      <c r="AN16" s="6">
        <v>9600</v>
      </c>
      <c r="AO16" s="6">
        <v>7100</v>
      </c>
      <c r="AP16" s="6">
        <v>2400</v>
      </c>
      <c r="AQ16" s="6">
        <v>18000</v>
      </c>
      <c r="AR16" s="6">
        <v>130000</v>
      </c>
      <c r="AS16" s="6">
        <v>6000</v>
      </c>
      <c r="AT16" s="6">
        <v>17000</v>
      </c>
      <c r="AU16" s="6">
        <v>10000</v>
      </c>
      <c r="AV16" s="6">
        <v>2300</v>
      </c>
      <c r="AW16" s="6">
        <v>13000</v>
      </c>
      <c r="AX16" s="6">
        <v>570</v>
      </c>
      <c r="AY16" s="6">
        <v>6800</v>
      </c>
      <c r="AZ16" s="6">
        <v>520</v>
      </c>
      <c r="BA16" s="6">
        <v>1100</v>
      </c>
      <c r="BB16" s="6">
        <v>93000</v>
      </c>
      <c r="BC16" s="6">
        <v>18000</v>
      </c>
      <c r="BD16" s="6">
        <v>1700</v>
      </c>
      <c r="BE16" s="6">
        <v>15000</v>
      </c>
      <c r="BF16" s="6">
        <v>10000</v>
      </c>
      <c r="BG16" s="6">
        <v>1300</v>
      </c>
      <c r="BH16" s="6">
        <v>12000</v>
      </c>
      <c r="BI16" s="6">
        <v>380</v>
      </c>
      <c r="BJ16" s="6">
        <v>6200</v>
      </c>
      <c r="BK16" s="6">
        <v>6300</v>
      </c>
      <c r="BL16" s="6" t="s">
        <v>431</v>
      </c>
    </row>
    <row r="17" spans="1:64" x14ac:dyDescent="0.25">
      <c r="A17" s="6" t="s">
        <v>433</v>
      </c>
      <c r="B17" s="6" t="s">
        <v>352</v>
      </c>
      <c r="C17" s="6">
        <v>15</v>
      </c>
      <c r="AF17" s="6">
        <v>17000</v>
      </c>
      <c r="AG17" s="6">
        <v>8600</v>
      </c>
      <c r="AH17" s="6">
        <v>1700</v>
      </c>
      <c r="AI17" s="6">
        <v>15000</v>
      </c>
      <c r="AJ17" s="6">
        <v>1100</v>
      </c>
      <c r="AK17" s="6">
        <v>7800</v>
      </c>
      <c r="AL17" s="6">
        <v>7500</v>
      </c>
      <c r="AM17" s="6" t="s">
        <v>431</v>
      </c>
      <c r="AN17" s="6">
        <v>12000</v>
      </c>
      <c r="AO17" s="6">
        <v>8700</v>
      </c>
      <c r="AP17" s="6">
        <v>3000</v>
      </c>
      <c r="AQ17" s="6">
        <v>22000</v>
      </c>
      <c r="AR17" s="6">
        <v>160000</v>
      </c>
      <c r="AS17" s="6">
        <v>7300</v>
      </c>
      <c r="AT17" s="6">
        <v>20000</v>
      </c>
      <c r="AU17" s="6">
        <v>12000</v>
      </c>
      <c r="AV17" s="6">
        <v>2900</v>
      </c>
      <c r="AW17" s="6">
        <v>15000</v>
      </c>
      <c r="AX17" s="6">
        <v>700</v>
      </c>
      <c r="AY17" s="6">
        <v>8300</v>
      </c>
      <c r="AZ17" s="6">
        <v>630</v>
      </c>
      <c r="BA17" s="6">
        <v>1300</v>
      </c>
      <c r="BB17" s="6">
        <v>110000</v>
      </c>
      <c r="BC17" s="6">
        <v>22000</v>
      </c>
      <c r="BD17" s="6">
        <v>2100</v>
      </c>
      <c r="BE17" s="6">
        <v>18000</v>
      </c>
      <c r="BF17" s="6">
        <v>12000</v>
      </c>
      <c r="BG17" s="6">
        <v>1600</v>
      </c>
      <c r="BH17" s="6">
        <v>15000</v>
      </c>
      <c r="BI17" s="6">
        <v>470</v>
      </c>
      <c r="BJ17" s="6">
        <v>7500</v>
      </c>
      <c r="BK17" s="6">
        <v>7600</v>
      </c>
      <c r="BL17" s="6" t="s">
        <v>431</v>
      </c>
    </row>
    <row r="18" spans="1:64" x14ac:dyDescent="0.25">
      <c r="A18" s="6" t="s">
        <v>432</v>
      </c>
      <c r="B18" s="6" t="s">
        <v>352</v>
      </c>
      <c r="C18" s="6">
        <v>15</v>
      </c>
      <c r="D18" s="6">
        <v>8300</v>
      </c>
      <c r="E18" s="6">
        <v>58000</v>
      </c>
      <c r="F18" s="6">
        <v>17000</v>
      </c>
      <c r="G18" s="6">
        <v>10000</v>
      </c>
      <c r="H18" s="6">
        <v>11000</v>
      </c>
      <c r="I18" s="6">
        <v>8400</v>
      </c>
      <c r="J18" s="6">
        <v>540</v>
      </c>
      <c r="K18" s="6">
        <v>100</v>
      </c>
      <c r="L18" s="6">
        <v>1900</v>
      </c>
      <c r="M18" s="6">
        <v>16000</v>
      </c>
      <c r="N18" s="6">
        <v>1200</v>
      </c>
      <c r="O18" s="6">
        <v>25000</v>
      </c>
      <c r="P18" s="6">
        <v>13000</v>
      </c>
      <c r="Q18" s="6">
        <v>16000</v>
      </c>
      <c r="R18" s="6">
        <v>12000</v>
      </c>
      <c r="S18" s="6">
        <v>5500</v>
      </c>
      <c r="T18" s="6">
        <v>32</v>
      </c>
      <c r="U18" s="6">
        <v>1100</v>
      </c>
      <c r="V18" s="6">
        <v>770</v>
      </c>
      <c r="W18" s="6">
        <v>3200</v>
      </c>
      <c r="X18" s="6">
        <v>11000</v>
      </c>
      <c r="Y18" s="6">
        <v>1900</v>
      </c>
      <c r="Z18" s="6">
        <v>16000</v>
      </c>
      <c r="AA18" s="6">
        <v>13000</v>
      </c>
      <c r="AB18" s="6">
        <v>25000</v>
      </c>
      <c r="AC18" s="6">
        <v>15000</v>
      </c>
      <c r="AD18" s="6">
        <v>130000</v>
      </c>
      <c r="AE18" s="6">
        <v>6900</v>
      </c>
      <c r="AF18" s="6">
        <v>18000</v>
      </c>
      <c r="AG18" s="6">
        <v>9100</v>
      </c>
      <c r="AH18" s="6">
        <v>1800</v>
      </c>
      <c r="AI18" s="6">
        <v>16000</v>
      </c>
      <c r="AJ18" s="6">
        <v>1200</v>
      </c>
      <c r="AK18" s="6">
        <v>8300</v>
      </c>
      <c r="AL18" s="6">
        <v>7900</v>
      </c>
      <c r="AM18" s="6" t="s">
        <v>431</v>
      </c>
      <c r="AN18" s="6">
        <v>12000</v>
      </c>
      <c r="AO18" s="6">
        <v>9200</v>
      </c>
      <c r="AP18" s="6">
        <v>3100</v>
      </c>
      <c r="AQ18" s="6">
        <v>24000</v>
      </c>
      <c r="AR18" s="6">
        <v>170000</v>
      </c>
      <c r="AS18" s="6">
        <v>7700</v>
      </c>
      <c r="AT18" s="6">
        <v>21000</v>
      </c>
      <c r="AU18" s="6">
        <v>13000</v>
      </c>
      <c r="AV18" s="6">
        <v>3000</v>
      </c>
      <c r="AW18" s="6">
        <v>16000</v>
      </c>
      <c r="AX18" s="6">
        <v>740</v>
      </c>
      <c r="AY18" s="6">
        <v>8800</v>
      </c>
      <c r="AZ18" s="6">
        <v>670</v>
      </c>
      <c r="BA18" s="6">
        <v>1400</v>
      </c>
      <c r="BB18" s="6">
        <v>120000</v>
      </c>
      <c r="BC18" s="6">
        <v>24000</v>
      </c>
      <c r="BD18" s="6">
        <v>2200</v>
      </c>
      <c r="BE18" s="6">
        <v>19000</v>
      </c>
      <c r="BF18" s="6">
        <v>13000</v>
      </c>
      <c r="BG18" s="6">
        <v>1700</v>
      </c>
      <c r="BH18" s="6">
        <v>16000</v>
      </c>
      <c r="BI18" s="6">
        <v>490</v>
      </c>
      <c r="BJ18" s="6">
        <v>7900</v>
      </c>
      <c r="BK18" s="6">
        <v>8100</v>
      </c>
      <c r="BL18" s="6" t="s">
        <v>431</v>
      </c>
    </row>
    <row r="19" spans="1:64" x14ac:dyDescent="0.25">
      <c r="A19" s="6" t="s">
        <v>430</v>
      </c>
      <c r="B19" s="6" t="s">
        <v>379</v>
      </c>
      <c r="C19" s="6">
        <v>0.1</v>
      </c>
      <c r="AF19" s="6">
        <v>9.7100000000000009</v>
      </c>
      <c r="AG19" s="6">
        <v>6.52</v>
      </c>
      <c r="AH19" s="6">
        <v>9.92</v>
      </c>
      <c r="AI19" s="6">
        <v>6.66</v>
      </c>
      <c r="AJ19" s="6">
        <v>7.23</v>
      </c>
      <c r="AK19" s="6">
        <v>7.3</v>
      </c>
      <c r="AL19" s="6">
        <v>8.08</v>
      </c>
      <c r="AM19" s="6">
        <v>5.85</v>
      </c>
      <c r="AN19" s="6">
        <v>6.38</v>
      </c>
      <c r="AO19" s="6">
        <v>9.5</v>
      </c>
      <c r="AP19" s="6">
        <v>2.76</v>
      </c>
      <c r="AQ19" s="6">
        <v>6.73</v>
      </c>
      <c r="AR19" s="6">
        <v>45</v>
      </c>
      <c r="AS19" s="6">
        <v>9.44</v>
      </c>
      <c r="AT19" s="6">
        <v>10.4</v>
      </c>
      <c r="AU19" s="6">
        <v>9.3000000000000007</v>
      </c>
      <c r="AV19" s="6">
        <v>11.3</v>
      </c>
      <c r="AW19" s="6">
        <v>7.69</v>
      </c>
      <c r="AX19" s="6">
        <v>8.19</v>
      </c>
      <c r="AY19" s="6">
        <v>9.14</v>
      </c>
      <c r="AZ19" s="6">
        <v>8.11</v>
      </c>
      <c r="BA19" s="6">
        <v>3.12</v>
      </c>
      <c r="BB19" s="6">
        <v>38.9</v>
      </c>
      <c r="BC19" s="6">
        <v>9.3800000000000008</v>
      </c>
      <c r="BD19" s="6">
        <v>10</v>
      </c>
      <c r="BE19" s="6">
        <v>7.4</v>
      </c>
      <c r="BF19" s="6">
        <v>7.37</v>
      </c>
      <c r="BG19" s="6">
        <v>10.4</v>
      </c>
      <c r="BH19" s="6">
        <v>5.5</v>
      </c>
      <c r="BI19" s="6">
        <v>6.84</v>
      </c>
      <c r="BJ19" s="6">
        <v>6.52</v>
      </c>
      <c r="BK19" s="6">
        <v>9.18</v>
      </c>
      <c r="BL19" s="6">
        <v>6.33</v>
      </c>
    </row>
    <row r="20" spans="1:64" x14ac:dyDescent="0.25">
      <c r="A20" s="6" t="s">
        <v>429</v>
      </c>
      <c r="B20" s="6" t="s">
        <v>379</v>
      </c>
      <c r="C20" s="6">
        <v>0.01</v>
      </c>
      <c r="D20" s="6">
        <v>0.25</v>
      </c>
      <c r="E20" s="6">
        <v>0.45</v>
      </c>
      <c r="F20" s="6">
        <v>0.45</v>
      </c>
      <c r="G20" s="6">
        <v>0.44</v>
      </c>
      <c r="H20" s="6">
        <v>0.26</v>
      </c>
      <c r="I20" s="6">
        <v>0.18</v>
      </c>
      <c r="J20" s="6">
        <v>4.18</v>
      </c>
      <c r="K20" s="6">
        <v>14.1</v>
      </c>
      <c r="L20" s="6">
        <v>0.52</v>
      </c>
      <c r="M20" s="6">
        <v>0.34</v>
      </c>
      <c r="N20" s="6">
        <v>0.43</v>
      </c>
      <c r="O20" s="6">
        <v>0.39</v>
      </c>
      <c r="P20" s="6">
        <v>0.26</v>
      </c>
      <c r="Q20" s="6">
        <v>0.81</v>
      </c>
      <c r="R20" s="6">
        <v>0.55000000000000004</v>
      </c>
      <c r="S20" s="6">
        <v>1.1000000000000001</v>
      </c>
      <c r="T20" s="6">
        <v>15.1</v>
      </c>
      <c r="U20" s="6">
        <v>0.27</v>
      </c>
      <c r="V20" s="6">
        <v>8.59</v>
      </c>
      <c r="W20" s="6">
        <v>0.27</v>
      </c>
      <c r="X20" s="6">
        <v>0.21</v>
      </c>
      <c r="Y20" s="6">
        <v>0.28000000000000003</v>
      </c>
      <c r="Z20" s="6">
        <v>0.38</v>
      </c>
      <c r="AA20" s="6">
        <v>0.06</v>
      </c>
      <c r="AB20" s="6">
        <v>0.1</v>
      </c>
      <c r="AC20" s="6">
        <v>0.35</v>
      </c>
      <c r="AD20" s="6">
        <v>0.51</v>
      </c>
      <c r="AE20" s="6">
        <v>0.81</v>
      </c>
      <c r="AF20" s="6">
        <v>0.28999999999999998</v>
      </c>
      <c r="AG20" s="6">
        <v>0.26</v>
      </c>
      <c r="AH20" s="6">
        <v>0.28999999999999998</v>
      </c>
      <c r="AI20" s="6">
        <v>0.3</v>
      </c>
      <c r="AJ20" s="6">
        <v>0.28000000000000003</v>
      </c>
      <c r="AK20" s="6">
        <v>0.38</v>
      </c>
      <c r="AL20" s="6">
        <v>0.31</v>
      </c>
      <c r="AM20" s="6">
        <v>3.63</v>
      </c>
      <c r="AN20" s="6">
        <v>0.34</v>
      </c>
      <c r="AO20" s="6">
        <v>0.4</v>
      </c>
      <c r="AP20" s="6">
        <v>0.32</v>
      </c>
      <c r="AQ20" s="6">
        <v>0.36</v>
      </c>
      <c r="AR20" s="6">
        <v>0.48</v>
      </c>
      <c r="AS20" s="6">
        <v>0.11</v>
      </c>
      <c r="AT20" s="6">
        <v>0.1</v>
      </c>
      <c r="AU20" s="6">
        <v>0.06</v>
      </c>
      <c r="AV20" s="6">
        <v>0.09</v>
      </c>
      <c r="AW20" s="6">
        <v>0.09</v>
      </c>
      <c r="AX20" s="6">
        <v>14.8</v>
      </c>
      <c r="AY20" s="6">
        <v>0.12</v>
      </c>
      <c r="AZ20" s="6">
        <v>14.7</v>
      </c>
      <c r="BA20" s="6">
        <v>0.19</v>
      </c>
      <c r="BB20" s="6">
        <v>0.22</v>
      </c>
      <c r="BC20" s="6">
        <v>0.06</v>
      </c>
      <c r="BD20" s="6">
        <v>12.7</v>
      </c>
      <c r="BE20" s="6">
        <v>0.11</v>
      </c>
      <c r="BF20" s="6">
        <v>7.0000000000000007E-2</v>
      </c>
      <c r="BG20" s="6">
        <v>0.11</v>
      </c>
      <c r="BH20" s="6">
        <v>0.13</v>
      </c>
      <c r="BI20" s="6">
        <v>5.39</v>
      </c>
      <c r="BJ20" s="6">
        <v>1.38</v>
      </c>
      <c r="BK20" s="6">
        <v>0.02</v>
      </c>
      <c r="BL20" s="6">
        <v>16.100000000000001</v>
      </c>
    </row>
    <row r="21" spans="1:64" x14ac:dyDescent="0.25">
      <c r="A21" s="6" t="s">
        <v>428</v>
      </c>
      <c r="B21" s="6" t="s">
        <v>379</v>
      </c>
      <c r="C21" s="6">
        <v>0.05</v>
      </c>
      <c r="D21" s="6">
        <v>1.0900000000000001</v>
      </c>
      <c r="E21" s="6">
        <v>2.0099999999999998</v>
      </c>
      <c r="F21" s="6">
        <v>2.0099999999999998</v>
      </c>
      <c r="G21" s="6">
        <v>1.96</v>
      </c>
      <c r="H21" s="6">
        <v>1.1399999999999999</v>
      </c>
      <c r="I21" s="6">
        <v>0.82</v>
      </c>
      <c r="J21" s="6">
        <v>18.5</v>
      </c>
      <c r="K21" s="6">
        <v>62.3</v>
      </c>
      <c r="L21" s="6">
        <v>2.2799999999999998</v>
      </c>
      <c r="M21" s="6">
        <v>1.52</v>
      </c>
      <c r="N21" s="6">
        <v>1.9</v>
      </c>
      <c r="O21" s="6">
        <v>1.74</v>
      </c>
      <c r="P21" s="6">
        <v>1.1399999999999999</v>
      </c>
      <c r="Q21" s="6">
        <v>3.6</v>
      </c>
      <c r="R21" s="6">
        <v>2.42</v>
      </c>
      <c r="S21" s="6">
        <v>4.8899999999999997</v>
      </c>
      <c r="T21" s="6">
        <v>66.7</v>
      </c>
      <c r="U21" s="6">
        <v>1.18</v>
      </c>
      <c r="V21" s="6">
        <v>38.1</v>
      </c>
      <c r="W21" s="6">
        <v>1.18</v>
      </c>
      <c r="X21" s="6">
        <v>0.91</v>
      </c>
      <c r="Y21" s="6">
        <v>1.24</v>
      </c>
      <c r="Z21" s="6">
        <v>1.67</v>
      </c>
      <c r="AA21" s="6">
        <v>0.27</v>
      </c>
      <c r="AB21" s="6">
        <v>0.43</v>
      </c>
      <c r="AC21" s="6">
        <v>1.56</v>
      </c>
      <c r="AD21" s="6">
        <v>2.2599999999999998</v>
      </c>
      <c r="AE21" s="6">
        <v>3.6</v>
      </c>
      <c r="AF21" s="6">
        <v>1.28</v>
      </c>
      <c r="AG21" s="6">
        <v>1.17</v>
      </c>
      <c r="AH21" s="6">
        <v>1.28</v>
      </c>
      <c r="AI21" s="6">
        <v>1.33</v>
      </c>
      <c r="AJ21" s="6">
        <v>1.22</v>
      </c>
      <c r="AK21" s="6">
        <v>1.7</v>
      </c>
      <c r="AL21" s="6">
        <v>1.38</v>
      </c>
      <c r="AM21" s="6">
        <v>16.100000000000001</v>
      </c>
      <c r="AN21" s="6">
        <v>1.49</v>
      </c>
      <c r="AO21" s="6">
        <v>1.76</v>
      </c>
      <c r="AP21" s="6">
        <v>1.44</v>
      </c>
      <c r="AQ21" s="6">
        <v>1.6</v>
      </c>
      <c r="AR21" s="6">
        <v>2.13</v>
      </c>
      <c r="AS21" s="6">
        <v>0.49</v>
      </c>
      <c r="AT21" s="6">
        <v>0.44</v>
      </c>
      <c r="AU21" s="6">
        <v>0.24</v>
      </c>
      <c r="AV21" s="6">
        <v>0.39</v>
      </c>
      <c r="AW21" s="6">
        <v>0.39</v>
      </c>
      <c r="AX21" s="6">
        <v>65.400000000000006</v>
      </c>
      <c r="AY21" s="6">
        <v>0.54</v>
      </c>
      <c r="AZ21" s="6">
        <v>64.900000000000006</v>
      </c>
      <c r="BA21" s="6">
        <v>0.85</v>
      </c>
      <c r="BB21" s="6">
        <v>0.96</v>
      </c>
      <c r="BC21" s="6">
        <v>0.27</v>
      </c>
      <c r="BD21" s="6">
        <v>56.3</v>
      </c>
      <c r="BE21" s="6">
        <v>0.48</v>
      </c>
      <c r="BF21" s="6">
        <v>0.32</v>
      </c>
      <c r="BG21" s="6">
        <v>0.48</v>
      </c>
      <c r="BH21" s="6">
        <v>0.59</v>
      </c>
      <c r="BI21" s="6">
        <v>23.9</v>
      </c>
      <c r="BJ21" s="6">
        <v>6.13</v>
      </c>
      <c r="BK21" s="6">
        <v>0.11</v>
      </c>
      <c r="BL21" s="6">
        <v>71.099999999999994</v>
      </c>
    </row>
    <row r="22" spans="1:64" x14ac:dyDescent="0.25">
      <c r="A22" s="6" t="s">
        <v>427</v>
      </c>
      <c r="B22" s="6" t="s">
        <v>352</v>
      </c>
      <c r="C22" s="6">
        <v>1</v>
      </c>
      <c r="D22" s="6">
        <v>4.8</v>
      </c>
      <c r="E22" s="6">
        <v>28</v>
      </c>
      <c r="F22" s="6">
        <v>38</v>
      </c>
      <c r="G22" s="6">
        <v>67</v>
      </c>
      <c r="H22" s="6">
        <v>69</v>
      </c>
      <c r="I22" s="6">
        <v>33</v>
      </c>
      <c r="J22" s="6">
        <v>430</v>
      </c>
      <c r="K22" s="6">
        <v>130</v>
      </c>
      <c r="L22" s="6">
        <v>42</v>
      </c>
      <c r="M22" s="6">
        <v>110</v>
      </c>
      <c r="N22" s="6">
        <v>40</v>
      </c>
      <c r="O22" s="6">
        <v>53</v>
      </c>
      <c r="P22" s="6">
        <v>27</v>
      </c>
      <c r="Q22" s="6">
        <v>15</v>
      </c>
      <c r="R22" s="6">
        <v>3.6</v>
      </c>
      <c r="S22" s="6">
        <v>11</v>
      </c>
      <c r="T22" s="6">
        <v>150</v>
      </c>
      <c r="U22" s="6">
        <v>3.1</v>
      </c>
      <c r="V22" s="6">
        <v>550</v>
      </c>
      <c r="W22" s="6">
        <v>30</v>
      </c>
      <c r="X22" s="6">
        <v>24</v>
      </c>
      <c r="Y22" s="6">
        <v>19</v>
      </c>
      <c r="Z22" s="6">
        <v>63</v>
      </c>
      <c r="AA22" s="6">
        <v>18</v>
      </c>
      <c r="AB22" s="6">
        <v>4.0999999999999996</v>
      </c>
      <c r="AC22" s="6">
        <v>27</v>
      </c>
      <c r="AD22" s="6">
        <v>7.3</v>
      </c>
      <c r="AE22" s="6">
        <v>16</v>
      </c>
      <c r="AF22" s="6">
        <v>8.4</v>
      </c>
      <c r="AG22" s="6">
        <v>3.6</v>
      </c>
      <c r="AH22" s="6">
        <v>7.3</v>
      </c>
      <c r="AI22" s="6">
        <v>16</v>
      </c>
      <c r="AJ22" s="6">
        <v>1.7</v>
      </c>
      <c r="AK22" s="6">
        <v>3.8</v>
      </c>
      <c r="AL22" s="6" t="s">
        <v>219</v>
      </c>
      <c r="AM22" s="6">
        <v>280</v>
      </c>
      <c r="AN22" s="6">
        <v>13</v>
      </c>
      <c r="AO22" s="6">
        <v>64</v>
      </c>
      <c r="AP22" s="6">
        <v>8.5</v>
      </c>
      <c r="AQ22" s="6">
        <v>11</v>
      </c>
      <c r="AR22" s="6">
        <v>13</v>
      </c>
      <c r="AS22" s="6">
        <v>38</v>
      </c>
      <c r="AT22" s="6">
        <v>12</v>
      </c>
      <c r="AU22" s="6">
        <v>18</v>
      </c>
      <c r="AV22" s="6">
        <v>18</v>
      </c>
      <c r="AW22" s="6">
        <v>160</v>
      </c>
      <c r="AX22" s="6">
        <v>57</v>
      </c>
      <c r="AY22" s="6">
        <v>14</v>
      </c>
      <c r="AZ22" s="6">
        <v>260</v>
      </c>
      <c r="BA22" s="6">
        <v>24</v>
      </c>
      <c r="BB22" s="6">
        <v>14</v>
      </c>
      <c r="BC22" s="6">
        <v>15</v>
      </c>
      <c r="BD22" s="6">
        <v>410</v>
      </c>
      <c r="BE22" s="6">
        <v>7.8</v>
      </c>
      <c r="BF22" s="6">
        <v>33</v>
      </c>
      <c r="BG22" s="6">
        <v>7.2</v>
      </c>
      <c r="BH22" s="6">
        <v>88</v>
      </c>
      <c r="BI22" s="6">
        <v>230</v>
      </c>
      <c r="BJ22" s="6">
        <v>94</v>
      </c>
      <c r="BK22" s="6">
        <v>10</v>
      </c>
      <c r="BL22" s="6">
        <v>190</v>
      </c>
    </row>
    <row r="23" spans="1:64" x14ac:dyDescent="0.25">
      <c r="A23" s="6" t="s">
        <v>426</v>
      </c>
      <c r="B23" s="6" t="s">
        <v>352</v>
      </c>
      <c r="C23" s="6">
        <v>5</v>
      </c>
      <c r="D23" s="6">
        <v>16</v>
      </c>
      <c r="E23" s="6">
        <v>92</v>
      </c>
      <c r="F23" s="6">
        <v>120</v>
      </c>
      <c r="G23" s="6">
        <v>220</v>
      </c>
      <c r="H23" s="6">
        <v>230</v>
      </c>
      <c r="I23" s="6">
        <v>110</v>
      </c>
      <c r="J23" s="6">
        <v>1400</v>
      </c>
      <c r="K23" s="6">
        <v>420</v>
      </c>
      <c r="L23" s="6">
        <v>140</v>
      </c>
      <c r="M23" s="6">
        <v>360</v>
      </c>
      <c r="N23" s="6">
        <v>130</v>
      </c>
      <c r="O23" s="6">
        <v>180</v>
      </c>
      <c r="P23" s="6">
        <v>88</v>
      </c>
      <c r="Q23" s="6">
        <v>49</v>
      </c>
      <c r="R23" s="6">
        <v>12</v>
      </c>
      <c r="S23" s="6">
        <v>36</v>
      </c>
      <c r="T23" s="6">
        <v>500</v>
      </c>
      <c r="U23" s="6">
        <v>10</v>
      </c>
      <c r="V23" s="6">
        <v>1800</v>
      </c>
      <c r="W23" s="6">
        <v>98</v>
      </c>
      <c r="X23" s="6">
        <v>80</v>
      </c>
      <c r="Y23" s="6">
        <v>62</v>
      </c>
      <c r="Z23" s="6">
        <v>210</v>
      </c>
      <c r="AA23" s="6">
        <v>58</v>
      </c>
      <c r="AB23" s="6">
        <v>13</v>
      </c>
      <c r="AC23" s="6">
        <v>87</v>
      </c>
      <c r="AD23" s="6">
        <v>24</v>
      </c>
      <c r="AE23" s="6">
        <v>54</v>
      </c>
      <c r="AF23" s="6">
        <v>28</v>
      </c>
      <c r="AG23" s="6">
        <v>12</v>
      </c>
      <c r="AH23" s="6">
        <v>24</v>
      </c>
      <c r="AI23" s="6">
        <v>52</v>
      </c>
      <c r="AJ23" s="6">
        <v>5.6</v>
      </c>
      <c r="AK23" s="6">
        <v>13</v>
      </c>
      <c r="AL23" s="6" t="s">
        <v>399</v>
      </c>
      <c r="AM23" s="6">
        <v>930</v>
      </c>
      <c r="AN23" s="6">
        <v>44</v>
      </c>
      <c r="AO23" s="6">
        <v>210</v>
      </c>
      <c r="AP23" s="6">
        <v>28</v>
      </c>
      <c r="AQ23" s="6">
        <v>35</v>
      </c>
      <c r="AR23" s="6">
        <v>41</v>
      </c>
      <c r="AS23" s="6">
        <v>120</v>
      </c>
      <c r="AT23" s="6">
        <v>39</v>
      </c>
      <c r="AU23" s="6">
        <v>59</v>
      </c>
      <c r="AV23" s="6">
        <v>60</v>
      </c>
      <c r="AW23" s="6">
        <v>530</v>
      </c>
      <c r="AX23" s="6">
        <v>190</v>
      </c>
      <c r="AY23" s="6">
        <v>45</v>
      </c>
      <c r="AZ23" s="6">
        <v>870</v>
      </c>
      <c r="BA23" s="6">
        <v>78</v>
      </c>
      <c r="BB23" s="6">
        <v>46</v>
      </c>
      <c r="BC23" s="6">
        <v>50</v>
      </c>
      <c r="BD23" s="6">
        <v>1300</v>
      </c>
      <c r="BE23" s="6">
        <v>26</v>
      </c>
      <c r="BF23" s="6">
        <v>110</v>
      </c>
      <c r="BG23" s="6">
        <v>24</v>
      </c>
      <c r="BH23" s="6">
        <v>290</v>
      </c>
      <c r="BI23" s="6">
        <v>770</v>
      </c>
      <c r="BJ23" s="6">
        <v>310</v>
      </c>
      <c r="BK23" s="6">
        <v>34</v>
      </c>
      <c r="BL23" s="6">
        <v>620</v>
      </c>
    </row>
    <row r="24" spans="1:64" x14ac:dyDescent="0.25">
      <c r="A24" s="6" t="s">
        <v>425</v>
      </c>
      <c r="B24" s="6" t="s">
        <v>424</v>
      </c>
      <c r="C24" s="6">
        <v>1</v>
      </c>
      <c r="D24" s="6">
        <v>308</v>
      </c>
      <c r="E24" s="6">
        <v>872</v>
      </c>
      <c r="F24" s="6">
        <v>435</v>
      </c>
      <c r="G24" s="6">
        <v>579</v>
      </c>
      <c r="H24" s="6">
        <v>700</v>
      </c>
      <c r="I24" s="6">
        <v>957</v>
      </c>
      <c r="J24" s="6">
        <v>674</v>
      </c>
      <c r="K24" s="6">
        <v>864</v>
      </c>
      <c r="L24" s="6">
        <v>725</v>
      </c>
      <c r="M24" s="6">
        <v>478</v>
      </c>
      <c r="N24" s="6">
        <v>916</v>
      </c>
      <c r="O24" s="6">
        <v>569</v>
      </c>
      <c r="P24" s="6">
        <v>764</v>
      </c>
      <c r="Q24" s="6">
        <v>342</v>
      </c>
      <c r="R24" s="6">
        <v>767</v>
      </c>
      <c r="S24" s="6">
        <v>736</v>
      </c>
      <c r="T24" s="6">
        <v>805</v>
      </c>
      <c r="U24" s="6">
        <v>816</v>
      </c>
      <c r="V24" s="6">
        <v>651</v>
      </c>
      <c r="W24" s="6">
        <v>286</v>
      </c>
      <c r="X24" s="6">
        <v>484</v>
      </c>
      <c r="Y24" s="6">
        <v>751</v>
      </c>
      <c r="Z24" s="6">
        <v>446</v>
      </c>
      <c r="AA24" s="6">
        <v>696</v>
      </c>
      <c r="AB24" s="6">
        <v>501</v>
      </c>
      <c r="AC24" s="6">
        <v>432</v>
      </c>
      <c r="AD24" s="6">
        <v>917</v>
      </c>
      <c r="AE24" s="6">
        <v>231</v>
      </c>
      <c r="AF24" s="6">
        <v>381</v>
      </c>
      <c r="AG24" s="6">
        <v>610</v>
      </c>
      <c r="AH24" s="6">
        <v>971</v>
      </c>
      <c r="AI24" s="6">
        <v>524</v>
      </c>
      <c r="AJ24" s="6">
        <v>640</v>
      </c>
      <c r="AK24" s="6">
        <v>637</v>
      </c>
      <c r="AL24" s="6">
        <v>767</v>
      </c>
      <c r="AM24" s="6">
        <v>660</v>
      </c>
      <c r="AN24" s="6">
        <v>467</v>
      </c>
      <c r="AO24" s="6">
        <v>772</v>
      </c>
      <c r="AP24" s="6">
        <v>207</v>
      </c>
      <c r="AQ24" s="6">
        <v>526</v>
      </c>
      <c r="AR24" s="6">
        <v>1140</v>
      </c>
      <c r="AS24" s="6">
        <v>628</v>
      </c>
      <c r="AT24" s="6">
        <v>402</v>
      </c>
      <c r="AU24" s="6">
        <v>418</v>
      </c>
      <c r="AV24" s="6">
        <v>760</v>
      </c>
      <c r="AW24" s="6">
        <v>464</v>
      </c>
      <c r="AX24" s="6">
        <v>745</v>
      </c>
      <c r="AY24" s="6">
        <v>739</v>
      </c>
      <c r="AZ24" s="6">
        <v>986</v>
      </c>
      <c r="BA24" s="6">
        <v>175</v>
      </c>
      <c r="BB24" s="6">
        <v>920</v>
      </c>
      <c r="BC24" s="6">
        <v>560</v>
      </c>
      <c r="BD24" s="6">
        <v>733</v>
      </c>
      <c r="BE24" s="6">
        <v>374</v>
      </c>
      <c r="BF24" s="6">
        <v>370</v>
      </c>
      <c r="BG24" s="6">
        <v>809</v>
      </c>
      <c r="BH24" s="6">
        <v>528</v>
      </c>
      <c r="BI24" s="6">
        <v>633</v>
      </c>
      <c r="BJ24" s="6">
        <v>594</v>
      </c>
      <c r="BK24" s="6">
        <v>784</v>
      </c>
      <c r="BL24" s="6">
        <v>749</v>
      </c>
    </row>
    <row r="25" spans="1:64" x14ac:dyDescent="0.25">
      <c r="A25" s="6" t="s">
        <v>423</v>
      </c>
      <c r="B25" s="6" t="s">
        <v>379</v>
      </c>
      <c r="C25" s="6">
        <v>2E-3</v>
      </c>
      <c r="D25" s="6" t="s">
        <v>416</v>
      </c>
      <c r="E25" s="6" t="s">
        <v>416</v>
      </c>
      <c r="F25" s="6" t="s">
        <v>416</v>
      </c>
      <c r="G25" s="6" t="s">
        <v>416</v>
      </c>
      <c r="H25" s="6" t="s">
        <v>416</v>
      </c>
      <c r="I25" s="6" t="s">
        <v>416</v>
      </c>
      <c r="J25" s="6" t="s">
        <v>416</v>
      </c>
      <c r="K25" s="6" t="s">
        <v>416</v>
      </c>
      <c r="L25" s="6" t="s">
        <v>416</v>
      </c>
      <c r="M25" s="6" t="s">
        <v>416</v>
      </c>
      <c r="N25" s="6" t="s">
        <v>416</v>
      </c>
      <c r="O25" s="6" t="s">
        <v>416</v>
      </c>
      <c r="P25" s="6" t="s">
        <v>416</v>
      </c>
      <c r="Q25" s="6" t="s">
        <v>416</v>
      </c>
      <c r="R25" s="6" t="s">
        <v>416</v>
      </c>
      <c r="S25" s="6" t="s">
        <v>416</v>
      </c>
      <c r="T25" s="6" t="s">
        <v>416</v>
      </c>
      <c r="U25" s="6" t="s">
        <v>416</v>
      </c>
      <c r="V25" s="6" t="s">
        <v>416</v>
      </c>
      <c r="W25" s="6" t="s">
        <v>416</v>
      </c>
      <c r="X25" s="6" t="s">
        <v>416</v>
      </c>
      <c r="Y25" s="6" t="s">
        <v>416</v>
      </c>
      <c r="Z25" s="6" t="s">
        <v>416</v>
      </c>
      <c r="AA25" s="6" t="s">
        <v>416</v>
      </c>
      <c r="AB25" s="6" t="s">
        <v>416</v>
      </c>
      <c r="AC25" s="6" t="s">
        <v>416</v>
      </c>
      <c r="AD25" s="6" t="s">
        <v>416</v>
      </c>
      <c r="AE25" s="6" t="s">
        <v>416</v>
      </c>
      <c r="AF25" s="6" t="s">
        <v>416</v>
      </c>
      <c r="AG25" s="6" t="s">
        <v>416</v>
      </c>
      <c r="AH25" s="6" t="s">
        <v>416</v>
      </c>
      <c r="AI25" s="6" t="s">
        <v>416</v>
      </c>
      <c r="AJ25" s="6" t="s">
        <v>416</v>
      </c>
      <c r="AK25" s="6" t="s">
        <v>416</v>
      </c>
      <c r="AL25" s="6" t="s">
        <v>416</v>
      </c>
      <c r="AM25" s="6" t="s">
        <v>416</v>
      </c>
      <c r="AN25" s="6" t="s">
        <v>416</v>
      </c>
      <c r="AO25" s="6" t="s">
        <v>416</v>
      </c>
      <c r="AP25" s="6" t="s">
        <v>416</v>
      </c>
      <c r="AQ25" s="6" t="s">
        <v>416</v>
      </c>
      <c r="AR25" s="6" t="s">
        <v>416</v>
      </c>
      <c r="AS25" s="6" t="s">
        <v>416</v>
      </c>
      <c r="AT25" s="6" t="s">
        <v>416</v>
      </c>
      <c r="AU25" s="6" t="s">
        <v>416</v>
      </c>
      <c r="AV25" s="6" t="s">
        <v>416</v>
      </c>
      <c r="AW25" s="6" t="s">
        <v>416</v>
      </c>
      <c r="AX25" s="6" t="s">
        <v>416</v>
      </c>
      <c r="AY25" s="6" t="s">
        <v>416</v>
      </c>
      <c r="AZ25" s="6" t="s">
        <v>416</v>
      </c>
      <c r="BA25" s="6" t="s">
        <v>416</v>
      </c>
      <c r="BB25" s="6" t="s">
        <v>416</v>
      </c>
      <c r="BC25" s="6" t="s">
        <v>416</v>
      </c>
      <c r="BD25" s="6" t="s">
        <v>416</v>
      </c>
      <c r="BE25" s="6" t="s">
        <v>416</v>
      </c>
      <c r="BF25" s="6" t="s">
        <v>416</v>
      </c>
      <c r="BG25" s="6" t="s">
        <v>416</v>
      </c>
      <c r="BH25" s="6" t="s">
        <v>416</v>
      </c>
      <c r="BI25" s="6" t="s">
        <v>416</v>
      </c>
      <c r="BJ25" s="6" t="s">
        <v>416</v>
      </c>
      <c r="BK25" s="6" t="s">
        <v>416</v>
      </c>
      <c r="BL25" s="6" t="s">
        <v>416</v>
      </c>
    </row>
    <row r="27" spans="1:64" x14ac:dyDescent="0.25">
      <c r="A27" s="6" t="s">
        <v>422</v>
      </c>
    </row>
    <row r="28" spans="1:64" x14ac:dyDescent="0.25">
      <c r="A28" s="6" t="s">
        <v>422</v>
      </c>
      <c r="B28" s="6" t="s">
        <v>352</v>
      </c>
      <c r="C28" s="6">
        <v>0.5</v>
      </c>
      <c r="D28" s="6" t="s">
        <v>421</v>
      </c>
      <c r="E28" s="6" t="s">
        <v>421</v>
      </c>
      <c r="F28" s="6" t="s">
        <v>421</v>
      </c>
      <c r="G28" s="6" t="s">
        <v>421</v>
      </c>
      <c r="H28" s="6" t="s">
        <v>421</v>
      </c>
      <c r="I28" s="6" t="s">
        <v>421</v>
      </c>
      <c r="J28" s="6" t="s">
        <v>421</v>
      </c>
      <c r="K28" s="6" t="s">
        <v>421</v>
      </c>
      <c r="L28" s="6" t="s">
        <v>421</v>
      </c>
      <c r="M28" s="6" t="s">
        <v>421</v>
      </c>
      <c r="N28" s="6" t="s">
        <v>421</v>
      </c>
      <c r="O28" s="6" t="s">
        <v>421</v>
      </c>
      <c r="P28" s="6" t="s">
        <v>421</v>
      </c>
      <c r="Q28" s="6" t="s">
        <v>421</v>
      </c>
      <c r="R28" s="6" t="s">
        <v>421</v>
      </c>
      <c r="S28" s="6" t="s">
        <v>421</v>
      </c>
      <c r="T28" s="6" t="s">
        <v>421</v>
      </c>
      <c r="U28" s="6" t="s">
        <v>421</v>
      </c>
      <c r="V28" s="6" t="s">
        <v>421</v>
      </c>
      <c r="W28" s="6" t="s">
        <v>421</v>
      </c>
      <c r="X28" s="6" t="s">
        <v>421</v>
      </c>
      <c r="Y28" s="6" t="s">
        <v>421</v>
      </c>
      <c r="Z28" s="6" t="s">
        <v>421</v>
      </c>
      <c r="AA28" s="6" t="s">
        <v>421</v>
      </c>
      <c r="AB28" s="6" t="s">
        <v>421</v>
      </c>
      <c r="AC28" s="6" t="s">
        <v>421</v>
      </c>
      <c r="AD28" s="6" t="s">
        <v>421</v>
      </c>
      <c r="AE28" s="6" t="s">
        <v>421</v>
      </c>
      <c r="AF28" s="6">
        <v>3.8</v>
      </c>
      <c r="AG28" s="6">
        <v>6.1</v>
      </c>
      <c r="AH28" s="6">
        <v>4.4000000000000004</v>
      </c>
      <c r="AI28" s="6">
        <v>4.2</v>
      </c>
      <c r="AJ28" s="6">
        <v>4.8</v>
      </c>
      <c r="AK28" s="6">
        <v>4.7</v>
      </c>
      <c r="AL28" s="6">
        <v>4.9000000000000004</v>
      </c>
      <c r="AM28" s="6">
        <v>4.5</v>
      </c>
      <c r="AN28" s="6">
        <v>4.7</v>
      </c>
      <c r="AO28" s="6">
        <v>4</v>
      </c>
      <c r="AP28" s="6">
        <v>3.9</v>
      </c>
      <c r="AQ28" s="6">
        <v>3.7</v>
      </c>
      <c r="AR28" s="6">
        <v>6.7</v>
      </c>
      <c r="AS28" s="6">
        <v>2.8</v>
      </c>
      <c r="AT28" s="6">
        <v>5.2</v>
      </c>
      <c r="AU28" s="6">
        <v>6.2</v>
      </c>
      <c r="AV28" s="6">
        <v>3.8</v>
      </c>
      <c r="AW28" s="6">
        <v>3.6</v>
      </c>
      <c r="AX28" s="6">
        <v>3.2</v>
      </c>
      <c r="AY28" s="6">
        <v>2.7</v>
      </c>
      <c r="AZ28" s="6">
        <v>2.5</v>
      </c>
      <c r="BA28" s="6" t="s">
        <v>219</v>
      </c>
      <c r="BB28" s="6" t="s">
        <v>219</v>
      </c>
      <c r="BC28" s="6">
        <v>1.1000000000000001</v>
      </c>
      <c r="BD28" s="6" t="s">
        <v>219</v>
      </c>
      <c r="BE28" s="6">
        <v>1.5</v>
      </c>
      <c r="BF28" s="6">
        <v>4.9000000000000004</v>
      </c>
      <c r="BG28" s="6" t="s">
        <v>219</v>
      </c>
      <c r="BH28" s="6" t="s">
        <v>219</v>
      </c>
      <c r="BI28" s="6" t="s">
        <v>219</v>
      </c>
      <c r="BJ28" s="6" t="s">
        <v>219</v>
      </c>
      <c r="BK28" s="6" t="s">
        <v>219</v>
      </c>
      <c r="BL28" s="6" t="s">
        <v>219</v>
      </c>
    </row>
    <row r="30" spans="1:64" x14ac:dyDescent="0.25">
      <c r="A30" s="6" t="s">
        <v>420</v>
      </c>
    </row>
    <row r="31" spans="1:64" x14ac:dyDescent="0.25">
      <c r="A31" s="6" t="s">
        <v>15</v>
      </c>
      <c r="B31" s="6" t="s">
        <v>352</v>
      </c>
      <c r="C31" s="6">
        <v>0.01</v>
      </c>
      <c r="D31" s="6">
        <v>2.16</v>
      </c>
      <c r="E31" s="6" t="s">
        <v>351</v>
      </c>
      <c r="F31" s="6">
        <v>1.18</v>
      </c>
      <c r="G31" s="6">
        <v>371</v>
      </c>
      <c r="H31" s="6">
        <v>7.41</v>
      </c>
      <c r="I31" s="6">
        <v>8.4600000000000009</v>
      </c>
      <c r="J31" s="6" t="s">
        <v>351</v>
      </c>
      <c r="K31" s="6">
        <v>16.5</v>
      </c>
      <c r="L31" s="6">
        <v>26.2</v>
      </c>
      <c r="M31" s="6">
        <v>24.2</v>
      </c>
      <c r="N31" s="6">
        <v>21.5</v>
      </c>
      <c r="O31" s="6" t="s">
        <v>351</v>
      </c>
      <c r="P31" s="6" t="s">
        <v>351</v>
      </c>
      <c r="Q31" s="6">
        <v>1.7</v>
      </c>
      <c r="R31" s="6">
        <v>1.89</v>
      </c>
      <c r="S31" s="6">
        <v>0.86</v>
      </c>
      <c r="T31" s="6">
        <v>2.63</v>
      </c>
      <c r="U31" s="6" t="s">
        <v>351</v>
      </c>
      <c r="V31" s="6" t="s">
        <v>351</v>
      </c>
      <c r="W31" s="6" t="s">
        <v>351</v>
      </c>
      <c r="X31" s="6">
        <v>357</v>
      </c>
      <c r="Y31" s="6">
        <v>25.4</v>
      </c>
      <c r="Z31" s="6">
        <v>22.9</v>
      </c>
      <c r="AA31" s="6">
        <v>19.100000000000001</v>
      </c>
      <c r="AB31" s="6">
        <v>1.7</v>
      </c>
      <c r="AC31" s="6" t="s">
        <v>351</v>
      </c>
      <c r="AD31" s="6" t="s">
        <v>351</v>
      </c>
      <c r="AE31" s="6" t="s">
        <v>351</v>
      </c>
      <c r="AF31" s="6">
        <v>0.59</v>
      </c>
      <c r="AG31" s="6">
        <v>0.56999999999999995</v>
      </c>
      <c r="AH31" s="6">
        <v>2.13</v>
      </c>
      <c r="AI31" s="6">
        <v>1.98</v>
      </c>
      <c r="AJ31" s="6">
        <v>1.07</v>
      </c>
      <c r="AK31" s="6">
        <v>1.1200000000000001</v>
      </c>
      <c r="AL31" s="6">
        <v>1.23</v>
      </c>
      <c r="AM31" s="6">
        <v>0.99</v>
      </c>
      <c r="AN31" s="6">
        <v>0.88</v>
      </c>
      <c r="AO31" s="6">
        <v>1.49</v>
      </c>
      <c r="AP31" s="6" t="s">
        <v>351</v>
      </c>
      <c r="AQ31" s="6" t="s">
        <v>351</v>
      </c>
      <c r="AR31" s="6">
        <v>0.73</v>
      </c>
      <c r="AS31" s="6" t="s">
        <v>351</v>
      </c>
      <c r="AT31" s="6" t="s">
        <v>351</v>
      </c>
      <c r="AU31" s="6">
        <v>233</v>
      </c>
      <c r="AV31" s="6">
        <v>5.46</v>
      </c>
      <c r="AW31" s="6">
        <v>2.46</v>
      </c>
      <c r="AX31" s="6" t="s">
        <v>351</v>
      </c>
      <c r="AY31" s="6" t="s">
        <v>351</v>
      </c>
      <c r="AZ31" s="6" t="s">
        <v>351</v>
      </c>
      <c r="BA31" s="6" t="s">
        <v>351</v>
      </c>
      <c r="BB31" s="6" t="s">
        <v>351</v>
      </c>
      <c r="BC31" s="6">
        <v>0.77</v>
      </c>
      <c r="BD31" s="6" t="s">
        <v>351</v>
      </c>
      <c r="BE31" s="6">
        <v>1.03</v>
      </c>
      <c r="BF31" s="6" t="s">
        <v>351</v>
      </c>
      <c r="BG31" s="6">
        <v>1.17</v>
      </c>
      <c r="BH31" s="6">
        <v>0.91</v>
      </c>
      <c r="BI31" s="6" t="s">
        <v>351</v>
      </c>
      <c r="BJ31" s="6" t="s">
        <v>351</v>
      </c>
      <c r="BK31" s="6">
        <v>1.93</v>
      </c>
      <c r="BL31" s="6" t="s">
        <v>351</v>
      </c>
    </row>
    <row r="32" spans="1:64" x14ac:dyDescent="0.25">
      <c r="A32" s="6" t="s">
        <v>16</v>
      </c>
      <c r="B32" s="6" t="s">
        <v>352</v>
      </c>
      <c r="C32" s="6">
        <v>0.01</v>
      </c>
      <c r="AF32" s="6" t="s">
        <v>351</v>
      </c>
      <c r="AG32" s="6">
        <v>1.89</v>
      </c>
      <c r="AH32" s="6" t="s">
        <v>351</v>
      </c>
      <c r="AI32" s="6" t="s">
        <v>351</v>
      </c>
      <c r="AJ32" s="6" t="s">
        <v>351</v>
      </c>
      <c r="AK32" s="6" t="s">
        <v>351</v>
      </c>
      <c r="AL32" s="6" t="s">
        <v>351</v>
      </c>
      <c r="AM32" s="6" t="s">
        <v>351</v>
      </c>
      <c r="AN32" s="6" t="s">
        <v>351</v>
      </c>
      <c r="AO32" s="6" t="s">
        <v>351</v>
      </c>
      <c r="AP32" s="6" t="s">
        <v>351</v>
      </c>
      <c r="AQ32" s="6" t="s">
        <v>351</v>
      </c>
      <c r="AR32" s="6" t="s">
        <v>351</v>
      </c>
      <c r="AS32" s="6" t="s">
        <v>351</v>
      </c>
      <c r="AT32" s="6" t="s">
        <v>351</v>
      </c>
      <c r="AU32" s="6">
        <v>0.56999999999999995</v>
      </c>
      <c r="AV32" s="6" t="s">
        <v>351</v>
      </c>
      <c r="AW32" s="6" t="s">
        <v>351</v>
      </c>
      <c r="AX32" s="6" t="s">
        <v>351</v>
      </c>
      <c r="AY32" s="6" t="s">
        <v>351</v>
      </c>
      <c r="AZ32" s="6" t="s">
        <v>351</v>
      </c>
      <c r="BA32" s="6" t="s">
        <v>351</v>
      </c>
      <c r="BB32" s="6" t="s">
        <v>351</v>
      </c>
      <c r="BC32" s="6" t="s">
        <v>351</v>
      </c>
      <c r="BD32" s="6" t="s">
        <v>351</v>
      </c>
      <c r="BE32" s="6">
        <v>0.18</v>
      </c>
      <c r="BF32" s="6">
        <v>0.21</v>
      </c>
      <c r="BG32" s="6" t="s">
        <v>351</v>
      </c>
      <c r="BH32" s="6" t="s">
        <v>351</v>
      </c>
      <c r="BI32" s="6" t="s">
        <v>351</v>
      </c>
      <c r="BJ32" s="6" t="s">
        <v>351</v>
      </c>
      <c r="BK32" s="6" t="s">
        <v>351</v>
      </c>
      <c r="BL32" s="6" t="s">
        <v>351</v>
      </c>
    </row>
    <row r="33" spans="1:64" x14ac:dyDescent="0.25">
      <c r="A33" s="6" t="s">
        <v>17</v>
      </c>
      <c r="B33" s="6" t="s">
        <v>352</v>
      </c>
      <c r="C33" s="6">
        <v>0.01</v>
      </c>
      <c r="AF33" s="6">
        <v>11.6</v>
      </c>
      <c r="AG33" s="6">
        <v>131</v>
      </c>
      <c r="AH33" s="6">
        <v>1.93</v>
      </c>
      <c r="AI33" s="6">
        <v>2.54</v>
      </c>
      <c r="AJ33" s="6">
        <v>1.1299999999999999</v>
      </c>
      <c r="AK33" s="6">
        <v>0.88</v>
      </c>
      <c r="AL33" s="6">
        <v>0.94</v>
      </c>
      <c r="AM33" s="6">
        <v>0.72</v>
      </c>
      <c r="AN33" s="6">
        <v>0.57999999999999996</v>
      </c>
      <c r="AO33" s="6">
        <v>0.95</v>
      </c>
      <c r="AP33" s="6" t="s">
        <v>351</v>
      </c>
      <c r="AQ33" s="6" t="s">
        <v>351</v>
      </c>
      <c r="AR33" s="6">
        <v>1.21</v>
      </c>
      <c r="AS33" s="6" t="s">
        <v>351</v>
      </c>
      <c r="AT33" s="6" t="s">
        <v>351</v>
      </c>
      <c r="AU33" s="6">
        <v>46.8</v>
      </c>
      <c r="AV33" s="6">
        <v>5.51</v>
      </c>
      <c r="AW33" s="6">
        <v>4.3499999999999996</v>
      </c>
      <c r="AX33" s="6" t="s">
        <v>351</v>
      </c>
      <c r="AY33" s="6" t="s">
        <v>351</v>
      </c>
      <c r="AZ33" s="6" t="s">
        <v>351</v>
      </c>
      <c r="BA33" s="6" t="s">
        <v>351</v>
      </c>
      <c r="BB33" s="6">
        <v>0.75</v>
      </c>
      <c r="BC33" s="6">
        <v>0.79</v>
      </c>
      <c r="BD33" s="6">
        <v>3.71</v>
      </c>
      <c r="BE33" s="6">
        <v>52.6</v>
      </c>
      <c r="BF33" s="6">
        <v>10.4</v>
      </c>
      <c r="BG33" s="6">
        <v>1.1399999999999999</v>
      </c>
      <c r="BH33" s="6">
        <v>1.44</v>
      </c>
      <c r="BI33" s="6">
        <v>0.53</v>
      </c>
      <c r="BJ33" s="6">
        <v>0.62</v>
      </c>
      <c r="BK33" s="6">
        <v>1.37</v>
      </c>
      <c r="BL33" s="6">
        <v>0.86</v>
      </c>
    </row>
    <row r="34" spans="1:64" x14ac:dyDescent="0.25">
      <c r="A34" s="6" t="s">
        <v>18</v>
      </c>
      <c r="B34" s="6" t="s">
        <v>352</v>
      </c>
      <c r="C34" s="6">
        <v>0.01</v>
      </c>
      <c r="AF34" s="6">
        <v>0.24</v>
      </c>
      <c r="AG34" s="6">
        <v>72.5</v>
      </c>
      <c r="AH34" s="6">
        <v>0.56999999999999995</v>
      </c>
      <c r="AI34" s="6">
        <v>0.44</v>
      </c>
      <c r="AJ34" s="6">
        <v>0.28999999999999998</v>
      </c>
      <c r="AK34" s="6">
        <v>0.26</v>
      </c>
      <c r="AL34" s="6">
        <v>0.28000000000000003</v>
      </c>
      <c r="AM34" s="6">
        <v>0.23</v>
      </c>
      <c r="AN34" s="6" t="s">
        <v>351</v>
      </c>
      <c r="AO34" s="6">
        <v>0.27</v>
      </c>
      <c r="AP34" s="6" t="s">
        <v>351</v>
      </c>
      <c r="AQ34" s="6" t="s">
        <v>351</v>
      </c>
      <c r="AR34" s="6">
        <v>0.28999999999999998</v>
      </c>
      <c r="AS34" s="6" t="s">
        <v>351</v>
      </c>
      <c r="AT34" s="6" t="s">
        <v>351</v>
      </c>
      <c r="AU34" s="6">
        <v>16</v>
      </c>
      <c r="AV34" s="6">
        <v>0.93</v>
      </c>
      <c r="AW34" s="6">
        <v>0.47</v>
      </c>
      <c r="AX34" s="6" t="s">
        <v>351</v>
      </c>
      <c r="AY34" s="6" t="s">
        <v>351</v>
      </c>
      <c r="AZ34" s="6" t="s">
        <v>351</v>
      </c>
      <c r="BA34" s="6" t="s">
        <v>351</v>
      </c>
      <c r="BB34" s="6">
        <v>0.14000000000000001</v>
      </c>
      <c r="BC34" s="6">
        <v>0.34</v>
      </c>
      <c r="BD34" s="6">
        <v>1.51</v>
      </c>
      <c r="BE34" s="6">
        <v>0.69</v>
      </c>
      <c r="BF34" s="6">
        <v>1.52</v>
      </c>
      <c r="BG34" s="6">
        <v>0.24</v>
      </c>
      <c r="BH34" s="6">
        <v>0.28999999999999998</v>
      </c>
      <c r="BI34" s="6" t="s">
        <v>351</v>
      </c>
      <c r="BJ34" s="6">
        <v>0.12</v>
      </c>
      <c r="BK34" s="6">
        <v>0.48</v>
      </c>
      <c r="BL34" s="6">
        <v>0.26</v>
      </c>
    </row>
    <row r="35" spans="1:64" x14ac:dyDescent="0.25">
      <c r="A35" s="6" t="s">
        <v>19</v>
      </c>
      <c r="B35" s="6" t="s">
        <v>352</v>
      </c>
      <c r="C35" s="6">
        <v>0.01</v>
      </c>
      <c r="AF35" s="6" t="s">
        <v>351</v>
      </c>
      <c r="AG35" s="6">
        <v>90.5</v>
      </c>
      <c r="AH35" s="6">
        <v>0.35</v>
      </c>
      <c r="AI35" s="6">
        <v>0.31</v>
      </c>
      <c r="AJ35" s="6" t="s">
        <v>351</v>
      </c>
      <c r="AK35" s="6" t="s">
        <v>351</v>
      </c>
      <c r="AL35" s="6">
        <v>0.22</v>
      </c>
      <c r="AM35" s="6">
        <v>0.22</v>
      </c>
      <c r="AN35" s="6" t="s">
        <v>351</v>
      </c>
      <c r="AO35" s="6" t="s">
        <v>351</v>
      </c>
      <c r="AP35" s="6" t="s">
        <v>351</v>
      </c>
      <c r="AQ35" s="6" t="s">
        <v>351</v>
      </c>
      <c r="AR35" s="6">
        <v>0.26</v>
      </c>
      <c r="AS35" s="6" t="s">
        <v>351</v>
      </c>
      <c r="AT35" s="6" t="s">
        <v>351</v>
      </c>
      <c r="AU35" s="6">
        <v>10.3</v>
      </c>
      <c r="AV35" s="6">
        <v>0.66</v>
      </c>
      <c r="AW35" s="6" t="s">
        <v>351</v>
      </c>
      <c r="AX35" s="6" t="s">
        <v>351</v>
      </c>
      <c r="AY35" s="6" t="s">
        <v>351</v>
      </c>
      <c r="AZ35" s="6" t="s">
        <v>351</v>
      </c>
      <c r="BA35" s="6" t="s">
        <v>351</v>
      </c>
      <c r="BB35" s="6" t="s">
        <v>351</v>
      </c>
      <c r="BC35" s="6">
        <v>0.44</v>
      </c>
      <c r="BD35" s="6" t="s">
        <v>351</v>
      </c>
      <c r="BE35" s="6">
        <v>0.73</v>
      </c>
      <c r="BF35" s="6" t="s">
        <v>351</v>
      </c>
      <c r="BG35" s="6">
        <v>0.13</v>
      </c>
      <c r="BH35" s="6" t="s">
        <v>351</v>
      </c>
      <c r="BI35" s="6" t="s">
        <v>351</v>
      </c>
      <c r="BJ35" s="6" t="s">
        <v>351</v>
      </c>
      <c r="BK35" s="6">
        <v>0.44</v>
      </c>
      <c r="BL35" s="6" t="s">
        <v>351</v>
      </c>
    </row>
    <row r="36" spans="1:64" x14ac:dyDescent="0.25">
      <c r="A36" s="6" t="s">
        <v>20</v>
      </c>
      <c r="B36" s="6" t="s">
        <v>352</v>
      </c>
      <c r="C36" s="6">
        <v>0.01</v>
      </c>
      <c r="D36" s="6">
        <v>1</v>
      </c>
      <c r="E36" s="6" t="s">
        <v>351</v>
      </c>
      <c r="F36" s="6">
        <v>0.78</v>
      </c>
      <c r="G36" s="6">
        <v>27.9</v>
      </c>
      <c r="H36" s="6">
        <v>0.15</v>
      </c>
      <c r="I36" s="6">
        <v>0.14000000000000001</v>
      </c>
      <c r="J36" s="6" t="s">
        <v>351</v>
      </c>
      <c r="K36" s="6">
        <v>0.32</v>
      </c>
      <c r="L36" s="6">
        <v>2.33</v>
      </c>
      <c r="M36" s="6">
        <v>0.86</v>
      </c>
      <c r="N36" s="6">
        <v>0.28999999999999998</v>
      </c>
      <c r="O36" s="6" t="s">
        <v>351</v>
      </c>
      <c r="P36" s="6" t="s">
        <v>351</v>
      </c>
      <c r="Q36" s="6">
        <v>0.99</v>
      </c>
      <c r="R36" s="6">
        <v>0.12</v>
      </c>
      <c r="S36" s="6" t="s">
        <v>351</v>
      </c>
      <c r="T36" s="6">
        <v>0.37</v>
      </c>
      <c r="U36" s="6" t="s">
        <v>351</v>
      </c>
      <c r="V36" s="6" t="s">
        <v>351</v>
      </c>
      <c r="W36" s="6" t="s">
        <v>351</v>
      </c>
      <c r="X36" s="6">
        <v>15.4</v>
      </c>
      <c r="Y36" s="6">
        <v>0.55000000000000004</v>
      </c>
      <c r="Z36" s="6">
        <v>0.4</v>
      </c>
      <c r="AA36" s="6">
        <v>0.19</v>
      </c>
      <c r="AB36" s="6" t="s">
        <v>351</v>
      </c>
      <c r="AC36" s="6" t="s">
        <v>351</v>
      </c>
      <c r="AD36" s="6" t="s">
        <v>351</v>
      </c>
      <c r="AE36" s="6" t="s">
        <v>351</v>
      </c>
      <c r="AF36" s="6" t="s">
        <v>351</v>
      </c>
      <c r="AG36" s="6">
        <v>7.67</v>
      </c>
      <c r="AH36" s="6" t="s">
        <v>351</v>
      </c>
      <c r="AI36" s="6" t="s">
        <v>351</v>
      </c>
      <c r="AJ36" s="6" t="s">
        <v>351</v>
      </c>
      <c r="AK36" s="6" t="s">
        <v>351</v>
      </c>
      <c r="AL36" s="6" t="s">
        <v>351</v>
      </c>
      <c r="AM36" s="6" t="s">
        <v>351</v>
      </c>
      <c r="AN36" s="6" t="s">
        <v>351</v>
      </c>
      <c r="AO36" s="6" t="s">
        <v>351</v>
      </c>
      <c r="AP36" s="6" t="s">
        <v>351</v>
      </c>
      <c r="AQ36" s="6" t="s">
        <v>351</v>
      </c>
      <c r="AR36" s="6" t="s">
        <v>351</v>
      </c>
      <c r="AS36" s="6" t="s">
        <v>351</v>
      </c>
      <c r="AT36" s="6" t="s">
        <v>351</v>
      </c>
      <c r="AU36" s="6">
        <v>1.1599999999999999</v>
      </c>
      <c r="AV36" s="6" t="s">
        <v>351</v>
      </c>
      <c r="AW36" s="6">
        <v>0.87</v>
      </c>
      <c r="AX36" s="6" t="s">
        <v>351</v>
      </c>
      <c r="AY36" s="6" t="s">
        <v>351</v>
      </c>
      <c r="AZ36" s="6" t="s">
        <v>351</v>
      </c>
      <c r="BA36" s="6" t="s">
        <v>351</v>
      </c>
      <c r="BB36" s="6" t="s">
        <v>351</v>
      </c>
      <c r="BC36" s="6" t="s">
        <v>351</v>
      </c>
      <c r="BD36" s="6" t="s">
        <v>351</v>
      </c>
      <c r="BE36" s="6">
        <v>0.28999999999999998</v>
      </c>
      <c r="BF36" s="6" t="s">
        <v>351</v>
      </c>
      <c r="BG36" s="6" t="s">
        <v>351</v>
      </c>
      <c r="BH36" s="6">
        <v>0.17</v>
      </c>
      <c r="BI36" s="6" t="s">
        <v>351</v>
      </c>
      <c r="BJ36" s="6" t="s">
        <v>351</v>
      </c>
      <c r="BK36" s="6">
        <v>0.11</v>
      </c>
      <c r="BL36" s="6" t="s">
        <v>351</v>
      </c>
    </row>
    <row r="37" spans="1:64" x14ac:dyDescent="0.25">
      <c r="A37" s="6" t="s">
        <v>21</v>
      </c>
      <c r="B37" s="6" t="s">
        <v>352</v>
      </c>
      <c r="C37" s="6">
        <v>0.01</v>
      </c>
      <c r="D37" s="6">
        <v>4.1900000000000004</v>
      </c>
      <c r="E37" s="6" t="s">
        <v>351</v>
      </c>
      <c r="F37" s="6">
        <v>1.36</v>
      </c>
      <c r="G37" s="6">
        <v>28.5</v>
      </c>
      <c r="H37" s="6">
        <v>0.19</v>
      </c>
      <c r="I37" s="6">
        <v>0.24</v>
      </c>
      <c r="J37" s="6" t="s">
        <v>351</v>
      </c>
      <c r="K37" s="6">
        <v>1.19</v>
      </c>
      <c r="L37" s="6">
        <v>6.41</v>
      </c>
      <c r="M37" s="6">
        <v>1.53</v>
      </c>
      <c r="N37" s="6">
        <v>0.73</v>
      </c>
      <c r="O37" s="6" t="s">
        <v>351</v>
      </c>
      <c r="P37" s="6" t="s">
        <v>351</v>
      </c>
      <c r="Q37" s="6">
        <v>6.45</v>
      </c>
      <c r="R37" s="6">
        <v>0.15</v>
      </c>
      <c r="S37" s="6" t="s">
        <v>351</v>
      </c>
      <c r="T37" s="6">
        <v>2.78</v>
      </c>
      <c r="U37" s="6" t="s">
        <v>351</v>
      </c>
      <c r="V37" s="6" t="s">
        <v>351</v>
      </c>
      <c r="W37" s="6" t="s">
        <v>351</v>
      </c>
      <c r="X37" s="6">
        <v>15.8</v>
      </c>
      <c r="Y37" s="6">
        <v>1.31</v>
      </c>
      <c r="Z37" s="6">
        <v>0.9</v>
      </c>
      <c r="AA37" s="6">
        <v>0.2</v>
      </c>
      <c r="AB37" s="6">
        <v>0.78</v>
      </c>
      <c r="AC37" s="6" t="s">
        <v>351</v>
      </c>
      <c r="AD37" s="6" t="s">
        <v>351</v>
      </c>
      <c r="AE37" s="6" t="s">
        <v>351</v>
      </c>
      <c r="AF37" s="6" t="s">
        <v>351</v>
      </c>
      <c r="AG37" s="6">
        <v>9.17</v>
      </c>
      <c r="AH37" s="6" t="s">
        <v>351</v>
      </c>
      <c r="AI37" s="6">
        <v>0.43</v>
      </c>
      <c r="AJ37" s="6" t="s">
        <v>351</v>
      </c>
      <c r="AK37" s="6" t="s">
        <v>351</v>
      </c>
      <c r="AL37" s="6" t="s">
        <v>351</v>
      </c>
      <c r="AM37" s="6">
        <v>0.24</v>
      </c>
      <c r="AN37" s="6" t="s">
        <v>351</v>
      </c>
      <c r="AO37" s="6" t="s">
        <v>351</v>
      </c>
      <c r="AP37" s="6" t="s">
        <v>351</v>
      </c>
      <c r="AQ37" s="6" t="s">
        <v>351</v>
      </c>
      <c r="AR37" s="6" t="s">
        <v>351</v>
      </c>
      <c r="AS37" s="6" t="s">
        <v>351</v>
      </c>
      <c r="AT37" s="6" t="s">
        <v>351</v>
      </c>
      <c r="AU37" s="6" t="s">
        <v>351</v>
      </c>
      <c r="AV37" s="6" t="s">
        <v>351</v>
      </c>
      <c r="AW37" s="6">
        <v>0.5</v>
      </c>
      <c r="AX37" s="6" t="s">
        <v>351</v>
      </c>
      <c r="AY37" s="6" t="s">
        <v>351</v>
      </c>
      <c r="AZ37" s="6" t="s">
        <v>351</v>
      </c>
      <c r="BA37" s="6" t="s">
        <v>351</v>
      </c>
      <c r="BB37" s="6" t="s">
        <v>351</v>
      </c>
      <c r="BC37" s="6" t="s">
        <v>351</v>
      </c>
      <c r="BD37" s="6" t="s">
        <v>351</v>
      </c>
      <c r="BE37" s="6">
        <v>0.81</v>
      </c>
      <c r="BF37" s="6" t="s">
        <v>351</v>
      </c>
      <c r="BG37" s="6" t="s">
        <v>351</v>
      </c>
      <c r="BH37" s="6">
        <v>0.26</v>
      </c>
      <c r="BI37" s="6" t="s">
        <v>351</v>
      </c>
      <c r="BJ37" s="6" t="s">
        <v>351</v>
      </c>
      <c r="BK37" s="6" t="s">
        <v>351</v>
      </c>
      <c r="BL37" s="6">
        <v>0.2</v>
      </c>
    </row>
    <row r="38" spans="1:64" x14ac:dyDescent="0.25">
      <c r="A38" s="6" t="s">
        <v>22</v>
      </c>
      <c r="B38" s="6" t="s">
        <v>352</v>
      </c>
      <c r="C38" s="6">
        <v>0.01</v>
      </c>
      <c r="AF38" s="6" t="s">
        <v>351</v>
      </c>
      <c r="AG38" s="6">
        <v>4.68</v>
      </c>
      <c r="AH38" s="6" t="s">
        <v>351</v>
      </c>
      <c r="AI38" s="6">
        <v>0.52</v>
      </c>
      <c r="AJ38" s="6" t="s">
        <v>351</v>
      </c>
      <c r="AK38" s="6" t="s">
        <v>351</v>
      </c>
      <c r="AL38" s="6" t="s">
        <v>351</v>
      </c>
      <c r="AM38" s="6">
        <v>0.23</v>
      </c>
      <c r="AN38" s="6" t="s">
        <v>351</v>
      </c>
      <c r="AO38" s="6" t="s">
        <v>351</v>
      </c>
      <c r="AP38" s="6" t="s">
        <v>351</v>
      </c>
      <c r="AQ38" s="6" t="s">
        <v>351</v>
      </c>
      <c r="AR38" s="6" t="s">
        <v>351</v>
      </c>
      <c r="AS38" s="6" t="s">
        <v>351</v>
      </c>
      <c r="AT38" s="6" t="s">
        <v>351</v>
      </c>
      <c r="AU38" s="6" t="s">
        <v>351</v>
      </c>
      <c r="AV38" s="6" t="s">
        <v>351</v>
      </c>
      <c r="AW38" s="6">
        <v>0.17</v>
      </c>
      <c r="AX38" s="6" t="s">
        <v>351</v>
      </c>
      <c r="AY38" s="6" t="s">
        <v>351</v>
      </c>
      <c r="AZ38" s="6" t="s">
        <v>351</v>
      </c>
      <c r="BA38" s="6" t="s">
        <v>351</v>
      </c>
      <c r="BB38" s="6" t="s">
        <v>351</v>
      </c>
      <c r="BC38" s="6" t="s">
        <v>351</v>
      </c>
      <c r="BD38" s="6" t="s">
        <v>351</v>
      </c>
      <c r="BE38" s="6">
        <v>0.51</v>
      </c>
      <c r="BF38" s="6" t="s">
        <v>351</v>
      </c>
      <c r="BG38" s="6" t="s">
        <v>351</v>
      </c>
      <c r="BH38" s="6" t="s">
        <v>351</v>
      </c>
      <c r="BI38" s="6" t="s">
        <v>351</v>
      </c>
      <c r="BJ38" s="6" t="s">
        <v>351</v>
      </c>
      <c r="BK38" s="6">
        <v>0.31</v>
      </c>
      <c r="BL38" s="6">
        <v>0.19</v>
      </c>
    </row>
    <row r="39" spans="1:64" x14ac:dyDescent="0.25">
      <c r="A39" s="6" t="s">
        <v>23</v>
      </c>
      <c r="B39" s="6" t="s">
        <v>352</v>
      </c>
      <c r="C39" s="6">
        <v>0.01</v>
      </c>
      <c r="AF39" s="6" t="s">
        <v>351</v>
      </c>
      <c r="AG39" s="6" t="s">
        <v>351</v>
      </c>
      <c r="AH39" s="6" t="s">
        <v>351</v>
      </c>
      <c r="AI39" s="6" t="s">
        <v>351</v>
      </c>
      <c r="AJ39" s="6" t="s">
        <v>351</v>
      </c>
      <c r="AK39" s="6" t="s">
        <v>351</v>
      </c>
      <c r="AL39" s="6" t="s">
        <v>351</v>
      </c>
      <c r="AM39" s="6" t="s">
        <v>351</v>
      </c>
      <c r="AN39" s="6" t="s">
        <v>351</v>
      </c>
      <c r="AO39" s="6" t="s">
        <v>351</v>
      </c>
      <c r="AP39" s="6" t="s">
        <v>351</v>
      </c>
      <c r="AQ39" s="6" t="s">
        <v>351</v>
      </c>
      <c r="AR39" s="6" t="s">
        <v>351</v>
      </c>
      <c r="AS39" s="6" t="s">
        <v>351</v>
      </c>
      <c r="AT39" s="6" t="s">
        <v>351</v>
      </c>
      <c r="AU39" s="6" t="s">
        <v>351</v>
      </c>
      <c r="AV39" s="6" t="s">
        <v>351</v>
      </c>
      <c r="AW39" s="6" t="s">
        <v>351</v>
      </c>
      <c r="AX39" s="6" t="s">
        <v>351</v>
      </c>
      <c r="AY39" s="6" t="s">
        <v>351</v>
      </c>
      <c r="AZ39" s="6" t="s">
        <v>351</v>
      </c>
      <c r="BA39" s="6" t="s">
        <v>351</v>
      </c>
      <c r="BB39" s="6" t="s">
        <v>351</v>
      </c>
      <c r="BC39" s="6" t="s">
        <v>351</v>
      </c>
      <c r="BD39" s="6" t="s">
        <v>351</v>
      </c>
      <c r="BE39" s="6">
        <v>0.15</v>
      </c>
      <c r="BF39" s="6" t="s">
        <v>351</v>
      </c>
      <c r="BG39" s="6" t="s">
        <v>351</v>
      </c>
      <c r="BH39" s="6" t="s">
        <v>351</v>
      </c>
      <c r="BI39" s="6" t="s">
        <v>351</v>
      </c>
      <c r="BJ39" s="6" t="s">
        <v>351</v>
      </c>
      <c r="BK39" s="6" t="s">
        <v>351</v>
      </c>
      <c r="BL39" s="6" t="s">
        <v>351</v>
      </c>
    </row>
    <row r="40" spans="1:64" x14ac:dyDescent="0.25">
      <c r="A40" s="6" t="s">
        <v>24</v>
      </c>
      <c r="B40" s="6" t="s">
        <v>352</v>
      </c>
      <c r="C40" s="6">
        <v>0.01</v>
      </c>
      <c r="AF40" s="6" t="s">
        <v>351</v>
      </c>
      <c r="AG40" s="6" t="s">
        <v>351</v>
      </c>
      <c r="AH40" s="6" t="s">
        <v>351</v>
      </c>
      <c r="AI40" s="6" t="s">
        <v>351</v>
      </c>
      <c r="AJ40" s="6" t="s">
        <v>351</v>
      </c>
      <c r="AK40" s="6" t="s">
        <v>351</v>
      </c>
      <c r="AL40" s="6" t="s">
        <v>351</v>
      </c>
      <c r="AM40" s="6" t="s">
        <v>351</v>
      </c>
      <c r="AN40" s="6" t="s">
        <v>351</v>
      </c>
      <c r="AO40" s="6" t="s">
        <v>351</v>
      </c>
      <c r="AP40" s="6" t="s">
        <v>351</v>
      </c>
      <c r="AQ40" s="6" t="s">
        <v>351</v>
      </c>
      <c r="AR40" s="6" t="s">
        <v>351</v>
      </c>
      <c r="AS40" s="6" t="s">
        <v>351</v>
      </c>
      <c r="AT40" s="6" t="s">
        <v>351</v>
      </c>
      <c r="AU40" s="6" t="s">
        <v>351</v>
      </c>
      <c r="AV40" s="6" t="s">
        <v>351</v>
      </c>
      <c r="AW40" s="6" t="s">
        <v>351</v>
      </c>
      <c r="AX40" s="6" t="s">
        <v>351</v>
      </c>
      <c r="AY40" s="6" t="s">
        <v>351</v>
      </c>
      <c r="AZ40" s="6" t="s">
        <v>351</v>
      </c>
      <c r="BA40" s="6" t="s">
        <v>351</v>
      </c>
      <c r="BB40" s="6" t="s">
        <v>351</v>
      </c>
      <c r="BC40" s="6" t="s">
        <v>351</v>
      </c>
      <c r="BD40" s="6" t="s">
        <v>351</v>
      </c>
      <c r="BE40" s="6">
        <v>0.12</v>
      </c>
      <c r="BF40" s="6" t="s">
        <v>351</v>
      </c>
      <c r="BG40" s="6" t="s">
        <v>351</v>
      </c>
      <c r="BH40" s="6" t="s">
        <v>351</v>
      </c>
      <c r="BI40" s="6" t="s">
        <v>351</v>
      </c>
      <c r="BJ40" s="6" t="s">
        <v>351</v>
      </c>
      <c r="BK40" s="6" t="s">
        <v>351</v>
      </c>
      <c r="BL40" s="6" t="s">
        <v>351</v>
      </c>
    </row>
    <row r="41" spans="1:64" x14ac:dyDescent="0.25">
      <c r="A41" s="6" t="s">
        <v>25</v>
      </c>
      <c r="B41" s="6" t="s">
        <v>352</v>
      </c>
      <c r="C41" s="6">
        <v>0.01</v>
      </c>
      <c r="D41" s="6">
        <v>2.54</v>
      </c>
      <c r="E41" s="6" t="s">
        <v>351</v>
      </c>
      <c r="F41" s="6" t="s">
        <v>351</v>
      </c>
      <c r="G41" s="6">
        <v>0.89</v>
      </c>
      <c r="H41" s="6" t="s">
        <v>351</v>
      </c>
      <c r="I41" s="6" t="s">
        <v>351</v>
      </c>
      <c r="J41" s="6" t="s">
        <v>351</v>
      </c>
      <c r="K41" s="6">
        <v>0.4</v>
      </c>
      <c r="L41" s="6">
        <v>0.49</v>
      </c>
      <c r="M41" s="6" t="s">
        <v>351</v>
      </c>
      <c r="N41" s="6" t="s">
        <v>351</v>
      </c>
      <c r="O41" s="6" t="s">
        <v>351</v>
      </c>
      <c r="P41" s="6" t="s">
        <v>351</v>
      </c>
      <c r="Q41" s="6">
        <v>2.58</v>
      </c>
      <c r="R41" s="6" t="s">
        <v>351</v>
      </c>
      <c r="S41" s="6" t="s">
        <v>351</v>
      </c>
      <c r="T41" s="6">
        <v>0.82</v>
      </c>
      <c r="U41" s="6" t="s">
        <v>351</v>
      </c>
      <c r="V41" s="6" t="s">
        <v>351</v>
      </c>
      <c r="W41" s="6" t="s">
        <v>351</v>
      </c>
      <c r="X41" s="6" t="s">
        <v>351</v>
      </c>
      <c r="Y41" s="6" t="s">
        <v>351</v>
      </c>
      <c r="Z41" s="6" t="s">
        <v>351</v>
      </c>
      <c r="AA41" s="6" t="s">
        <v>351</v>
      </c>
      <c r="AB41" s="6">
        <v>0.31</v>
      </c>
      <c r="AC41" s="6" t="s">
        <v>351</v>
      </c>
      <c r="AD41" s="6" t="s">
        <v>351</v>
      </c>
      <c r="AE41" s="6" t="s">
        <v>351</v>
      </c>
      <c r="AF41" s="6" t="s">
        <v>351</v>
      </c>
      <c r="AG41" s="6" t="s">
        <v>351</v>
      </c>
      <c r="AH41" s="6" t="s">
        <v>351</v>
      </c>
      <c r="AI41" s="6" t="s">
        <v>351</v>
      </c>
      <c r="AJ41" s="6" t="s">
        <v>351</v>
      </c>
      <c r="AK41" s="6" t="s">
        <v>351</v>
      </c>
      <c r="AL41" s="6" t="s">
        <v>351</v>
      </c>
      <c r="AM41" s="6" t="s">
        <v>351</v>
      </c>
      <c r="AN41" s="6" t="s">
        <v>351</v>
      </c>
      <c r="AO41" s="6" t="s">
        <v>351</v>
      </c>
      <c r="AP41" s="6" t="s">
        <v>351</v>
      </c>
      <c r="AQ41" s="6" t="s">
        <v>351</v>
      </c>
      <c r="AR41" s="6" t="s">
        <v>351</v>
      </c>
      <c r="AS41" s="6" t="s">
        <v>351</v>
      </c>
      <c r="AT41" s="6" t="s">
        <v>351</v>
      </c>
      <c r="AU41" s="6" t="s">
        <v>351</v>
      </c>
      <c r="AV41" s="6" t="s">
        <v>351</v>
      </c>
      <c r="AW41" s="6" t="s">
        <v>351</v>
      </c>
      <c r="AX41" s="6" t="s">
        <v>351</v>
      </c>
      <c r="AY41" s="6" t="s">
        <v>351</v>
      </c>
      <c r="AZ41" s="6" t="s">
        <v>351</v>
      </c>
      <c r="BA41" s="6" t="s">
        <v>351</v>
      </c>
      <c r="BB41" s="6" t="s">
        <v>351</v>
      </c>
      <c r="BC41" s="6" t="s">
        <v>351</v>
      </c>
      <c r="BD41" s="6" t="s">
        <v>351</v>
      </c>
      <c r="BE41" s="6" t="s">
        <v>351</v>
      </c>
      <c r="BF41" s="6" t="s">
        <v>351</v>
      </c>
      <c r="BG41" s="6" t="s">
        <v>351</v>
      </c>
      <c r="BH41" s="6" t="s">
        <v>351</v>
      </c>
      <c r="BI41" s="6" t="s">
        <v>351</v>
      </c>
      <c r="BJ41" s="6" t="s">
        <v>351</v>
      </c>
      <c r="BK41" s="6" t="s">
        <v>351</v>
      </c>
      <c r="BL41" s="6" t="s">
        <v>351</v>
      </c>
    </row>
    <row r="42" spans="1:64" x14ac:dyDescent="0.25">
      <c r="A42" s="6" t="s">
        <v>26</v>
      </c>
      <c r="B42" s="6" t="s">
        <v>352</v>
      </c>
      <c r="C42" s="6">
        <v>0.01</v>
      </c>
      <c r="D42" s="6">
        <v>1.1399999999999999</v>
      </c>
      <c r="E42" s="6" t="s">
        <v>351</v>
      </c>
      <c r="F42" s="6" t="s">
        <v>351</v>
      </c>
      <c r="G42" s="6">
        <v>0.43</v>
      </c>
      <c r="H42" s="6" t="s">
        <v>351</v>
      </c>
      <c r="I42" s="6" t="s">
        <v>351</v>
      </c>
      <c r="J42" s="6" t="s">
        <v>351</v>
      </c>
      <c r="K42" s="6">
        <v>0.21</v>
      </c>
      <c r="L42" s="6">
        <v>0.18</v>
      </c>
      <c r="M42" s="6" t="s">
        <v>351</v>
      </c>
      <c r="N42" s="6" t="s">
        <v>351</v>
      </c>
      <c r="O42" s="6" t="s">
        <v>351</v>
      </c>
      <c r="P42" s="6" t="s">
        <v>351</v>
      </c>
      <c r="Q42" s="6">
        <v>1.05</v>
      </c>
      <c r="R42" s="6" t="s">
        <v>351</v>
      </c>
      <c r="S42" s="6" t="s">
        <v>351</v>
      </c>
      <c r="T42" s="6">
        <v>0.42</v>
      </c>
      <c r="U42" s="6" t="s">
        <v>351</v>
      </c>
      <c r="V42" s="6" t="s">
        <v>351</v>
      </c>
      <c r="W42" s="6" t="s">
        <v>351</v>
      </c>
      <c r="X42" s="6" t="s">
        <v>351</v>
      </c>
      <c r="Y42" s="6" t="s">
        <v>351</v>
      </c>
      <c r="Z42" s="6" t="s">
        <v>351</v>
      </c>
      <c r="AA42" s="6" t="s">
        <v>351</v>
      </c>
      <c r="AB42" s="6">
        <v>0.24</v>
      </c>
      <c r="AC42" s="6" t="s">
        <v>351</v>
      </c>
      <c r="AD42" s="6" t="s">
        <v>351</v>
      </c>
      <c r="AE42" s="6" t="s">
        <v>351</v>
      </c>
      <c r="AF42" s="6" t="s">
        <v>351</v>
      </c>
      <c r="AG42" s="6" t="s">
        <v>351</v>
      </c>
      <c r="AH42" s="6" t="s">
        <v>351</v>
      </c>
      <c r="AI42" s="6" t="s">
        <v>351</v>
      </c>
      <c r="AJ42" s="6" t="s">
        <v>351</v>
      </c>
      <c r="AK42" s="6" t="s">
        <v>351</v>
      </c>
      <c r="AL42" s="6" t="s">
        <v>351</v>
      </c>
      <c r="AM42" s="6" t="s">
        <v>351</v>
      </c>
      <c r="AN42" s="6" t="s">
        <v>351</v>
      </c>
      <c r="AO42" s="6" t="s">
        <v>351</v>
      </c>
      <c r="AP42" s="6" t="s">
        <v>351</v>
      </c>
      <c r="AQ42" s="6" t="s">
        <v>351</v>
      </c>
      <c r="AR42" s="6" t="s">
        <v>351</v>
      </c>
      <c r="AS42" s="6" t="s">
        <v>351</v>
      </c>
      <c r="AT42" s="6" t="s">
        <v>351</v>
      </c>
      <c r="AU42" s="6" t="s">
        <v>351</v>
      </c>
      <c r="AV42" s="6" t="s">
        <v>351</v>
      </c>
      <c r="AW42" s="6" t="s">
        <v>351</v>
      </c>
      <c r="AX42" s="6" t="s">
        <v>351</v>
      </c>
      <c r="AY42" s="6" t="s">
        <v>351</v>
      </c>
      <c r="AZ42" s="6" t="s">
        <v>351</v>
      </c>
      <c r="BA42" s="6" t="s">
        <v>351</v>
      </c>
      <c r="BB42" s="6" t="s">
        <v>351</v>
      </c>
      <c r="BC42" s="6" t="s">
        <v>351</v>
      </c>
      <c r="BD42" s="6" t="s">
        <v>351</v>
      </c>
      <c r="BE42" s="6" t="s">
        <v>351</v>
      </c>
      <c r="BF42" s="6" t="s">
        <v>351</v>
      </c>
      <c r="BG42" s="6" t="s">
        <v>351</v>
      </c>
      <c r="BH42" s="6" t="s">
        <v>351</v>
      </c>
      <c r="BI42" s="6" t="s">
        <v>351</v>
      </c>
      <c r="BJ42" s="6" t="s">
        <v>351</v>
      </c>
      <c r="BK42" s="6" t="s">
        <v>351</v>
      </c>
      <c r="BL42" s="6" t="s">
        <v>351</v>
      </c>
    </row>
    <row r="43" spans="1:64" x14ac:dyDescent="0.25">
      <c r="A43" s="6" t="s">
        <v>27</v>
      </c>
      <c r="B43" s="6" t="s">
        <v>352</v>
      </c>
      <c r="C43" s="6">
        <v>0.01</v>
      </c>
      <c r="D43" s="6">
        <v>2.0099999999999998</v>
      </c>
      <c r="E43" s="6" t="s">
        <v>351</v>
      </c>
      <c r="F43" s="6" t="s">
        <v>351</v>
      </c>
      <c r="G43" s="6" t="s">
        <v>351</v>
      </c>
      <c r="H43" s="6" t="s">
        <v>351</v>
      </c>
      <c r="I43" s="6" t="s">
        <v>351</v>
      </c>
      <c r="J43" s="6" t="s">
        <v>351</v>
      </c>
      <c r="K43" s="6">
        <v>0.28999999999999998</v>
      </c>
      <c r="L43" s="6">
        <v>0.34</v>
      </c>
      <c r="M43" s="6" t="s">
        <v>351</v>
      </c>
      <c r="N43" s="6" t="s">
        <v>351</v>
      </c>
      <c r="O43" s="6" t="s">
        <v>351</v>
      </c>
      <c r="P43" s="6" t="s">
        <v>351</v>
      </c>
      <c r="Q43" s="6">
        <v>2.0299999999999998</v>
      </c>
      <c r="R43" s="6" t="s">
        <v>351</v>
      </c>
      <c r="S43" s="6" t="s">
        <v>351</v>
      </c>
      <c r="T43" s="6">
        <v>0.55000000000000004</v>
      </c>
      <c r="U43" s="6" t="s">
        <v>351</v>
      </c>
      <c r="V43" s="6" t="s">
        <v>351</v>
      </c>
      <c r="W43" s="6" t="s">
        <v>351</v>
      </c>
      <c r="X43" s="6" t="s">
        <v>351</v>
      </c>
      <c r="Y43" s="6" t="s">
        <v>351</v>
      </c>
      <c r="Z43" s="6" t="s">
        <v>351</v>
      </c>
      <c r="AA43" s="6" t="s">
        <v>351</v>
      </c>
      <c r="AB43" s="6" t="s">
        <v>351</v>
      </c>
      <c r="AC43" s="6" t="s">
        <v>351</v>
      </c>
      <c r="AD43" s="6" t="s">
        <v>351</v>
      </c>
      <c r="AE43" s="6" t="s">
        <v>351</v>
      </c>
      <c r="AF43" s="6" t="s">
        <v>351</v>
      </c>
      <c r="AG43" s="6" t="s">
        <v>351</v>
      </c>
      <c r="AH43" s="6" t="s">
        <v>351</v>
      </c>
      <c r="AI43" s="6" t="s">
        <v>351</v>
      </c>
      <c r="AJ43" s="6" t="s">
        <v>351</v>
      </c>
      <c r="AK43" s="6" t="s">
        <v>351</v>
      </c>
      <c r="AL43" s="6" t="s">
        <v>351</v>
      </c>
      <c r="AM43" s="6" t="s">
        <v>351</v>
      </c>
      <c r="AN43" s="6" t="s">
        <v>351</v>
      </c>
      <c r="AO43" s="6" t="s">
        <v>351</v>
      </c>
      <c r="AP43" s="6" t="s">
        <v>351</v>
      </c>
      <c r="AQ43" s="6" t="s">
        <v>351</v>
      </c>
      <c r="AR43" s="6" t="s">
        <v>351</v>
      </c>
      <c r="AS43" s="6" t="s">
        <v>351</v>
      </c>
      <c r="AT43" s="6" t="s">
        <v>351</v>
      </c>
      <c r="AU43" s="6" t="s">
        <v>351</v>
      </c>
      <c r="AV43" s="6" t="s">
        <v>351</v>
      </c>
      <c r="AW43" s="6" t="s">
        <v>351</v>
      </c>
      <c r="AX43" s="6" t="s">
        <v>351</v>
      </c>
      <c r="AY43" s="6" t="s">
        <v>351</v>
      </c>
      <c r="AZ43" s="6" t="s">
        <v>351</v>
      </c>
      <c r="BA43" s="6" t="s">
        <v>351</v>
      </c>
      <c r="BB43" s="6" t="s">
        <v>351</v>
      </c>
      <c r="BC43" s="6" t="s">
        <v>351</v>
      </c>
      <c r="BD43" s="6" t="s">
        <v>351</v>
      </c>
      <c r="BE43" s="6" t="s">
        <v>351</v>
      </c>
      <c r="BF43" s="6" t="s">
        <v>351</v>
      </c>
      <c r="BG43" s="6" t="s">
        <v>351</v>
      </c>
      <c r="BH43" s="6" t="s">
        <v>351</v>
      </c>
      <c r="BI43" s="6" t="s">
        <v>351</v>
      </c>
      <c r="BJ43" s="6" t="s">
        <v>351</v>
      </c>
      <c r="BK43" s="6" t="s">
        <v>351</v>
      </c>
      <c r="BL43" s="6" t="s">
        <v>351</v>
      </c>
    </row>
    <row r="44" spans="1:64" x14ac:dyDescent="0.25">
      <c r="A44" s="6" t="s">
        <v>28</v>
      </c>
      <c r="B44" s="6" t="s">
        <v>352</v>
      </c>
      <c r="C44" s="6">
        <v>1E-3</v>
      </c>
      <c r="D44" s="6" t="s">
        <v>222</v>
      </c>
      <c r="E44" s="6" t="s">
        <v>222</v>
      </c>
      <c r="F44" s="6" t="s">
        <v>222</v>
      </c>
      <c r="G44" s="6" t="s">
        <v>222</v>
      </c>
      <c r="H44" s="6" t="s">
        <v>222</v>
      </c>
      <c r="I44" s="6" t="s">
        <v>222</v>
      </c>
      <c r="J44" s="6" t="s">
        <v>222</v>
      </c>
      <c r="K44" s="6">
        <v>0.19</v>
      </c>
      <c r="L44" s="6">
        <v>0.18</v>
      </c>
      <c r="M44" s="6" t="s">
        <v>222</v>
      </c>
      <c r="N44" s="6" t="s">
        <v>222</v>
      </c>
      <c r="O44" s="6" t="s">
        <v>222</v>
      </c>
      <c r="P44" s="6" t="s">
        <v>222</v>
      </c>
      <c r="Q44" s="6">
        <v>1.1000000000000001</v>
      </c>
      <c r="R44" s="6" t="s">
        <v>222</v>
      </c>
      <c r="S44" s="6" t="s">
        <v>222</v>
      </c>
      <c r="T44" s="6">
        <v>0.32</v>
      </c>
      <c r="U44" s="6" t="s">
        <v>222</v>
      </c>
      <c r="V44" s="6" t="s">
        <v>222</v>
      </c>
      <c r="W44" s="6" t="s">
        <v>222</v>
      </c>
      <c r="X44" s="6" t="s">
        <v>222</v>
      </c>
      <c r="Y44" s="6" t="s">
        <v>222</v>
      </c>
      <c r="Z44" s="6" t="s">
        <v>222</v>
      </c>
      <c r="AA44" s="6" t="s">
        <v>222</v>
      </c>
      <c r="AB44" s="6" t="s">
        <v>222</v>
      </c>
      <c r="AC44" s="6" t="s">
        <v>222</v>
      </c>
      <c r="AD44" s="6" t="s">
        <v>222</v>
      </c>
      <c r="AE44" s="6" t="s">
        <v>222</v>
      </c>
      <c r="AF44" s="6" t="s">
        <v>222</v>
      </c>
      <c r="AG44" s="6" t="s">
        <v>222</v>
      </c>
      <c r="AH44" s="6" t="s">
        <v>222</v>
      </c>
      <c r="AI44" s="6" t="s">
        <v>222</v>
      </c>
      <c r="AJ44" s="6" t="s">
        <v>222</v>
      </c>
      <c r="AK44" s="6" t="s">
        <v>222</v>
      </c>
      <c r="AL44" s="6" t="s">
        <v>222</v>
      </c>
      <c r="AM44" s="6" t="s">
        <v>222</v>
      </c>
      <c r="AN44" s="6" t="s">
        <v>222</v>
      </c>
      <c r="AO44" s="6" t="s">
        <v>222</v>
      </c>
      <c r="AP44" s="6" t="s">
        <v>222</v>
      </c>
      <c r="AQ44" s="6" t="s">
        <v>222</v>
      </c>
      <c r="AR44" s="6" t="s">
        <v>222</v>
      </c>
      <c r="AS44" s="6" t="s">
        <v>351</v>
      </c>
      <c r="AT44" s="6" t="s">
        <v>351</v>
      </c>
      <c r="AU44" s="6" t="s">
        <v>351</v>
      </c>
      <c r="AV44" s="6" t="s">
        <v>351</v>
      </c>
      <c r="AW44" s="6" t="s">
        <v>351</v>
      </c>
      <c r="AX44" s="6" t="s">
        <v>351</v>
      </c>
      <c r="AY44" s="6" t="s">
        <v>351</v>
      </c>
      <c r="AZ44" s="6" t="s">
        <v>351</v>
      </c>
      <c r="BA44" s="6" t="s">
        <v>351</v>
      </c>
      <c r="BB44" s="6" t="s">
        <v>351</v>
      </c>
      <c r="BC44" s="6" t="s">
        <v>351</v>
      </c>
      <c r="BD44" s="6" t="s">
        <v>351</v>
      </c>
      <c r="BE44" s="6" t="s">
        <v>351</v>
      </c>
      <c r="BF44" s="6" t="s">
        <v>351</v>
      </c>
      <c r="BG44" s="6" t="s">
        <v>351</v>
      </c>
      <c r="BH44" s="6" t="s">
        <v>351</v>
      </c>
      <c r="BI44" s="6" t="s">
        <v>351</v>
      </c>
      <c r="BJ44" s="6" t="s">
        <v>351</v>
      </c>
      <c r="BK44" s="6" t="s">
        <v>351</v>
      </c>
      <c r="BL44" s="6" t="s">
        <v>351</v>
      </c>
    </row>
    <row r="45" spans="1:64" x14ac:dyDescent="0.25">
      <c r="A45" s="6" t="s">
        <v>29</v>
      </c>
      <c r="B45" s="6" t="s">
        <v>352</v>
      </c>
      <c r="C45" s="6">
        <v>0.01</v>
      </c>
      <c r="AF45" s="6" t="s">
        <v>351</v>
      </c>
      <c r="AG45" s="6" t="s">
        <v>351</v>
      </c>
      <c r="AH45" s="6" t="s">
        <v>351</v>
      </c>
      <c r="AI45" s="6" t="s">
        <v>351</v>
      </c>
      <c r="AJ45" s="6" t="s">
        <v>351</v>
      </c>
      <c r="AK45" s="6" t="s">
        <v>351</v>
      </c>
      <c r="AL45" s="6" t="s">
        <v>351</v>
      </c>
      <c r="AM45" s="6" t="s">
        <v>351</v>
      </c>
      <c r="AN45" s="6" t="s">
        <v>351</v>
      </c>
      <c r="AO45" s="6" t="s">
        <v>351</v>
      </c>
      <c r="AP45" s="6" t="s">
        <v>351</v>
      </c>
      <c r="AQ45" s="6" t="s">
        <v>351</v>
      </c>
      <c r="AR45" s="6" t="s">
        <v>351</v>
      </c>
      <c r="AS45" s="6" t="s">
        <v>351</v>
      </c>
      <c r="AT45" s="6" t="s">
        <v>351</v>
      </c>
      <c r="AU45" s="6" t="s">
        <v>351</v>
      </c>
      <c r="AV45" s="6" t="s">
        <v>351</v>
      </c>
      <c r="AW45" s="6" t="s">
        <v>351</v>
      </c>
      <c r="AX45" s="6" t="s">
        <v>351</v>
      </c>
      <c r="AY45" s="6" t="s">
        <v>351</v>
      </c>
      <c r="AZ45" s="6" t="s">
        <v>351</v>
      </c>
      <c r="BA45" s="6" t="s">
        <v>351</v>
      </c>
      <c r="BB45" s="6" t="s">
        <v>351</v>
      </c>
      <c r="BC45" s="6" t="s">
        <v>351</v>
      </c>
      <c r="BD45" s="6" t="s">
        <v>351</v>
      </c>
      <c r="BE45" s="6" t="s">
        <v>351</v>
      </c>
      <c r="BF45" s="6" t="s">
        <v>351</v>
      </c>
      <c r="BG45" s="6" t="s">
        <v>351</v>
      </c>
      <c r="BH45" s="6" t="s">
        <v>351</v>
      </c>
      <c r="BI45" s="6" t="s">
        <v>351</v>
      </c>
      <c r="BJ45" s="6" t="s">
        <v>351</v>
      </c>
      <c r="BK45" s="6" t="s">
        <v>351</v>
      </c>
      <c r="BL45" s="6" t="s">
        <v>351</v>
      </c>
    </row>
    <row r="46" spans="1:64" x14ac:dyDescent="0.25">
      <c r="A46" s="6" t="s">
        <v>30</v>
      </c>
      <c r="B46" s="6" t="s">
        <v>352</v>
      </c>
      <c r="C46" s="6">
        <v>1E-3</v>
      </c>
      <c r="D46" s="6" t="s">
        <v>222</v>
      </c>
      <c r="E46" s="6" t="s">
        <v>222</v>
      </c>
      <c r="F46" s="6" t="s">
        <v>222</v>
      </c>
      <c r="G46" s="6" t="s">
        <v>222</v>
      </c>
      <c r="H46" s="6" t="s">
        <v>222</v>
      </c>
      <c r="I46" s="6" t="s">
        <v>222</v>
      </c>
      <c r="J46" s="6" t="s">
        <v>222</v>
      </c>
      <c r="K46" s="6">
        <v>0.28000000000000003</v>
      </c>
      <c r="L46" s="6">
        <v>0.28000000000000003</v>
      </c>
      <c r="M46" s="6" t="s">
        <v>222</v>
      </c>
      <c r="N46" s="6" t="s">
        <v>222</v>
      </c>
      <c r="O46" s="6" t="s">
        <v>222</v>
      </c>
      <c r="P46" s="6" t="s">
        <v>222</v>
      </c>
      <c r="Q46" s="6">
        <v>1.4</v>
      </c>
      <c r="R46" s="6" t="s">
        <v>222</v>
      </c>
      <c r="S46" s="6" t="s">
        <v>222</v>
      </c>
      <c r="T46" s="6">
        <v>0.43</v>
      </c>
      <c r="U46" s="6" t="s">
        <v>222</v>
      </c>
      <c r="V46" s="6" t="s">
        <v>222</v>
      </c>
      <c r="W46" s="6" t="s">
        <v>222</v>
      </c>
      <c r="X46" s="6" t="s">
        <v>222</v>
      </c>
      <c r="Y46" s="6" t="s">
        <v>222</v>
      </c>
      <c r="Z46" s="6" t="s">
        <v>222</v>
      </c>
      <c r="AA46" s="6" t="s">
        <v>222</v>
      </c>
      <c r="AB46" s="6" t="s">
        <v>222</v>
      </c>
      <c r="AC46" s="6" t="s">
        <v>222</v>
      </c>
      <c r="AD46" s="6" t="s">
        <v>222</v>
      </c>
      <c r="AE46" s="6" t="s">
        <v>222</v>
      </c>
      <c r="AF46" s="6" t="s">
        <v>222</v>
      </c>
      <c r="AG46" s="6" t="s">
        <v>222</v>
      </c>
      <c r="AH46" s="6" t="s">
        <v>222</v>
      </c>
      <c r="AI46" s="6" t="s">
        <v>222</v>
      </c>
      <c r="AJ46" s="6" t="s">
        <v>222</v>
      </c>
      <c r="AK46" s="6" t="s">
        <v>222</v>
      </c>
      <c r="AL46" s="6" t="s">
        <v>222</v>
      </c>
      <c r="AM46" s="6" t="s">
        <v>222</v>
      </c>
      <c r="AN46" s="6" t="s">
        <v>222</v>
      </c>
      <c r="AO46" s="6" t="s">
        <v>222</v>
      </c>
      <c r="AP46" s="6" t="s">
        <v>222</v>
      </c>
      <c r="AQ46" s="6" t="s">
        <v>222</v>
      </c>
      <c r="AR46" s="6" t="s">
        <v>222</v>
      </c>
      <c r="AS46" s="6" t="s">
        <v>222</v>
      </c>
      <c r="AT46" s="6" t="s">
        <v>222</v>
      </c>
      <c r="AU46" s="6" t="s">
        <v>222</v>
      </c>
      <c r="AV46" s="6" t="s">
        <v>222</v>
      </c>
      <c r="AW46" s="6" t="s">
        <v>222</v>
      </c>
      <c r="AX46" s="6" t="s">
        <v>222</v>
      </c>
      <c r="AY46" s="6" t="s">
        <v>222</v>
      </c>
      <c r="AZ46" s="6" t="s">
        <v>222</v>
      </c>
      <c r="BA46" s="6" t="s">
        <v>351</v>
      </c>
      <c r="BB46" s="6" t="s">
        <v>351</v>
      </c>
      <c r="BC46" s="6" t="s">
        <v>351</v>
      </c>
      <c r="BD46" s="6" t="s">
        <v>351</v>
      </c>
      <c r="BE46" s="6" t="s">
        <v>351</v>
      </c>
      <c r="BF46" s="6" t="s">
        <v>351</v>
      </c>
      <c r="BG46" s="6" t="s">
        <v>351</v>
      </c>
      <c r="BH46" s="6" t="s">
        <v>351</v>
      </c>
      <c r="BI46" s="6" t="s">
        <v>351</v>
      </c>
      <c r="BJ46" s="6" t="s">
        <v>351</v>
      </c>
      <c r="BK46" s="6" t="s">
        <v>351</v>
      </c>
      <c r="BL46" s="6" t="s">
        <v>351</v>
      </c>
    </row>
    <row r="48" spans="1:64" x14ac:dyDescent="0.25">
      <c r="A48" s="6" t="s">
        <v>418</v>
      </c>
      <c r="B48" s="6" t="s">
        <v>352</v>
      </c>
      <c r="C48" s="6">
        <v>0.02</v>
      </c>
      <c r="D48" s="6">
        <v>3.7</v>
      </c>
      <c r="E48" s="6" t="s">
        <v>401</v>
      </c>
      <c r="F48" s="6" t="s">
        <v>401</v>
      </c>
      <c r="G48" s="6">
        <v>1.3</v>
      </c>
      <c r="H48" s="6" t="s">
        <v>401</v>
      </c>
      <c r="I48" s="6" t="s">
        <v>401</v>
      </c>
      <c r="J48" s="6" t="s">
        <v>401</v>
      </c>
      <c r="K48" s="6">
        <v>0.61</v>
      </c>
      <c r="L48" s="6">
        <v>0.67</v>
      </c>
      <c r="M48" s="6" t="s">
        <v>401</v>
      </c>
      <c r="N48" s="6" t="s">
        <v>401</v>
      </c>
      <c r="O48" s="6" t="s">
        <v>401</v>
      </c>
      <c r="P48" s="6" t="s">
        <v>401</v>
      </c>
      <c r="Q48" s="6">
        <v>3.6</v>
      </c>
      <c r="R48" s="6" t="s">
        <v>401</v>
      </c>
      <c r="S48" s="6" t="s">
        <v>401</v>
      </c>
      <c r="T48" s="6">
        <v>1.2</v>
      </c>
      <c r="U48" s="6" t="s">
        <v>401</v>
      </c>
      <c r="V48" s="6" t="s">
        <v>401</v>
      </c>
      <c r="W48" s="6" t="s">
        <v>401</v>
      </c>
      <c r="X48" s="6" t="s">
        <v>401</v>
      </c>
      <c r="Y48" s="6" t="s">
        <v>401</v>
      </c>
      <c r="Z48" s="6" t="s">
        <v>401</v>
      </c>
      <c r="AA48" s="6" t="s">
        <v>401</v>
      </c>
      <c r="AB48" s="6">
        <v>0.55000000000000004</v>
      </c>
      <c r="AC48" s="6" t="s">
        <v>401</v>
      </c>
      <c r="AD48" s="6" t="s">
        <v>401</v>
      </c>
      <c r="AE48" s="6" t="s">
        <v>401</v>
      </c>
      <c r="AF48" s="6" t="s">
        <v>401</v>
      </c>
      <c r="AG48" s="6" t="s">
        <v>401</v>
      </c>
      <c r="AH48" s="6" t="s">
        <v>401</v>
      </c>
      <c r="AI48" s="6" t="s">
        <v>401</v>
      </c>
      <c r="AJ48" s="6" t="s">
        <v>401</v>
      </c>
      <c r="AK48" s="6" t="s">
        <v>401</v>
      </c>
      <c r="AL48" s="6" t="s">
        <v>401</v>
      </c>
      <c r="AM48" s="6" t="s">
        <v>401</v>
      </c>
      <c r="AN48" s="6" t="s">
        <v>401</v>
      </c>
      <c r="AO48" s="6" t="s">
        <v>401</v>
      </c>
      <c r="AP48" s="6" t="s">
        <v>401</v>
      </c>
      <c r="AQ48" s="6" t="s">
        <v>401</v>
      </c>
      <c r="AR48" s="6" t="s">
        <v>401</v>
      </c>
      <c r="AS48" s="6" t="s">
        <v>401</v>
      </c>
      <c r="AT48" s="6" t="s">
        <v>401</v>
      </c>
      <c r="AU48" s="6" t="s">
        <v>401</v>
      </c>
      <c r="AV48" s="6" t="s">
        <v>401</v>
      </c>
      <c r="AW48" s="6" t="s">
        <v>401</v>
      </c>
      <c r="AX48" s="6" t="s">
        <v>401</v>
      </c>
      <c r="AY48" s="6" t="s">
        <v>401</v>
      </c>
      <c r="AZ48" s="6" t="s">
        <v>401</v>
      </c>
      <c r="BA48" s="6" t="s">
        <v>401</v>
      </c>
      <c r="BB48" s="6" t="s">
        <v>401</v>
      </c>
      <c r="BC48" s="6" t="s">
        <v>401</v>
      </c>
      <c r="BD48" s="6" t="s">
        <v>401</v>
      </c>
      <c r="BE48" s="6" t="s">
        <v>401</v>
      </c>
      <c r="BF48" s="6" t="s">
        <v>401</v>
      </c>
      <c r="BG48" s="6" t="s">
        <v>401</v>
      </c>
      <c r="BH48" s="6" t="s">
        <v>401</v>
      </c>
      <c r="BI48" s="6" t="s">
        <v>401</v>
      </c>
      <c r="BJ48" s="6" t="s">
        <v>401</v>
      </c>
      <c r="BK48" s="6" t="s">
        <v>401</v>
      </c>
      <c r="BL48" s="6" t="s">
        <v>401</v>
      </c>
    </row>
    <row r="49" spans="1:64" x14ac:dyDescent="0.25">
      <c r="A49" s="6" t="s">
        <v>417</v>
      </c>
      <c r="B49" s="6" t="s">
        <v>352</v>
      </c>
      <c r="C49" s="6">
        <v>2E-3</v>
      </c>
      <c r="D49" s="6" t="s">
        <v>416</v>
      </c>
      <c r="E49" s="6" t="s">
        <v>416</v>
      </c>
      <c r="F49" s="6" t="s">
        <v>416</v>
      </c>
      <c r="G49" s="6" t="s">
        <v>416</v>
      </c>
      <c r="H49" s="6" t="s">
        <v>416</v>
      </c>
      <c r="I49" s="6" t="s">
        <v>416</v>
      </c>
      <c r="J49" s="6" t="s">
        <v>416</v>
      </c>
      <c r="K49" s="6">
        <v>0.47</v>
      </c>
      <c r="L49" s="6">
        <v>0.46</v>
      </c>
      <c r="M49" s="6" t="s">
        <v>416</v>
      </c>
      <c r="N49" s="6" t="s">
        <v>416</v>
      </c>
      <c r="O49" s="6" t="s">
        <v>416</v>
      </c>
      <c r="P49" s="6" t="s">
        <v>416</v>
      </c>
      <c r="Q49" s="6">
        <v>2.4900000000000002</v>
      </c>
      <c r="R49" s="6" t="s">
        <v>416</v>
      </c>
      <c r="S49" s="6" t="s">
        <v>416</v>
      </c>
      <c r="T49" s="6">
        <v>0.75</v>
      </c>
      <c r="U49" s="6" t="s">
        <v>416</v>
      </c>
      <c r="V49" s="6" t="s">
        <v>416</v>
      </c>
      <c r="W49" s="6" t="s">
        <v>416</v>
      </c>
      <c r="X49" s="6" t="s">
        <v>416</v>
      </c>
      <c r="Y49" s="6" t="s">
        <v>416</v>
      </c>
      <c r="Z49" s="6" t="s">
        <v>416</v>
      </c>
      <c r="AA49" s="6" t="s">
        <v>416</v>
      </c>
      <c r="AB49" s="6" t="s">
        <v>416</v>
      </c>
      <c r="AC49" s="6" t="s">
        <v>416</v>
      </c>
      <c r="AD49" s="6" t="s">
        <v>416</v>
      </c>
      <c r="AE49" s="6" t="s">
        <v>416</v>
      </c>
      <c r="AF49" s="6" t="s">
        <v>416</v>
      </c>
      <c r="AG49" s="6" t="s">
        <v>416</v>
      </c>
      <c r="AH49" s="6" t="s">
        <v>416</v>
      </c>
      <c r="AI49" s="6" t="s">
        <v>416</v>
      </c>
      <c r="AJ49" s="6" t="s">
        <v>416</v>
      </c>
      <c r="AK49" s="6" t="s">
        <v>416</v>
      </c>
      <c r="AL49" s="6" t="s">
        <v>416</v>
      </c>
      <c r="AM49" s="6" t="s">
        <v>416</v>
      </c>
      <c r="AN49" s="6" t="s">
        <v>416</v>
      </c>
      <c r="AO49" s="6" t="s">
        <v>416</v>
      </c>
      <c r="AP49" s="6" t="s">
        <v>416</v>
      </c>
      <c r="AQ49" s="6" t="s">
        <v>416</v>
      </c>
      <c r="AR49" s="6" t="s">
        <v>416</v>
      </c>
      <c r="AS49" s="6" t="s">
        <v>416</v>
      </c>
      <c r="AT49" s="6" t="s">
        <v>416</v>
      </c>
      <c r="AU49" s="6" t="s">
        <v>416</v>
      </c>
      <c r="AV49" s="6" t="s">
        <v>416</v>
      </c>
      <c r="AW49" s="6" t="s">
        <v>416</v>
      </c>
      <c r="AX49" s="6" t="s">
        <v>416</v>
      </c>
      <c r="AY49" s="6" t="s">
        <v>416</v>
      </c>
      <c r="AZ49" s="6" t="s">
        <v>416</v>
      </c>
      <c r="BA49" s="6" t="s">
        <v>416</v>
      </c>
      <c r="BB49" s="6" t="s">
        <v>416</v>
      </c>
      <c r="BC49" s="6" t="s">
        <v>416</v>
      </c>
      <c r="BD49" s="6" t="s">
        <v>416</v>
      </c>
      <c r="BE49" s="6" t="s">
        <v>416</v>
      </c>
      <c r="BF49" s="6" t="s">
        <v>416</v>
      </c>
      <c r="BG49" s="6" t="s">
        <v>416</v>
      </c>
      <c r="BH49" s="6" t="s">
        <v>416</v>
      </c>
      <c r="BI49" s="6" t="s">
        <v>416</v>
      </c>
      <c r="BJ49" s="6" t="s">
        <v>416</v>
      </c>
      <c r="BK49" s="6" t="s">
        <v>416</v>
      </c>
      <c r="BL49" s="6" t="s">
        <v>416</v>
      </c>
    </row>
    <row r="50" spans="1:64" x14ac:dyDescent="0.25">
      <c r="A50" s="6" t="s">
        <v>533</v>
      </c>
      <c r="B50" s="6" t="s">
        <v>352</v>
      </c>
      <c r="C50" s="6">
        <v>2.1999999999999999E-2</v>
      </c>
      <c r="D50" s="6">
        <v>3.7</v>
      </c>
      <c r="E50" s="6" t="s">
        <v>415</v>
      </c>
      <c r="F50" s="6" t="s">
        <v>415</v>
      </c>
      <c r="G50" s="6">
        <v>1.3</v>
      </c>
      <c r="H50" s="6" t="s">
        <v>415</v>
      </c>
      <c r="I50" s="6" t="s">
        <v>415</v>
      </c>
      <c r="J50" s="6" t="s">
        <v>415</v>
      </c>
      <c r="K50" s="6">
        <v>1.1000000000000001</v>
      </c>
      <c r="L50" s="6">
        <v>1.1000000000000001</v>
      </c>
      <c r="M50" s="6" t="s">
        <v>415</v>
      </c>
      <c r="N50" s="6" t="s">
        <v>415</v>
      </c>
      <c r="O50" s="6" t="s">
        <v>415</v>
      </c>
      <c r="P50" s="6" t="s">
        <v>415</v>
      </c>
      <c r="Q50" s="6">
        <v>6.1</v>
      </c>
      <c r="R50" s="6" t="s">
        <v>415</v>
      </c>
      <c r="S50" s="6" t="s">
        <v>415</v>
      </c>
      <c r="T50" s="6">
        <v>2</v>
      </c>
      <c r="U50" s="6" t="s">
        <v>415</v>
      </c>
      <c r="V50" s="6" t="s">
        <v>415</v>
      </c>
      <c r="W50" s="6" t="s">
        <v>415</v>
      </c>
      <c r="X50" s="6" t="s">
        <v>415</v>
      </c>
      <c r="Y50" s="6" t="s">
        <v>415</v>
      </c>
      <c r="Z50" s="6" t="s">
        <v>415</v>
      </c>
      <c r="AA50" s="6" t="s">
        <v>415</v>
      </c>
      <c r="AB50" s="6">
        <v>0.55000000000000004</v>
      </c>
      <c r="AC50" s="6" t="s">
        <v>415</v>
      </c>
      <c r="AD50" s="6" t="s">
        <v>415</v>
      </c>
      <c r="AE50" s="6" t="s">
        <v>415</v>
      </c>
      <c r="AF50" s="6" t="s">
        <v>415</v>
      </c>
      <c r="AG50" s="6" t="s">
        <v>415</v>
      </c>
      <c r="AH50" s="6" t="s">
        <v>415</v>
      </c>
      <c r="AI50" s="6" t="s">
        <v>415</v>
      </c>
      <c r="AJ50" s="6" t="s">
        <v>415</v>
      </c>
      <c r="AK50" s="6" t="s">
        <v>415</v>
      </c>
      <c r="AL50" s="6" t="s">
        <v>415</v>
      </c>
      <c r="AM50" s="6" t="s">
        <v>415</v>
      </c>
      <c r="AN50" s="6" t="s">
        <v>415</v>
      </c>
      <c r="AO50" s="6" t="s">
        <v>415</v>
      </c>
      <c r="AP50" s="6" t="s">
        <v>415</v>
      </c>
      <c r="AQ50" s="6" t="s">
        <v>415</v>
      </c>
      <c r="AR50" s="6" t="s">
        <v>415</v>
      </c>
      <c r="AS50" s="6" t="s">
        <v>415</v>
      </c>
      <c r="AT50" s="6" t="s">
        <v>415</v>
      </c>
      <c r="AU50" s="6" t="s">
        <v>415</v>
      </c>
      <c r="AV50" s="6" t="s">
        <v>415</v>
      </c>
      <c r="AW50" s="6" t="s">
        <v>415</v>
      </c>
      <c r="AX50" s="6" t="s">
        <v>415</v>
      </c>
      <c r="AY50" s="6" t="s">
        <v>415</v>
      </c>
      <c r="AZ50" s="6" t="s">
        <v>415</v>
      </c>
      <c r="BA50" s="6" t="s">
        <v>415</v>
      </c>
      <c r="BB50" s="6" t="s">
        <v>415</v>
      </c>
      <c r="BC50" s="6" t="s">
        <v>415</v>
      </c>
      <c r="BD50" s="6" t="s">
        <v>415</v>
      </c>
      <c r="BE50" s="6" t="s">
        <v>415</v>
      </c>
      <c r="BF50" s="6" t="s">
        <v>415</v>
      </c>
      <c r="BG50" s="6" t="s">
        <v>415</v>
      </c>
      <c r="BH50" s="6" t="s">
        <v>415</v>
      </c>
      <c r="BI50" s="6" t="s">
        <v>415</v>
      </c>
      <c r="BJ50" s="6" t="s">
        <v>415</v>
      </c>
      <c r="BK50" s="6" t="s">
        <v>415</v>
      </c>
      <c r="BL50" s="6" t="s">
        <v>415</v>
      </c>
    </row>
    <row r="52" spans="1:64" x14ac:dyDescent="0.25">
      <c r="A52" s="6" t="s">
        <v>414</v>
      </c>
    </row>
    <row r="53" spans="1:64" x14ac:dyDescent="0.25">
      <c r="A53" s="6" t="s">
        <v>413</v>
      </c>
      <c r="B53" s="6" t="s">
        <v>352</v>
      </c>
      <c r="C53" s="6">
        <v>0.16</v>
      </c>
      <c r="AF53" s="6">
        <v>12.4</v>
      </c>
      <c r="AG53" s="6">
        <v>318</v>
      </c>
      <c r="AH53" s="6">
        <v>4.9800000000000004</v>
      </c>
      <c r="AI53" s="6">
        <v>6.22</v>
      </c>
      <c r="AJ53" s="6">
        <v>2.4900000000000002</v>
      </c>
      <c r="AK53" s="6">
        <v>2.2599999999999998</v>
      </c>
      <c r="AL53" s="6">
        <v>2.67</v>
      </c>
      <c r="AM53" s="6">
        <v>2.63</v>
      </c>
      <c r="AN53" s="6">
        <v>1.46</v>
      </c>
      <c r="AO53" s="6">
        <v>2.71</v>
      </c>
      <c r="AP53" s="6" t="s">
        <v>412</v>
      </c>
      <c r="AQ53" s="6" t="s">
        <v>412</v>
      </c>
      <c r="AR53" s="6">
        <v>2.4900000000000002</v>
      </c>
      <c r="AS53" s="6" t="s">
        <v>412</v>
      </c>
      <c r="AT53" s="6" t="s">
        <v>412</v>
      </c>
      <c r="AU53" s="6">
        <v>308</v>
      </c>
      <c r="AV53" s="6">
        <v>12.6</v>
      </c>
      <c r="AW53" s="6">
        <v>8.82</v>
      </c>
      <c r="AX53" s="6" t="s">
        <v>412</v>
      </c>
      <c r="AY53" s="6" t="s">
        <v>412</v>
      </c>
      <c r="AZ53" s="6" t="s">
        <v>412</v>
      </c>
      <c r="BA53" s="6" t="s">
        <v>412</v>
      </c>
      <c r="BB53" s="6">
        <v>0.89</v>
      </c>
      <c r="BC53" s="6">
        <v>2.34</v>
      </c>
      <c r="BD53" s="6">
        <v>5.22</v>
      </c>
      <c r="BE53" s="6">
        <v>57.1</v>
      </c>
      <c r="BF53" s="6">
        <v>12.2</v>
      </c>
      <c r="BG53" s="6">
        <v>2.68</v>
      </c>
      <c r="BH53" s="6">
        <v>3.07</v>
      </c>
      <c r="BI53" s="6">
        <v>0.53</v>
      </c>
      <c r="BJ53" s="6">
        <v>0.74</v>
      </c>
      <c r="BK53" s="6">
        <v>4.6399999999999997</v>
      </c>
      <c r="BL53" s="6">
        <v>1.51</v>
      </c>
    </row>
    <row r="55" spans="1:64" x14ac:dyDescent="0.25">
      <c r="A55" s="6" t="s">
        <v>411</v>
      </c>
    </row>
    <row r="57" spans="1:64" x14ac:dyDescent="0.25">
      <c r="A57" s="6" t="s">
        <v>409</v>
      </c>
      <c r="B57" s="6" t="s">
        <v>379</v>
      </c>
      <c r="C57" s="6">
        <v>1E-3</v>
      </c>
      <c r="D57" s="6">
        <v>2.24E-2</v>
      </c>
      <c r="E57" s="6">
        <v>6.3E-2</v>
      </c>
      <c r="F57" s="6">
        <v>4.58E-2</v>
      </c>
      <c r="G57" s="6">
        <v>2.6599999999999999E-2</v>
      </c>
      <c r="H57" s="6">
        <v>4.7000000000000002E-3</v>
      </c>
      <c r="I57" s="6">
        <v>8.0000000000000002E-3</v>
      </c>
      <c r="J57" s="6">
        <v>1.6999999999999999E-3</v>
      </c>
      <c r="K57" s="6">
        <v>2.8E-3</v>
      </c>
      <c r="L57" s="6">
        <v>0.38100000000000001</v>
      </c>
      <c r="M57" s="6">
        <v>1.1000000000000001E-3</v>
      </c>
      <c r="N57" s="6">
        <v>6.7000000000000002E-3</v>
      </c>
      <c r="O57" s="6">
        <v>3.3E-3</v>
      </c>
      <c r="P57" s="6">
        <v>2E-3</v>
      </c>
      <c r="Q57" s="6">
        <v>1.55E-2</v>
      </c>
      <c r="R57" s="6">
        <v>2.5000000000000001E-3</v>
      </c>
      <c r="S57" s="6" t="s">
        <v>408</v>
      </c>
      <c r="T57" s="6">
        <v>5.2499999999999998E-2</v>
      </c>
      <c r="U57" s="6" t="s">
        <v>408</v>
      </c>
      <c r="V57" s="6" t="s">
        <v>408</v>
      </c>
      <c r="W57" s="6" t="s">
        <v>408</v>
      </c>
      <c r="X57" s="6">
        <v>1.5E-3</v>
      </c>
      <c r="Y57" s="6">
        <v>1.4E-3</v>
      </c>
      <c r="Z57" s="6" t="s">
        <v>408</v>
      </c>
      <c r="AA57" s="6" t="s">
        <v>408</v>
      </c>
      <c r="AB57" s="6">
        <v>2E-3</v>
      </c>
      <c r="AC57" s="6">
        <v>2.1999999999999999E-2</v>
      </c>
      <c r="AD57" s="6">
        <v>6.6000000000000003E-2</v>
      </c>
      <c r="AE57" s="6">
        <v>0.21</v>
      </c>
      <c r="AF57" s="6">
        <v>2.4299999999999999E-2</v>
      </c>
      <c r="AG57" s="6">
        <v>2.5999999999999999E-3</v>
      </c>
      <c r="AH57" s="6">
        <v>3.8999999999999998E-3</v>
      </c>
      <c r="AI57" s="6">
        <v>1.4E-3</v>
      </c>
      <c r="AJ57" s="6">
        <v>2.2200000000000001E-2</v>
      </c>
      <c r="AK57" s="6">
        <v>7.3999999999999996E-2</v>
      </c>
      <c r="AL57" s="6">
        <v>1.9E-3</v>
      </c>
      <c r="AM57" s="6">
        <v>1.41E-2</v>
      </c>
      <c r="AN57" s="6" t="s">
        <v>408</v>
      </c>
      <c r="AO57" s="6">
        <v>1.8E-3</v>
      </c>
      <c r="AP57" s="6">
        <v>3.2399999999999998E-2</v>
      </c>
      <c r="AQ57" s="6" t="s">
        <v>408</v>
      </c>
      <c r="AR57" s="6">
        <v>5.4999999999999997E-3</v>
      </c>
      <c r="AS57" s="6" t="s">
        <v>408</v>
      </c>
      <c r="AT57" s="6">
        <v>4.0000000000000001E-3</v>
      </c>
      <c r="AU57" s="6">
        <v>2.5000000000000001E-3</v>
      </c>
      <c r="AV57" s="6">
        <v>1.2999999999999999E-3</v>
      </c>
      <c r="AW57" s="6" t="s">
        <v>408</v>
      </c>
      <c r="AX57" s="6" t="s">
        <v>408</v>
      </c>
      <c r="AY57" s="6" t="s">
        <v>408</v>
      </c>
      <c r="AZ57" s="6">
        <v>1.9E-3</v>
      </c>
      <c r="BA57" s="6">
        <v>4.58E-2</v>
      </c>
      <c r="BB57" s="6">
        <v>5.4999999999999997E-3</v>
      </c>
      <c r="BC57" s="6">
        <v>7.7999999999999996E-3</v>
      </c>
      <c r="BD57" s="6">
        <v>2.01E-2</v>
      </c>
      <c r="BE57" s="6">
        <v>8.8999999999999999E-3</v>
      </c>
      <c r="BF57" s="6">
        <v>3.4299999999999997E-2</v>
      </c>
      <c r="BG57" s="6">
        <v>2.3E-3</v>
      </c>
      <c r="BH57" s="6">
        <v>1.5800000000000002E-2</v>
      </c>
      <c r="BI57" s="6">
        <v>2.98E-2</v>
      </c>
      <c r="BJ57" s="6">
        <v>4.9399999999999999E-2</v>
      </c>
      <c r="BK57" s="6">
        <v>1.11E-2</v>
      </c>
      <c r="BL57" s="6">
        <v>7.6E-3</v>
      </c>
    </row>
    <row r="58" spans="1:64" x14ac:dyDescent="0.25">
      <c r="A58" s="6" t="s">
        <v>407</v>
      </c>
      <c r="B58" s="6" t="s">
        <v>352</v>
      </c>
      <c r="C58" s="6">
        <v>0.4</v>
      </c>
      <c r="D58" s="6">
        <v>11</v>
      </c>
      <c r="E58" s="6">
        <v>0.7</v>
      </c>
      <c r="F58" s="6">
        <v>0.6</v>
      </c>
      <c r="G58" s="6">
        <v>0.8</v>
      </c>
      <c r="H58" s="6">
        <v>0.7</v>
      </c>
      <c r="I58" s="6">
        <v>0.4</v>
      </c>
      <c r="J58" s="6">
        <v>2.6</v>
      </c>
      <c r="K58" s="6">
        <v>8.8000000000000007</v>
      </c>
      <c r="L58" s="6">
        <v>1.1000000000000001</v>
      </c>
      <c r="M58" s="6" t="s">
        <v>386</v>
      </c>
      <c r="N58" s="6">
        <v>2.2000000000000002</v>
      </c>
      <c r="O58" s="6">
        <v>1.7</v>
      </c>
      <c r="P58" s="6">
        <v>0.6</v>
      </c>
      <c r="Q58" s="6">
        <v>1.1000000000000001</v>
      </c>
      <c r="R58" s="6">
        <v>1.4</v>
      </c>
      <c r="S58" s="6">
        <v>1.7</v>
      </c>
      <c r="T58" s="6">
        <v>7.6</v>
      </c>
      <c r="U58" s="6">
        <v>2</v>
      </c>
      <c r="V58" s="6">
        <v>3</v>
      </c>
      <c r="W58" s="6">
        <v>0.5</v>
      </c>
      <c r="X58" s="6">
        <v>0.8</v>
      </c>
      <c r="Y58" s="6">
        <v>1.3</v>
      </c>
      <c r="Z58" s="6" t="s">
        <v>386</v>
      </c>
      <c r="AA58" s="6" t="s">
        <v>386</v>
      </c>
      <c r="AB58" s="6">
        <v>0.7</v>
      </c>
      <c r="AC58" s="6" t="s">
        <v>375</v>
      </c>
      <c r="AD58" s="6" t="s">
        <v>375</v>
      </c>
      <c r="AE58" s="6">
        <v>7.3</v>
      </c>
      <c r="AF58" s="6" t="s">
        <v>386</v>
      </c>
      <c r="AG58" s="6" t="s">
        <v>386</v>
      </c>
      <c r="AH58" s="6" t="s">
        <v>386</v>
      </c>
      <c r="AI58" s="6" t="s">
        <v>386</v>
      </c>
      <c r="AJ58" s="6">
        <v>0.6</v>
      </c>
      <c r="AK58" s="6">
        <v>0.4</v>
      </c>
      <c r="AL58" s="6" t="s">
        <v>386</v>
      </c>
      <c r="AM58" s="6">
        <v>9.3000000000000007</v>
      </c>
      <c r="AN58" s="6" t="s">
        <v>386</v>
      </c>
      <c r="AO58" s="6" t="s">
        <v>386</v>
      </c>
      <c r="AP58" s="6">
        <v>7.4</v>
      </c>
      <c r="AQ58" s="6">
        <v>0.4</v>
      </c>
      <c r="AR58" s="6">
        <v>0.5</v>
      </c>
      <c r="AS58" s="6" t="s">
        <v>386</v>
      </c>
      <c r="AT58" s="6" t="s">
        <v>386</v>
      </c>
      <c r="AU58" s="6" t="s">
        <v>386</v>
      </c>
      <c r="AV58" s="6" t="s">
        <v>386</v>
      </c>
      <c r="AW58" s="6" t="s">
        <v>386</v>
      </c>
      <c r="AX58" s="6">
        <v>2.5</v>
      </c>
      <c r="AY58" s="6" t="s">
        <v>386</v>
      </c>
      <c r="AZ58" s="6">
        <v>5.9</v>
      </c>
      <c r="BA58" s="6">
        <v>2.2000000000000002</v>
      </c>
      <c r="BB58" s="6">
        <v>0.4</v>
      </c>
      <c r="BC58" s="6" t="s">
        <v>386</v>
      </c>
      <c r="BD58" s="6">
        <v>1.4</v>
      </c>
      <c r="BE58" s="6" t="s">
        <v>386</v>
      </c>
      <c r="BF58" s="6">
        <v>0.4</v>
      </c>
      <c r="BG58" s="6" t="s">
        <v>386</v>
      </c>
      <c r="BH58" s="6" t="s">
        <v>386</v>
      </c>
      <c r="BI58" s="6">
        <v>2.6</v>
      </c>
      <c r="BJ58" s="6">
        <v>0.5</v>
      </c>
      <c r="BK58" s="6" t="s">
        <v>386</v>
      </c>
      <c r="BL58" s="6">
        <v>7.8</v>
      </c>
    </row>
    <row r="59" spans="1:64" x14ac:dyDescent="0.25">
      <c r="A59" s="6" t="s">
        <v>406</v>
      </c>
      <c r="B59" s="6" t="s">
        <v>352</v>
      </c>
      <c r="C59" s="6">
        <v>0.15</v>
      </c>
      <c r="D59" s="6">
        <v>1.36</v>
      </c>
      <c r="E59" s="6">
        <v>2.63</v>
      </c>
      <c r="F59" s="6">
        <v>5.89</v>
      </c>
      <c r="G59" s="6">
        <v>3.51</v>
      </c>
      <c r="H59" s="6">
        <v>2.19</v>
      </c>
      <c r="I59" s="6">
        <v>4.09</v>
      </c>
      <c r="J59" s="6">
        <v>1.96</v>
      </c>
      <c r="K59" s="6">
        <v>3.52</v>
      </c>
      <c r="L59" s="6">
        <v>4.7</v>
      </c>
      <c r="M59" s="6">
        <v>1.7</v>
      </c>
      <c r="N59" s="6">
        <v>3.93</v>
      </c>
      <c r="O59" s="6">
        <v>1.07</v>
      </c>
      <c r="P59" s="6">
        <v>2.09</v>
      </c>
      <c r="Q59" s="6">
        <v>0.68</v>
      </c>
      <c r="R59" s="6">
        <v>1.18</v>
      </c>
      <c r="S59" s="6">
        <v>0.86</v>
      </c>
      <c r="T59" s="6">
        <v>3.68</v>
      </c>
      <c r="U59" s="6">
        <v>3.38</v>
      </c>
      <c r="V59" s="6">
        <v>1.86</v>
      </c>
      <c r="W59" s="6">
        <v>0.16</v>
      </c>
      <c r="X59" s="6">
        <v>0.51</v>
      </c>
      <c r="Y59" s="6">
        <v>1.36</v>
      </c>
      <c r="Z59" s="6">
        <v>0.65</v>
      </c>
      <c r="AA59" s="6">
        <v>1.67</v>
      </c>
      <c r="AB59" s="6">
        <v>0.4</v>
      </c>
      <c r="AC59" s="6">
        <v>7.7</v>
      </c>
      <c r="AD59" s="6">
        <v>18</v>
      </c>
      <c r="AE59" s="6">
        <v>3.4</v>
      </c>
      <c r="AF59" s="6">
        <v>5.52</v>
      </c>
      <c r="AG59" s="6">
        <v>5.31</v>
      </c>
      <c r="AH59" s="6">
        <v>4.4000000000000004</v>
      </c>
      <c r="AI59" s="6">
        <v>4.09</v>
      </c>
      <c r="AJ59" s="6">
        <v>6.11</v>
      </c>
      <c r="AK59" s="6">
        <v>1.36</v>
      </c>
      <c r="AL59" s="6">
        <v>3.07</v>
      </c>
      <c r="AM59" s="6">
        <v>3.63</v>
      </c>
      <c r="AN59" s="6">
        <v>5.83</v>
      </c>
      <c r="AO59" s="6">
        <v>1.92</v>
      </c>
      <c r="AP59" s="6">
        <v>0.66</v>
      </c>
      <c r="AQ59" s="6">
        <v>0.56000000000000005</v>
      </c>
      <c r="AR59" s="6">
        <v>7.37</v>
      </c>
      <c r="AS59" s="6">
        <v>1.34</v>
      </c>
      <c r="AT59" s="6">
        <v>9.5299999999999994</v>
      </c>
      <c r="AU59" s="6">
        <v>4.5</v>
      </c>
      <c r="AV59" s="6">
        <v>2.2200000000000002</v>
      </c>
      <c r="AW59" s="6">
        <v>1.59</v>
      </c>
      <c r="AX59" s="6">
        <v>2.2000000000000002</v>
      </c>
      <c r="AY59" s="6">
        <v>1.49</v>
      </c>
      <c r="AZ59" s="6">
        <v>2.2200000000000002</v>
      </c>
      <c r="BA59" s="6">
        <v>1.56</v>
      </c>
      <c r="BB59" s="6">
        <v>8.25</v>
      </c>
      <c r="BC59" s="6">
        <v>0.97</v>
      </c>
      <c r="BD59" s="6">
        <v>0.85</v>
      </c>
      <c r="BE59" s="6">
        <v>7.58</v>
      </c>
      <c r="BF59" s="6">
        <v>5.84</v>
      </c>
      <c r="BG59" s="6">
        <v>2.5099999999999998</v>
      </c>
      <c r="BH59" s="6">
        <v>4.2699999999999996</v>
      </c>
      <c r="BI59" s="6">
        <v>3.8</v>
      </c>
      <c r="BJ59" s="6">
        <v>1.21</v>
      </c>
      <c r="BK59" s="6">
        <v>3.89</v>
      </c>
      <c r="BL59" s="6">
        <v>2.68</v>
      </c>
    </row>
    <row r="60" spans="1:64" x14ac:dyDescent="0.25">
      <c r="A60" s="6" t="s">
        <v>405</v>
      </c>
      <c r="B60" s="6" t="s">
        <v>352</v>
      </c>
      <c r="C60" s="6">
        <v>0.06</v>
      </c>
      <c r="D60" s="6">
        <v>110</v>
      </c>
      <c r="E60" s="6">
        <v>210</v>
      </c>
      <c r="F60" s="6">
        <v>51</v>
      </c>
      <c r="G60" s="6">
        <v>47</v>
      </c>
      <c r="H60" s="6">
        <v>66</v>
      </c>
      <c r="I60" s="6">
        <v>50</v>
      </c>
      <c r="J60" s="6">
        <v>55</v>
      </c>
      <c r="K60" s="6">
        <v>31</v>
      </c>
      <c r="L60" s="6">
        <v>53</v>
      </c>
      <c r="M60" s="6">
        <v>69</v>
      </c>
      <c r="N60" s="6">
        <v>31</v>
      </c>
      <c r="O60" s="6">
        <v>47</v>
      </c>
      <c r="P60" s="6">
        <v>45</v>
      </c>
      <c r="Q60" s="6">
        <v>80</v>
      </c>
      <c r="R60" s="6">
        <v>75</v>
      </c>
      <c r="S60" s="6">
        <v>68</v>
      </c>
      <c r="T60" s="6">
        <v>41</v>
      </c>
      <c r="U60" s="6">
        <v>44</v>
      </c>
      <c r="V60" s="6">
        <v>81</v>
      </c>
      <c r="W60" s="6">
        <v>41</v>
      </c>
      <c r="X60" s="6">
        <v>38</v>
      </c>
      <c r="Y60" s="6">
        <v>43</v>
      </c>
      <c r="Z60" s="6">
        <v>46</v>
      </c>
      <c r="AA60" s="6">
        <v>28</v>
      </c>
      <c r="AB60" s="6">
        <v>33</v>
      </c>
      <c r="AC60" s="6">
        <v>55</v>
      </c>
      <c r="AD60" s="6">
        <v>310</v>
      </c>
      <c r="AE60" s="6">
        <v>130</v>
      </c>
      <c r="AF60" s="6">
        <v>58</v>
      </c>
      <c r="AG60" s="6">
        <v>62</v>
      </c>
      <c r="AH60" s="6">
        <v>54</v>
      </c>
      <c r="AI60" s="6">
        <v>84</v>
      </c>
      <c r="AJ60" s="6">
        <v>40</v>
      </c>
      <c r="AK60" s="6">
        <v>69</v>
      </c>
      <c r="AL60" s="6">
        <v>51</v>
      </c>
      <c r="AM60" s="6">
        <v>43</v>
      </c>
      <c r="AN60" s="6">
        <v>90</v>
      </c>
      <c r="AO60" s="6">
        <v>66</v>
      </c>
      <c r="AP60" s="6">
        <v>140</v>
      </c>
      <c r="AQ60" s="6">
        <v>45</v>
      </c>
      <c r="AR60" s="6">
        <v>400</v>
      </c>
      <c r="AS60" s="6">
        <v>39</v>
      </c>
      <c r="AT60" s="6">
        <v>47</v>
      </c>
      <c r="AU60" s="6">
        <v>60</v>
      </c>
      <c r="AV60" s="6">
        <v>33</v>
      </c>
      <c r="AW60" s="6">
        <v>52</v>
      </c>
      <c r="AX60" s="6">
        <v>24</v>
      </c>
      <c r="AY60" s="6">
        <v>36</v>
      </c>
      <c r="AZ60" s="6">
        <v>27</v>
      </c>
      <c r="BA60" s="6">
        <v>90</v>
      </c>
      <c r="BB60" s="6">
        <v>170</v>
      </c>
      <c r="BC60" s="6">
        <v>29</v>
      </c>
      <c r="BD60" s="6">
        <v>45</v>
      </c>
      <c r="BE60" s="6">
        <v>44</v>
      </c>
      <c r="BF60" s="6">
        <v>61</v>
      </c>
      <c r="BG60" s="6">
        <v>36</v>
      </c>
      <c r="BH60" s="6">
        <v>57</v>
      </c>
      <c r="BI60" s="6">
        <v>26</v>
      </c>
      <c r="BJ60" s="6">
        <v>51</v>
      </c>
      <c r="BK60" s="6">
        <v>39</v>
      </c>
      <c r="BL60" s="6">
        <v>33</v>
      </c>
    </row>
    <row r="61" spans="1:64" x14ac:dyDescent="0.25">
      <c r="A61" s="6" t="s">
        <v>404</v>
      </c>
      <c r="B61" s="6" t="s">
        <v>352</v>
      </c>
      <c r="C61" s="6">
        <v>10</v>
      </c>
      <c r="D61" s="6">
        <v>3200</v>
      </c>
      <c r="E61" s="6">
        <v>8000</v>
      </c>
      <c r="F61" s="6">
        <v>1800</v>
      </c>
      <c r="G61" s="6">
        <v>2200</v>
      </c>
      <c r="H61" s="6">
        <v>4100</v>
      </c>
      <c r="I61" s="6">
        <v>5400</v>
      </c>
      <c r="J61" s="6">
        <v>4700</v>
      </c>
      <c r="K61" s="6">
        <v>4600</v>
      </c>
      <c r="L61" s="6">
        <v>1900</v>
      </c>
      <c r="M61" s="6">
        <v>2300</v>
      </c>
      <c r="N61" s="6">
        <v>6600</v>
      </c>
      <c r="O61" s="6">
        <v>5400</v>
      </c>
      <c r="P61" s="6">
        <v>6400</v>
      </c>
      <c r="Q61" s="6">
        <v>1600</v>
      </c>
      <c r="R61" s="6">
        <v>4900</v>
      </c>
      <c r="S61" s="6">
        <v>5500</v>
      </c>
      <c r="T61" s="6">
        <v>4900</v>
      </c>
      <c r="U61" s="6">
        <v>7500</v>
      </c>
      <c r="V61" s="6">
        <v>5000</v>
      </c>
      <c r="W61" s="6">
        <v>1900</v>
      </c>
      <c r="X61" s="6">
        <v>2000</v>
      </c>
      <c r="Y61" s="6">
        <v>1900</v>
      </c>
      <c r="Z61" s="6">
        <v>2200</v>
      </c>
      <c r="AA61" s="6">
        <v>5500</v>
      </c>
      <c r="AB61" s="6">
        <v>5200</v>
      </c>
      <c r="AC61" s="6">
        <v>2300</v>
      </c>
      <c r="AD61" s="6">
        <v>14000</v>
      </c>
      <c r="AE61" s="6">
        <v>2400</v>
      </c>
      <c r="AF61" s="6">
        <v>1800</v>
      </c>
      <c r="AG61" s="6">
        <v>2300</v>
      </c>
      <c r="AH61" s="6">
        <v>1600</v>
      </c>
      <c r="AI61" s="6">
        <v>2100</v>
      </c>
      <c r="AJ61" s="6">
        <v>5800</v>
      </c>
      <c r="AK61" s="6">
        <v>3900</v>
      </c>
      <c r="AL61" s="6">
        <v>5200</v>
      </c>
      <c r="AM61" s="6">
        <v>4300</v>
      </c>
      <c r="AN61" s="6">
        <v>3500</v>
      </c>
      <c r="AO61" s="6">
        <v>4600</v>
      </c>
      <c r="AP61" s="6">
        <v>920</v>
      </c>
      <c r="AQ61" s="6">
        <v>4300</v>
      </c>
      <c r="AR61" s="6">
        <v>15000</v>
      </c>
      <c r="AS61" s="6">
        <v>3600</v>
      </c>
      <c r="AT61" s="6">
        <v>2000</v>
      </c>
      <c r="AU61" s="6">
        <v>1300</v>
      </c>
      <c r="AV61" s="6">
        <v>1800</v>
      </c>
      <c r="AW61" s="6">
        <v>1800</v>
      </c>
      <c r="AX61" s="6">
        <v>5900</v>
      </c>
      <c r="AY61" s="6">
        <v>5000</v>
      </c>
      <c r="AZ61" s="6">
        <v>5000</v>
      </c>
      <c r="BA61" s="6">
        <v>360</v>
      </c>
      <c r="BB61" s="6">
        <v>13000</v>
      </c>
      <c r="BC61" s="6">
        <v>4700</v>
      </c>
      <c r="BD61" s="6">
        <v>1200</v>
      </c>
      <c r="BE61" s="6">
        <v>1700</v>
      </c>
      <c r="BF61" s="6">
        <v>820</v>
      </c>
      <c r="BG61" s="6">
        <v>1500</v>
      </c>
      <c r="BH61" s="6">
        <v>2000</v>
      </c>
      <c r="BI61" s="6">
        <v>6400</v>
      </c>
      <c r="BJ61" s="6">
        <v>4300</v>
      </c>
      <c r="BK61" s="6">
        <v>5500</v>
      </c>
      <c r="BL61" s="6">
        <v>5000</v>
      </c>
    </row>
    <row r="62" spans="1:64" x14ac:dyDescent="0.25">
      <c r="A62" s="6" t="s">
        <v>403</v>
      </c>
      <c r="B62" s="6" t="s">
        <v>352</v>
      </c>
      <c r="C62" s="6">
        <v>0.02</v>
      </c>
      <c r="D62" s="6" t="s">
        <v>401</v>
      </c>
      <c r="E62" s="6" t="s">
        <v>401</v>
      </c>
      <c r="F62" s="6" t="s">
        <v>401</v>
      </c>
      <c r="G62" s="6" t="s">
        <v>401</v>
      </c>
      <c r="H62" s="6">
        <v>0.06</v>
      </c>
      <c r="I62" s="6" t="s">
        <v>401</v>
      </c>
      <c r="J62" s="6">
        <v>0.06</v>
      </c>
      <c r="K62" s="6">
        <v>0.08</v>
      </c>
      <c r="L62" s="6">
        <v>7.0000000000000007E-2</v>
      </c>
      <c r="M62" s="6">
        <v>0.02</v>
      </c>
      <c r="N62" s="6" t="s">
        <v>401</v>
      </c>
      <c r="O62" s="6">
        <v>0.06</v>
      </c>
      <c r="P62" s="6" t="s">
        <v>401</v>
      </c>
      <c r="Q62" s="6">
        <v>0.23</v>
      </c>
      <c r="R62" s="6">
        <v>0.87</v>
      </c>
      <c r="S62" s="6" t="s">
        <v>401</v>
      </c>
      <c r="T62" s="6">
        <v>0.13</v>
      </c>
      <c r="U62" s="6">
        <v>0.02</v>
      </c>
      <c r="V62" s="6">
        <v>0.04</v>
      </c>
      <c r="W62" s="6" t="s">
        <v>401</v>
      </c>
      <c r="X62" s="6" t="s">
        <v>401</v>
      </c>
      <c r="Y62" s="6">
        <v>0.59</v>
      </c>
      <c r="Z62" s="6">
        <v>0.05</v>
      </c>
      <c r="AA62" s="6">
        <v>0.02</v>
      </c>
      <c r="AB62" s="6">
        <v>7.0000000000000007E-2</v>
      </c>
      <c r="AC62" s="6" t="s">
        <v>402</v>
      </c>
      <c r="AD62" s="6" t="s">
        <v>402</v>
      </c>
      <c r="AE62" s="6" t="s">
        <v>402</v>
      </c>
      <c r="AF62" s="6" t="s">
        <v>401</v>
      </c>
      <c r="AG62" s="6" t="s">
        <v>401</v>
      </c>
      <c r="AH62" s="6" t="s">
        <v>401</v>
      </c>
      <c r="AI62" s="6" t="s">
        <v>401</v>
      </c>
      <c r="AJ62" s="6" t="s">
        <v>401</v>
      </c>
      <c r="AK62" s="6" t="s">
        <v>401</v>
      </c>
      <c r="AL62" s="6" t="s">
        <v>401</v>
      </c>
      <c r="AM62" s="6">
        <v>7.0000000000000007E-2</v>
      </c>
      <c r="AN62" s="6" t="s">
        <v>401</v>
      </c>
      <c r="AO62" s="6" t="s">
        <v>401</v>
      </c>
      <c r="AP62" s="6" t="s">
        <v>401</v>
      </c>
      <c r="AQ62" s="6" t="s">
        <v>401</v>
      </c>
      <c r="AR62" s="6" t="s">
        <v>401</v>
      </c>
      <c r="AS62" s="6" t="s">
        <v>401</v>
      </c>
      <c r="AT62" s="6" t="s">
        <v>401</v>
      </c>
      <c r="AU62" s="6" t="s">
        <v>401</v>
      </c>
      <c r="AV62" s="6" t="s">
        <v>401</v>
      </c>
      <c r="AW62" s="6" t="s">
        <v>401</v>
      </c>
      <c r="AX62" s="6" t="s">
        <v>401</v>
      </c>
      <c r="AY62" s="6" t="s">
        <v>401</v>
      </c>
      <c r="AZ62" s="6">
        <v>0.1</v>
      </c>
      <c r="BA62" s="6" t="s">
        <v>401</v>
      </c>
      <c r="BB62" s="6" t="s">
        <v>401</v>
      </c>
      <c r="BC62" s="6" t="s">
        <v>401</v>
      </c>
      <c r="BD62" s="6">
        <v>0.02</v>
      </c>
      <c r="BE62" s="6" t="s">
        <v>401</v>
      </c>
      <c r="BF62" s="6" t="s">
        <v>401</v>
      </c>
      <c r="BG62" s="6" t="s">
        <v>401</v>
      </c>
      <c r="BH62" s="6" t="s">
        <v>401</v>
      </c>
      <c r="BI62" s="6" t="s">
        <v>401</v>
      </c>
      <c r="BJ62" s="6" t="s">
        <v>401</v>
      </c>
      <c r="BK62" s="6" t="s">
        <v>401</v>
      </c>
      <c r="BL62" s="6">
        <v>0.08</v>
      </c>
    </row>
    <row r="63" spans="1:64" x14ac:dyDescent="0.25">
      <c r="A63" s="6" t="s">
        <v>400</v>
      </c>
      <c r="B63" s="6" t="s">
        <v>379</v>
      </c>
      <c r="C63" s="6">
        <v>1.2E-2</v>
      </c>
      <c r="D63" s="6">
        <v>67</v>
      </c>
      <c r="E63" s="6">
        <v>230</v>
      </c>
      <c r="F63" s="6">
        <v>140</v>
      </c>
      <c r="G63" s="6">
        <v>180</v>
      </c>
      <c r="H63" s="6">
        <v>210</v>
      </c>
      <c r="I63" s="6">
        <v>290</v>
      </c>
      <c r="J63" s="6">
        <v>210</v>
      </c>
      <c r="K63" s="6">
        <v>300</v>
      </c>
      <c r="L63" s="6">
        <v>250</v>
      </c>
      <c r="M63" s="6">
        <v>150</v>
      </c>
      <c r="N63" s="6">
        <v>290</v>
      </c>
      <c r="O63" s="6">
        <v>170</v>
      </c>
      <c r="P63" s="6">
        <v>240</v>
      </c>
      <c r="Q63" s="6">
        <v>110</v>
      </c>
      <c r="R63" s="6">
        <v>240</v>
      </c>
      <c r="S63" s="6">
        <v>220</v>
      </c>
      <c r="T63" s="6">
        <v>290</v>
      </c>
      <c r="U63" s="6">
        <v>250</v>
      </c>
      <c r="V63" s="6">
        <v>190</v>
      </c>
      <c r="W63" s="6">
        <v>88</v>
      </c>
      <c r="X63" s="6">
        <v>150</v>
      </c>
      <c r="Y63" s="6">
        <v>250</v>
      </c>
      <c r="Z63" s="6">
        <v>140</v>
      </c>
      <c r="AA63" s="6">
        <v>210</v>
      </c>
      <c r="AB63" s="6">
        <v>150</v>
      </c>
      <c r="AC63" s="6">
        <v>140</v>
      </c>
      <c r="AD63" s="6">
        <v>240</v>
      </c>
      <c r="AE63" s="6">
        <v>54</v>
      </c>
      <c r="AF63" s="6">
        <v>120</v>
      </c>
      <c r="AG63" s="6">
        <v>190</v>
      </c>
      <c r="AH63" s="6">
        <v>330</v>
      </c>
      <c r="AI63" s="6">
        <v>160</v>
      </c>
      <c r="AJ63" s="6">
        <v>210</v>
      </c>
      <c r="AK63" s="6">
        <v>190</v>
      </c>
      <c r="AL63" s="6">
        <v>230</v>
      </c>
      <c r="AM63" s="6">
        <v>220</v>
      </c>
      <c r="AN63" s="6">
        <v>130</v>
      </c>
      <c r="AO63" s="6">
        <v>240</v>
      </c>
      <c r="AP63" s="6">
        <v>44</v>
      </c>
      <c r="AQ63" s="6">
        <v>160</v>
      </c>
      <c r="AR63" s="6">
        <v>280</v>
      </c>
      <c r="AS63" s="6">
        <v>200</v>
      </c>
      <c r="AT63" s="6">
        <v>130</v>
      </c>
      <c r="AU63" s="6">
        <v>130</v>
      </c>
      <c r="AV63" s="6">
        <v>250</v>
      </c>
      <c r="AW63" s="6">
        <v>150</v>
      </c>
      <c r="AX63" s="6">
        <v>260</v>
      </c>
      <c r="AY63" s="6">
        <v>230</v>
      </c>
      <c r="AZ63" s="6">
        <v>350</v>
      </c>
      <c r="BA63" s="6">
        <v>38</v>
      </c>
      <c r="BB63" s="6">
        <v>230</v>
      </c>
      <c r="BC63" s="6">
        <v>170</v>
      </c>
      <c r="BD63" s="6">
        <v>250</v>
      </c>
      <c r="BE63" s="6">
        <v>120</v>
      </c>
      <c r="BF63" s="6">
        <v>120</v>
      </c>
      <c r="BG63" s="6">
        <v>260</v>
      </c>
      <c r="BH63" s="6">
        <v>160</v>
      </c>
      <c r="BI63" s="6">
        <v>220</v>
      </c>
      <c r="BJ63" s="6">
        <v>180</v>
      </c>
      <c r="BK63" s="6">
        <v>250</v>
      </c>
      <c r="BL63" s="6">
        <v>260</v>
      </c>
    </row>
    <row r="64" spans="1:64" x14ac:dyDescent="0.25">
      <c r="A64" s="6" t="s">
        <v>37</v>
      </c>
      <c r="B64" s="6" t="s">
        <v>352</v>
      </c>
      <c r="C64" s="6">
        <v>1</v>
      </c>
      <c r="D64" s="6" t="s">
        <v>219</v>
      </c>
      <c r="E64" s="6" t="s">
        <v>219</v>
      </c>
      <c r="F64" s="6" t="s">
        <v>219</v>
      </c>
      <c r="G64" s="6" t="s">
        <v>219</v>
      </c>
      <c r="H64" s="6" t="s">
        <v>219</v>
      </c>
      <c r="I64" s="6" t="s">
        <v>219</v>
      </c>
      <c r="J64" s="6" t="s">
        <v>219</v>
      </c>
      <c r="K64" s="6" t="s">
        <v>219</v>
      </c>
      <c r="L64" s="6" t="s">
        <v>219</v>
      </c>
      <c r="M64" s="6" t="s">
        <v>219</v>
      </c>
      <c r="N64" s="6" t="s">
        <v>219</v>
      </c>
      <c r="O64" s="6" t="s">
        <v>219</v>
      </c>
      <c r="P64" s="6" t="s">
        <v>219</v>
      </c>
      <c r="Q64" s="6" t="s">
        <v>219</v>
      </c>
      <c r="R64" s="6">
        <v>1.1000000000000001</v>
      </c>
      <c r="S64" s="6" t="s">
        <v>219</v>
      </c>
      <c r="T64" s="6" t="s">
        <v>219</v>
      </c>
      <c r="U64" s="6" t="s">
        <v>219</v>
      </c>
      <c r="V64" s="6" t="s">
        <v>219</v>
      </c>
      <c r="W64" s="6" t="s">
        <v>219</v>
      </c>
      <c r="X64" s="6" t="s">
        <v>219</v>
      </c>
      <c r="Y64" s="6" t="s">
        <v>219</v>
      </c>
      <c r="Z64" s="6" t="s">
        <v>219</v>
      </c>
      <c r="AA64" s="6" t="s">
        <v>219</v>
      </c>
      <c r="AB64" s="6" t="s">
        <v>219</v>
      </c>
      <c r="AC64" s="6" t="s">
        <v>219</v>
      </c>
      <c r="AD64" s="6">
        <v>1.1000000000000001</v>
      </c>
      <c r="AE64" s="6">
        <v>1.1000000000000001</v>
      </c>
      <c r="AF64" s="6" t="s">
        <v>219</v>
      </c>
      <c r="AG64" s="6">
        <v>1.1000000000000001</v>
      </c>
      <c r="AH64" s="6">
        <v>1.3</v>
      </c>
      <c r="AI64" s="6">
        <v>1.2</v>
      </c>
      <c r="AJ64" s="6" t="s">
        <v>219</v>
      </c>
      <c r="AK64" s="6" t="s">
        <v>219</v>
      </c>
      <c r="AL64" s="6" t="s">
        <v>219</v>
      </c>
      <c r="AM64" s="6" t="s">
        <v>219</v>
      </c>
      <c r="AN64" s="6" t="s">
        <v>219</v>
      </c>
      <c r="AO64" s="6">
        <v>1.1000000000000001</v>
      </c>
      <c r="AP64" s="6">
        <v>1.2</v>
      </c>
      <c r="AQ64" s="6" t="s">
        <v>219</v>
      </c>
      <c r="AR64" s="6">
        <v>2.2999999999999998</v>
      </c>
      <c r="AS64" s="6" t="s">
        <v>219</v>
      </c>
      <c r="AT64" s="6" t="s">
        <v>219</v>
      </c>
      <c r="AU64" s="6" t="s">
        <v>219</v>
      </c>
      <c r="AV64" s="6" t="s">
        <v>219</v>
      </c>
      <c r="AW64" s="6" t="s">
        <v>219</v>
      </c>
      <c r="AX64" s="6" t="s">
        <v>219</v>
      </c>
      <c r="AY64" s="6" t="s">
        <v>219</v>
      </c>
      <c r="AZ64" s="6" t="s">
        <v>219</v>
      </c>
      <c r="BA64" s="6" t="s">
        <v>219</v>
      </c>
      <c r="BB64" s="6" t="s">
        <v>219</v>
      </c>
      <c r="BC64" s="6" t="s">
        <v>219</v>
      </c>
      <c r="BD64" s="6" t="s">
        <v>219</v>
      </c>
      <c r="BE64" s="6" t="s">
        <v>219</v>
      </c>
      <c r="BF64" s="6" t="s">
        <v>219</v>
      </c>
      <c r="BG64" s="6" t="s">
        <v>219</v>
      </c>
      <c r="BH64" s="6" t="s">
        <v>219</v>
      </c>
      <c r="BI64" s="6" t="s">
        <v>219</v>
      </c>
      <c r="BJ64" s="6" t="s">
        <v>219</v>
      </c>
      <c r="BK64" s="6" t="s">
        <v>219</v>
      </c>
      <c r="BL64" s="6" t="s">
        <v>219</v>
      </c>
    </row>
    <row r="65" spans="1:64" x14ac:dyDescent="0.25">
      <c r="A65" s="6" t="s">
        <v>36</v>
      </c>
      <c r="B65" s="6" t="s">
        <v>352</v>
      </c>
      <c r="C65" s="6">
        <v>5</v>
      </c>
      <c r="D65" s="6" t="s">
        <v>399</v>
      </c>
      <c r="E65" s="6" t="s">
        <v>399</v>
      </c>
      <c r="F65" s="6" t="s">
        <v>399</v>
      </c>
      <c r="G65" s="6" t="s">
        <v>399</v>
      </c>
      <c r="H65" s="6" t="s">
        <v>399</v>
      </c>
      <c r="I65" s="6" t="s">
        <v>399</v>
      </c>
      <c r="J65" s="6" t="s">
        <v>399</v>
      </c>
      <c r="K65" s="6" t="s">
        <v>399</v>
      </c>
      <c r="L65" s="6" t="s">
        <v>399</v>
      </c>
      <c r="M65" s="6" t="s">
        <v>399</v>
      </c>
      <c r="N65" s="6" t="s">
        <v>399</v>
      </c>
      <c r="O65" s="6" t="s">
        <v>399</v>
      </c>
      <c r="P65" s="6" t="s">
        <v>399</v>
      </c>
      <c r="Q65" s="6" t="s">
        <v>399</v>
      </c>
      <c r="R65" s="6" t="s">
        <v>399</v>
      </c>
      <c r="S65" s="6" t="s">
        <v>399</v>
      </c>
      <c r="T65" s="6" t="s">
        <v>399</v>
      </c>
      <c r="U65" s="6" t="s">
        <v>399</v>
      </c>
      <c r="V65" s="6" t="s">
        <v>399</v>
      </c>
      <c r="W65" s="6" t="s">
        <v>399</v>
      </c>
      <c r="X65" s="6" t="s">
        <v>399</v>
      </c>
      <c r="Y65" s="6" t="s">
        <v>399</v>
      </c>
      <c r="Z65" s="6" t="s">
        <v>399</v>
      </c>
      <c r="AA65" s="6" t="s">
        <v>399</v>
      </c>
      <c r="AB65" s="6" t="s">
        <v>399</v>
      </c>
      <c r="AC65" s="6" t="s">
        <v>399</v>
      </c>
      <c r="AD65" s="6" t="s">
        <v>399</v>
      </c>
      <c r="AE65" s="6" t="s">
        <v>399</v>
      </c>
      <c r="AF65" s="6" t="s">
        <v>399</v>
      </c>
      <c r="AG65" s="6" t="s">
        <v>399</v>
      </c>
      <c r="AH65" s="6" t="s">
        <v>399</v>
      </c>
      <c r="AI65" s="6" t="s">
        <v>399</v>
      </c>
      <c r="AJ65" s="6" t="s">
        <v>399</v>
      </c>
      <c r="AK65" s="6" t="s">
        <v>399</v>
      </c>
      <c r="AL65" s="6" t="s">
        <v>399</v>
      </c>
      <c r="AM65" s="6" t="s">
        <v>399</v>
      </c>
      <c r="AN65" s="6" t="s">
        <v>399</v>
      </c>
      <c r="AO65" s="6" t="s">
        <v>399</v>
      </c>
      <c r="AP65" s="6" t="s">
        <v>399</v>
      </c>
      <c r="AQ65" s="6" t="s">
        <v>399</v>
      </c>
      <c r="AR65" s="6" t="s">
        <v>399</v>
      </c>
      <c r="AS65" s="6" t="s">
        <v>399</v>
      </c>
      <c r="AT65" s="6" t="s">
        <v>399</v>
      </c>
      <c r="AU65" s="6" t="s">
        <v>399</v>
      </c>
      <c r="AV65" s="6" t="s">
        <v>399</v>
      </c>
      <c r="AW65" s="6" t="s">
        <v>399</v>
      </c>
      <c r="AX65" s="6" t="s">
        <v>399</v>
      </c>
      <c r="AY65" s="6" t="s">
        <v>399</v>
      </c>
      <c r="AZ65" s="6" t="s">
        <v>399</v>
      </c>
      <c r="BA65" s="6" t="s">
        <v>399</v>
      </c>
      <c r="BB65" s="6" t="s">
        <v>399</v>
      </c>
      <c r="BC65" s="6" t="s">
        <v>399</v>
      </c>
      <c r="BD65" s="6" t="s">
        <v>399</v>
      </c>
      <c r="BE65" s="6" t="s">
        <v>399</v>
      </c>
      <c r="BF65" s="6" t="s">
        <v>399</v>
      </c>
      <c r="BG65" s="6" t="s">
        <v>399</v>
      </c>
      <c r="BH65" s="6" t="s">
        <v>399</v>
      </c>
      <c r="BI65" s="6" t="s">
        <v>399</v>
      </c>
      <c r="BJ65" s="6" t="s">
        <v>399</v>
      </c>
      <c r="BK65" s="6" t="s">
        <v>399</v>
      </c>
      <c r="BL65" s="6" t="s">
        <v>399</v>
      </c>
    </row>
    <row r="66" spans="1:64" x14ac:dyDescent="0.25">
      <c r="A66" s="6" t="s">
        <v>398</v>
      </c>
      <c r="B66" s="6" t="s">
        <v>352</v>
      </c>
      <c r="C66" s="6">
        <v>0.2</v>
      </c>
      <c r="D66" s="6">
        <v>0.3</v>
      </c>
      <c r="E66" s="6">
        <v>0.7</v>
      </c>
      <c r="F66" s="6">
        <v>0.2</v>
      </c>
      <c r="G66" s="6" t="s">
        <v>237</v>
      </c>
      <c r="H66" s="6">
        <v>0.3</v>
      </c>
      <c r="I66" s="6">
        <v>0.2</v>
      </c>
      <c r="J66" s="6" t="s">
        <v>237</v>
      </c>
      <c r="K66" s="6">
        <v>0.3</v>
      </c>
      <c r="L66" s="6">
        <v>0.7</v>
      </c>
      <c r="M66" s="6" t="s">
        <v>237</v>
      </c>
      <c r="N66" s="6" t="s">
        <v>237</v>
      </c>
      <c r="O66" s="6">
        <v>0.3</v>
      </c>
      <c r="P66" s="6">
        <v>0.2</v>
      </c>
      <c r="AC66" s="6" t="s">
        <v>386</v>
      </c>
      <c r="AD66" s="6">
        <v>1.1000000000000001</v>
      </c>
      <c r="AE66" s="6">
        <v>1.1000000000000001</v>
      </c>
      <c r="AF66" s="6">
        <v>0.9</v>
      </c>
      <c r="AG66" s="6">
        <v>1.1000000000000001</v>
      </c>
      <c r="AH66" s="6">
        <v>1.3</v>
      </c>
      <c r="AI66" s="6">
        <v>1.2</v>
      </c>
      <c r="AJ66" s="6">
        <v>0.8</v>
      </c>
      <c r="AK66" s="6">
        <v>0.9</v>
      </c>
      <c r="AL66" s="6">
        <v>0.8</v>
      </c>
      <c r="AM66" s="6">
        <v>0.7</v>
      </c>
      <c r="AN66" s="6">
        <v>0.9</v>
      </c>
      <c r="AO66" s="6">
        <v>1.1000000000000001</v>
      </c>
      <c r="AP66" s="6">
        <v>1.2</v>
      </c>
      <c r="AQ66" s="6">
        <v>1</v>
      </c>
      <c r="AR66" s="6">
        <v>2.2999999999999998</v>
      </c>
      <c r="AS66" s="6" t="s">
        <v>237</v>
      </c>
      <c r="AT66" s="6" t="s">
        <v>237</v>
      </c>
      <c r="AU66" s="6" t="s">
        <v>237</v>
      </c>
      <c r="AV66" s="6" t="s">
        <v>237</v>
      </c>
      <c r="AW66" s="6" t="s">
        <v>237</v>
      </c>
      <c r="AX66" s="6" t="s">
        <v>237</v>
      </c>
      <c r="AY66" s="6" t="s">
        <v>237</v>
      </c>
      <c r="AZ66" s="6" t="s">
        <v>237</v>
      </c>
      <c r="BA66" s="6" t="s">
        <v>237</v>
      </c>
      <c r="BB66" s="6">
        <v>0.6</v>
      </c>
      <c r="BC66" s="6" t="s">
        <v>237</v>
      </c>
      <c r="BD66" s="6" t="s">
        <v>237</v>
      </c>
      <c r="BE66" s="6" t="s">
        <v>237</v>
      </c>
      <c r="BF66" s="6">
        <v>0.3</v>
      </c>
      <c r="BG66" s="6" t="s">
        <v>237</v>
      </c>
      <c r="BH66" s="6" t="s">
        <v>237</v>
      </c>
      <c r="BI66" s="6" t="s">
        <v>237</v>
      </c>
      <c r="BJ66" s="6" t="s">
        <v>237</v>
      </c>
      <c r="BK66" s="6" t="s">
        <v>237</v>
      </c>
      <c r="BL66" s="6" t="s">
        <v>237</v>
      </c>
    </row>
    <row r="67" spans="1:64" x14ac:dyDescent="0.25">
      <c r="A67" s="6" t="s">
        <v>397</v>
      </c>
      <c r="B67" s="6" t="s">
        <v>352</v>
      </c>
      <c r="C67" s="6">
        <v>0.2</v>
      </c>
      <c r="D67" s="6">
        <v>0.8</v>
      </c>
      <c r="E67" s="6">
        <v>3.6</v>
      </c>
      <c r="F67" s="6">
        <v>1.5</v>
      </c>
      <c r="G67" s="6">
        <v>0.8</v>
      </c>
      <c r="H67" s="6">
        <v>2.6</v>
      </c>
      <c r="I67" s="6">
        <v>3</v>
      </c>
      <c r="J67" s="6">
        <v>1</v>
      </c>
      <c r="K67" s="6">
        <v>0.9</v>
      </c>
      <c r="L67" s="6">
        <v>3.9</v>
      </c>
      <c r="M67" s="6">
        <v>1.7</v>
      </c>
      <c r="N67" s="6">
        <v>0.8</v>
      </c>
      <c r="O67" s="6">
        <v>2.4</v>
      </c>
      <c r="P67" s="6">
        <v>2.9</v>
      </c>
      <c r="Q67" s="6">
        <v>2</v>
      </c>
      <c r="R67" s="6">
        <v>4.0999999999999996</v>
      </c>
      <c r="S67" s="6">
        <v>0.9</v>
      </c>
      <c r="T67" s="6">
        <v>0.4</v>
      </c>
      <c r="U67" s="6">
        <v>0.7</v>
      </c>
      <c r="V67" s="6">
        <v>4.7</v>
      </c>
      <c r="W67" s="6">
        <v>1.2</v>
      </c>
      <c r="X67" s="6">
        <v>0.9</v>
      </c>
      <c r="Y67" s="6">
        <v>3.8</v>
      </c>
      <c r="Z67" s="6">
        <v>1.3</v>
      </c>
      <c r="AA67" s="6">
        <v>2.4</v>
      </c>
      <c r="AB67" s="6">
        <v>1.7</v>
      </c>
      <c r="AC67" s="6">
        <v>1.5</v>
      </c>
      <c r="AD67" s="6">
        <v>3.9</v>
      </c>
      <c r="AE67" s="6">
        <v>2</v>
      </c>
      <c r="AF67" s="6">
        <v>1.3</v>
      </c>
      <c r="AG67" s="6">
        <v>0.9</v>
      </c>
      <c r="AH67" s="6">
        <v>2.2999999999999998</v>
      </c>
      <c r="AI67" s="6">
        <v>1.8</v>
      </c>
      <c r="AJ67" s="6">
        <v>0.7</v>
      </c>
      <c r="AK67" s="6">
        <v>1.5</v>
      </c>
      <c r="AL67" s="6">
        <v>1.8</v>
      </c>
      <c r="AM67" s="6">
        <v>0.7</v>
      </c>
      <c r="AN67" s="6">
        <v>2.8</v>
      </c>
      <c r="AO67" s="6">
        <v>0.2</v>
      </c>
      <c r="AP67" s="6">
        <v>0.5</v>
      </c>
      <c r="AQ67" s="6">
        <v>2.4</v>
      </c>
      <c r="AR67" s="6">
        <v>1.9</v>
      </c>
      <c r="AS67" s="6" t="s">
        <v>237</v>
      </c>
      <c r="AT67" s="6">
        <v>0.6</v>
      </c>
      <c r="AU67" s="6" t="s">
        <v>237</v>
      </c>
      <c r="AV67" s="6">
        <v>1.1000000000000001</v>
      </c>
      <c r="AW67" s="6">
        <v>1</v>
      </c>
      <c r="AX67" s="6">
        <v>0.3</v>
      </c>
      <c r="AY67" s="6">
        <v>1.1000000000000001</v>
      </c>
      <c r="AZ67" s="6">
        <v>0.5</v>
      </c>
      <c r="BA67" s="6">
        <v>0.4</v>
      </c>
      <c r="BB67" s="6">
        <v>2.6</v>
      </c>
      <c r="BC67" s="6">
        <v>2.1</v>
      </c>
      <c r="BD67" s="6">
        <v>1.2</v>
      </c>
      <c r="BE67" s="6">
        <v>0.8</v>
      </c>
      <c r="BF67" s="6">
        <v>0.4</v>
      </c>
      <c r="BG67" s="6">
        <v>1.9</v>
      </c>
      <c r="BH67" s="6">
        <v>1.7</v>
      </c>
      <c r="BI67" s="6">
        <v>0.5</v>
      </c>
      <c r="BJ67" s="6">
        <v>1.4</v>
      </c>
      <c r="BK67" s="6">
        <v>1.8</v>
      </c>
      <c r="BL67" s="6">
        <v>0.8</v>
      </c>
    </row>
    <row r="68" spans="1:64" x14ac:dyDescent="0.25">
      <c r="A68" s="6" t="s">
        <v>396</v>
      </c>
      <c r="B68" s="6" t="s">
        <v>352</v>
      </c>
      <c r="C68" s="6">
        <v>0.5</v>
      </c>
      <c r="D68" s="6" t="s">
        <v>395</v>
      </c>
      <c r="E68" s="6" t="s">
        <v>395</v>
      </c>
      <c r="F68" s="6">
        <v>1</v>
      </c>
      <c r="G68" s="6">
        <v>0.7</v>
      </c>
      <c r="H68" s="6">
        <v>1.8</v>
      </c>
      <c r="I68" s="6">
        <v>1.1000000000000001</v>
      </c>
      <c r="J68" s="6">
        <v>4.3</v>
      </c>
      <c r="K68" s="6">
        <v>34</v>
      </c>
      <c r="L68" s="6">
        <v>2.6</v>
      </c>
      <c r="M68" s="6">
        <v>1.5</v>
      </c>
      <c r="N68" s="6">
        <v>1.6</v>
      </c>
      <c r="O68" s="6">
        <v>10</v>
      </c>
      <c r="P68" s="6">
        <v>1.5</v>
      </c>
      <c r="Q68" s="6">
        <v>20</v>
      </c>
      <c r="R68" s="6">
        <v>7.4</v>
      </c>
      <c r="S68" s="6">
        <v>2.4</v>
      </c>
      <c r="T68" s="6">
        <v>100</v>
      </c>
      <c r="U68" s="6">
        <v>3</v>
      </c>
      <c r="V68" s="6">
        <v>3.1</v>
      </c>
      <c r="W68" s="6">
        <v>0.9</v>
      </c>
      <c r="X68" s="6">
        <v>0.8</v>
      </c>
      <c r="Y68" s="6">
        <v>3.6</v>
      </c>
      <c r="Z68" s="6">
        <v>2.2999999999999998</v>
      </c>
      <c r="AA68" s="6">
        <v>2.1</v>
      </c>
      <c r="AB68" s="6">
        <v>14</v>
      </c>
      <c r="AC68" s="6">
        <v>6.6</v>
      </c>
      <c r="AD68" s="6">
        <v>6</v>
      </c>
      <c r="AE68" s="6">
        <v>5.6</v>
      </c>
      <c r="AF68" s="6">
        <v>2.7</v>
      </c>
      <c r="AG68" s="6" t="s">
        <v>395</v>
      </c>
      <c r="AH68" s="6">
        <v>0.7</v>
      </c>
      <c r="AI68" s="6">
        <v>2.2000000000000002</v>
      </c>
      <c r="AJ68" s="6">
        <v>2.9</v>
      </c>
      <c r="AK68" s="6">
        <v>3.8</v>
      </c>
      <c r="AL68" s="6">
        <v>1.8</v>
      </c>
      <c r="AM68" s="6">
        <v>26</v>
      </c>
      <c r="AN68" s="6">
        <v>0.6</v>
      </c>
      <c r="AO68" s="6">
        <v>4.9000000000000004</v>
      </c>
      <c r="AP68" s="6">
        <v>0.5</v>
      </c>
      <c r="AQ68" s="6">
        <v>1</v>
      </c>
      <c r="AR68" s="6">
        <v>4.3</v>
      </c>
      <c r="AS68" s="6">
        <v>2.5</v>
      </c>
      <c r="AT68" s="6">
        <v>1.6</v>
      </c>
      <c r="AU68" s="6">
        <v>1.7</v>
      </c>
      <c r="AV68" s="6">
        <v>1.1000000000000001</v>
      </c>
      <c r="AW68" s="6">
        <v>1.8</v>
      </c>
      <c r="AX68" s="6">
        <v>4</v>
      </c>
      <c r="AY68" s="6">
        <v>1.9</v>
      </c>
      <c r="AZ68" s="6">
        <v>22</v>
      </c>
      <c r="BA68" s="6">
        <v>0.9</v>
      </c>
      <c r="BB68" s="6">
        <v>1.7</v>
      </c>
      <c r="BC68" s="6">
        <v>0.9</v>
      </c>
      <c r="BD68" s="6">
        <v>4.3</v>
      </c>
      <c r="BE68" s="6">
        <v>1.7</v>
      </c>
      <c r="BF68" s="6">
        <v>1.2</v>
      </c>
      <c r="BG68" s="6">
        <v>1.2</v>
      </c>
      <c r="BH68" s="6">
        <v>2</v>
      </c>
      <c r="BI68" s="6">
        <v>2.1</v>
      </c>
      <c r="BJ68" s="6">
        <v>3.4</v>
      </c>
      <c r="BK68" s="6">
        <v>1.4</v>
      </c>
      <c r="BL68" s="6">
        <v>27</v>
      </c>
    </row>
    <row r="69" spans="1:64" x14ac:dyDescent="0.25">
      <c r="A69" s="6" t="s">
        <v>394</v>
      </c>
      <c r="B69" s="6" t="s">
        <v>379</v>
      </c>
      <c r="C69" s="6">
        <v>4.0000000000000001E-3</v>
      </c>
      <c r="D69" s="6">
        <v>0.11</v>
      </c>
      <c r="E69" s="6">
        <v>1.7</v>
      </c>
      <c r="F69" s="6">
        <v>0.13</v>
      </c>
      <c r="G69" s="6">
        <v>4.1000000000000002E-2</v>
      </c>
      <c r="H69" s="6">
        <v>0.17</v>
      </c>
      <c r="I69" s="6">
        <v>5.6000000000000001E-2</v>
      </c>
      <c r="J69" s="6">
        <v>5.1999999999999998E-2</v>
      </c>
      <c r="K69" s="6">
        <v>1.7000000000000001E-2</v>
      </c>
      <c r="L69" s="6">
        <v>3.3000000000000002E-2</v>
      </c>
      <c r="M69" s="6">
        <v>0.23</v>
      </c>
      <c r="N69" s="6">
        <v>1.7999999999999999E-2</v>
      </c>
      <c r="O69" s="6">
        <v>2.7E-2</v>
      </c>
      <c r="P69" s="6">
        <v>3.1E-2</v>
      </c>
      <c r="Q69" s="6">
        <v>0.21</v>
      </c>
      <c r="R69" s="6">
        <v>0.7</v>
      </c>
      <c r="S69" s="6">
        <v>2.1999999999999999E-2</v>
      </c>
      <c r="T69" s="6">
        <v>0.12</v>
      </c>
      <c r="U69" s="6">
        <v>1.7000000000000001E-2</v>
      </c>
      <c r="V69" s="6">
        <v>1.4999999999999999E-2</v>
      </c>
      <c r="W69" s="6">
        <v>1.2999999999999999E-2</v>
      </c>
      <c r="X69" s="6">
        <v>4.7E-2</v>
      </c>
      <c r="Y69" s="6">
        <v>0.1</v>
      </c>
      <c r="Z69" s="6">
        <v>0.26</v>
      </c>
      <c r="AA69" s="6">
        <v>4.2000000000000003E-2</v>
      </c>
      <c r="AB69" s="6">
        <v>2.1000000000000001E-2</v>
      </c>
      <c r="AC69" s="6">
        <v>0.14000000000000001</v>
      </c>
      <c r="AD69" s="6">
        <v>0.24</v>
      </c>
      <c r="AE69" s="6">
        <v>0.26</v>
      </c>
      <c r="AF69" s="6">
        <v>4.5</v>
      </c>
      <c r="AG69" s="6">
        <v>3.2</v>
      </c>
      <c r="AH69" s="6">
        <v>2.6</v>
      </c>
      <c r="AI69" s="6">
        <v>0.56999999999999995</v>
      </c>
      <c r="AJ69" s="6">
        <v>0.89</v>
      </c>
      <c r="AK69" s="6">
        <v>0.82</v>
      </c>
      <c r="AL69" s="6">
        <v>0.28000000000000003</v>
      </c>
      <c r="AM69" s="6">
        <v>0.42</v>
      </c>
      <c r="AN69" s="6">
        <v>0.35</v>
      </c>
      <c r="AO69" s="6">
        <v>0.69</v>
      </c>
      <c r="AP69" s="6">
        <v>0.19</v>
      </c>
      <c r="AQ69" s="6">
        <v>0.73</v>
      </c>
      <c r="AR69" s="6">
        <v>0.38</v>
      </c>
      <c r="AS69" s="6">
        <v>0.96</v>
      </c>
      <c r="AT69" s="6">
        <v>0.16</v>
      </c>
      <c r="AU69" s="6">
        <v>0.1</v>
      </c>
      <c r="AV69" s="6">
        <v>0.89</v>
      </c>
      <c r="AW69" s="6">
        <v>0.3</v>
      </c>
      <c r="AX69" s="6">
        <v>0.14000000000000001</v>
      </c>
      <c r="AY69" s="6">
        <v>0.28999999999999998</v>
      </c>
      <c r="AZ69" s="6">
        <v>3.2000000000000001E-2</v>
      </c>
      <c r="BA69" s="6">
        <v>0.03</v>
      </c>
      <c r="BB69" s="6">
        <v>0.24</v>
      </c>
      <c r="BC69" s="6">
        <v>0.04</v>
      </c>
      <c r="BD69" s="6">
        <v>0.23</v>
      </c>
      <c r="BE69" s="6">
        <v>4.4999999999999998E-2</v>
      </c>
      <c r="BF69" s="6">
        <v>0.19</v>
      </c>
      <c r="BG69" s="6">
        <v>8.8999999999999996E-2</v>
      </c>
      <c r="BH69" s="6">
        <v>0.27</v>
      </c>
      <c r="BI69" s="6">
        <v>0.11</v>
      </c>
      <c r="BJ69" s="6">
        <v>4.8000000000000001E-2</v>
      </c>
      <c r="BK69" s="6">
        <v>0.42</v>
      </c>
      <c r="BL69" s="6">
        <v>4.3999999999999997E-2</v>
      </c>
    </row>
    <row r="70" spans="1:64" x14ac:dyDescent="0.25">
      <c r="A70" s="6" t="s">
        <v>393</v>
      </c>
      <c r="B70" s="6" t="s">
        <v>352</v>
      </c>
      <c r="C70" s="6">
        <v>0.2</v>
      </c>
      <c r="D70" s="6">
        <v>0.9</v>
      </c>
      <c r="E70" s="6" t="s">
        <v>237</v>
      </c>
      <c r="F70" s="6">
        <v>1.1000000000000001</v>
      </c>
      <c r="G70" s="6" t="s">
        <v>237</v>
      </c>
      <c r="H70" s="6" t="s">
        <v>237</v>
      </c>
      <c r="I70" s="6">
        <v>0.8</v>
      </c>
      <c r="J70" s="6">
        <v>0.2</v>
      </c>
      <c r="K70" s="6">
        <v>0.6</v>
      </c>
      <c r="L70" s="6">
        <v>4.2</v>
      </c>
      <c r="M70" s="6">
        <v>0.5</v>
      </c>
      <c r="N70" s="6">
        <v>0.4</v>
      </c>
      <c r="O70" s="6">
        <v>1.7</v>
      </c>
      <c r="P70" s="6">
        <v>0.2</v>
      </c>
      <c r="Q70" s="6">
        <v>1.5</v>
      </c>
      <c r="R70" s="6">
        <v>2.2999999999999998</v>
      </c>
      <c r="S70" s="6" t="s">
        <v>237</v>
      </c>
      <c r="T70" s="6">
        <v>1.8</v>
      </c>
      <c r="U70" s="6">
        <v>0.3</v>
      </c>
      <c r="V70" s="6" t="s">
        <v>237</v>
      </c>
      <c r="W70" s="6" t="s">
        <v>237</v>
      </c>
      <c r="X70" s="6" t="s">
        <v>237</v>
      </c>
      <c r="Y70" s="6">
        <v>0.5</v>
      </c>
      <c r="Z70" s="6" t="s">
        <v>237</v>
      </c>
      <c r="AA70" s="6" t="s">
        <v>237</v>
      </c>
      <c r="AB70" s="6">
        <v>0.8</v>
      </c>
      <c r="AC70" s="6" t="s">
        <v>219</v>
      </c>
      <c r="AD70" s="6" t="s">
        <v>219</v>
      </c>
      <c r="AE70" s="6">
        <v>2.2999999999999998</v>
      </c>
      <c r="AF70" s="6">
        <v>0.8</v>
      </c>
      <c r="AG70" s="6">
        <v>0.7</v>
      </c>
      <c r="AH70" s="6" t="s">
        <v>237</v>
      </c>
      <c r="AI70" s="6" t="s">
        <v>237</v>
      </c>
      <c r="AJ70" s="6">
        <v>1.3</v>
      </c>
      <c r="AK70" s="6">
        <v>2.5</v>
      </c>
      <c r="AL70" s="6" t="s">
        <v>237</v>
      </c>
      <c r="AM70" s="6">
        <v>1</v>
      </c>
      <c r="AN70" s="6" t="s">
        <v>237</v>
      </c>
      <c r="AO70" s="6" t="s">
        <v>237</v>
      </c>
      <c r="AP70" s="6" t="s">
        <v>237</v>
      </c>
      <c r="AQ70" s="6" t="s">
        <v>237</v>
      </c>
      <c r="AR70" s="6">
        <v>0.2</v>
      </c>
      <c r="AS70" s="6" t="s">
        <v>237</v>
      </c>
      <c r="AT70" s="6">
        <v>0.3</v>
      </c>
      <c r="AU70" s="6" t="s">
        <v>237</v>
      </c>
      <c r="AV70" s="6" t="s">
        <v>237</v>
      </c>
      <c r="AW70" s="6" t="s">
        <v>237</v>
      </c>
      <c r="AX70" s="6" t="s">
        <v>237</v>
      </c>
      <c r="AY70" s="6" t="s">
        <v>237</v>
      </c>
      <c r="AZ70" s="6">
        <v>0.2</v>
      </c>
      <c r="BA70" s="6">
        <v>0.2</v>
      </c>
      <c r="BB70" s="6" t="s">
        <v>237</v>
      </c>
      <c r="BC70" s="6" t="s">
        <v>237</v>
      </c>
      <c r="BD70" s="6">
        <v>1.4</v>
      </c>
      <c r="BE70" s="6">
        <v>0.3</v>
      </c>
      <c r="BF70" s="6">
        <v>0.8</v>
      </c>
      <c r="BG70" s="6" t="s">
        <v>237</v>
      </c>
      <c r="BH70" s="6">
        <v>0.7</v>
      </c>
      <c r="BI70" s="6">
        <v>1.1000000000000001</v>
      </c>
      <c r="BJ70" s="6">
        <v>0.5</v>
      </c>
      <c r="BK70" s="6">
        <v>0.4</v>
      </c>
      <c r="BL70" s="6">
        <v>0.4</v>
      </c>
    </row>
    <row r="71" spans="1:64" x14ac:dyDescent="0.25">
      <c r="A71" s="6" t="s">
        <v>392</v>
      </c>
      <c r="B71" s="6" t="s">
        <v>379</v>
      </c>
      <c r="C71" s="6">
        <v>5.0000000000000001E-3</v>
      </c>
      <c r="D71" s="6">
        <v>34</v>
      </c>
      <c r="E71" s="6">
        <v>70</v>
      </c>
      <c r="F71" s="6">
        <v>22</v>
      </c>
      <c r="G71" s="6">
        <v>32</v>
      </c>
      <c r="H71" s="6">
        <v>41</v>
      </c>
      <c r="I71" s="6">
        <v>55</v>
      </c>
      <c r="J71" s="6">
        <v>36</v>
      </c>
      <c r="K71" s="6">
        <v>30</v>
      </c>
      <c r="L71" s="6">
        <v>25</v>
      </c>
      <c r="M71" s="6">
        <v>24</v>
      </c>
      <c r="N71" s="6">
        <v>45</v>
      </c>
      <c r="O71" s="6">
        <v>37</v>
      </c>
      <c r="P71" s="6">
        <v>39</v>
      </c>
      <c r="Q71" s="6">
        <v>16</v>
      </c>
      <c r="R71" s="6">
        <v>43</v>
      </c>
      <c r="S71" s="6">
        <v>45</v>
      </c>
      <c r="T71" s="6">
        <v>22</v>
      </c>
      <c r="U71" s="6">
        <v>45</v>
      </c>
      <c r="V71" s="6">
        <v>44</v>
      </c>
      <c r="W71" s="6">
        <v>16</v>
      </c>
      <c r="X71" s="6">
        <v>24</v>
      </c>
      <c r="Y71" s="6">
        <v>30</v>
      </c>
      <c r="Z71" s="6">
        <v>22</v>
      </c>
      <c r="AA71" s="6">
        <v>40</v>
      </c>
      <c r="AB71" s="6">
        <v>31</v>
      </c>
      <c r="AC71" s="6">
        <v>21</v>
      </c>
      <c r="AD71" s="6">
        <v>79</v>
      </c>
      <c r="AE71" s="6">
        <v>23</v>
      </c>
      <c r="AF71" s="6">
        <v>21</v>
      </c>
      <c r="AG71" s="6">
        <v>35</v>
      </c>
      <c r="AH71" s="6">
        <v>38</v>
      </c>
      <c r="AI71" s="6">
        <v>28</v>
      </c>
      <c r="AJ71" s="6">
        <v>27</v>
      </c>
      <c r="AK71" s="6">
        <v>39</v>
      </c>
      <c r="AL71" s="6">
        <v>46</v>
      </c>
      <c r="AM71" s="6">
        <v>26</v>
      </c>
      <c r="AN71" s="6">
        <v>36</v>
      </c>
      <c r="AO71" s="6">
        <v>44</v>
      </c>
      <c r="AP71" s="6">
        <v>23</v>
      </c>
      <c r="AQ71" s="6">
        <v>32</v>
      </c>
      <c r="AR71" s="6">
        <v>110</v>
      </c>
      <c r="AS71" s="6">
        <v>31</v>
      </c>
      <c r="AT71" s="6">
        <v>20</v>
      </c>
      <c r="AU71" s="6">
        <v>20</v>
      </c>
      <c r="AV71" s="6">
        <v>33</v>
      </c>
      <c r="AW71" s="6">
        <v>23</v>
      </c>
      <c r="AX71" s="6">
        <v>24</v>
      </c>
      <c r="AY71" s="6">
        <v>40</v>
      </c>
      <c r="AZ71" s="6">
        <v>27</v>
      </c>
      <c r="BA71" s="6">
        <v>19</v>
      </c>
      <c r="BB71" s="6">
        <v>85</v>
      </c>
      <c r="BC71" s="6">
        <v>35</v>
      </c>
      <c r="BD71" s="6">
        <v>24</v>
      </c>
      <c r="BE71" s="6">
        <v>18</v>
      </c>
      <c r="BF71" s="6">
        <v>18</v>
      </c>
      <c r="BG71" s="6">
        <v>39</v>
      </c>
      <c r="BH71" s="6">
        <v>30</v>
      </c>
      <c r="BI71" s="6">
        <v>18</v>
      </c>
      <c r="BJ71" s="6">
        <v>34</v>
      </c>
      <c r="BK71" s="6">
        <v>39</v>
      </c>
      <c r="BL71" s="6">
        <v>26</v>
      </c>
    </row>
    <row r="72" spans="1:64" x14ac:dyDescent="0.25">
      <c r="A72" s="6" t="s">
        <v>391</v>
      </c>
      <c r="B72" s="6" t="s">
        <v>352</v>
      </c>
      <c r="C72" s="6">
        <v>0.05</v>
      </c>
      <c r="D72" s="6">
        <v>60</v>
      </c>
      <c r="E72" s="6">
        <v>750</v>
      </c>
      <c r="F72" s="6">
        <v>1300</v>
      </c>
      <c r="G72" s="6">
        <v>970</v>
      </c>
      <c r="H72" s="6">
        <v>1700</v>
      </c>
      <c r="I72" s="6">
        <v>2100</v>
      </c>
      <c r="J72" s="6">
        <v>230</v>
      </c>
      <c r="K72" s="6">
        <v>93</v>
      </c>
      <c r="L72" s="6">
        <v>1400</v>
      </c>
      <c r="M72" s="6">
        <v>1100</v>
      </c>
      <c r="N72" s="6">
        <v>160</v>
      </c>
      <c r="O72" s="6">
        <v>1100</v>
      </c>
      <c r="P72" s="6">
        <v>2100</v>
      </c>
      <c r="Q72" s="6">
        <v>1400</v>
      </c>
      <c r="R72" s="6">
        <v>3300</v>
      </c>
      <c r="S72" s="6">
        <v>620</v>
      </c>
      <c r="T72" s="6">
        <v>1.2</v>
      </c>
      <c r="U72" s="6">
        <v>190</v>
      </c>
      <c r="V72" s="6">
        <v>53</v>
      </c>
      <c r="W72" s="6">
        <v>570</v>
      </c>
      <c r="X72" s="6">
        <v>840</v>
      </c>
      <c r="Y72" s="6">
        <v>1600</v>
      </c>
      <c r="Z72" s="6">
        <v>1100</v>
      </c>
      <c r="AA72" s="6">
        <v>1600</v>
      </c>
      <c r="AB72" s="6">
        <v>1100</v>
      </c>
      <c r="AC72" s="6">
        <v>910</v>
      </c>
      <c r="AD72" s="6">
        <v>680</v>
      </c>
      <c r="AE72" s="6">
        <v>80</v>
      </c>
      <c r="AF72" s="6">
        <v>1700</v>
      </c>
      <c r="AG72" s="6">
        <v>1600</v>
      </c>
      <c r="AH72" s="6">
        <v>2400</v>
      </c>
      <c r="AI72" s="6">
        <v>1900</v>
      </c>
      <c r="AJ72" s="6">
        <v>180</v>
      </c>
      <c r="AK72" s="6">
        <v>1000</v>
      </c>
      <c r="AL72" s="6">
        <v>2000</v>
      </c>
      <c r="AM72" s="6">
        <v>120</v>
      </c>
      <c r="AN72" s="6">
        <v>1300</v>
      </c>
      <c r="AO72" s="6">
        <v>1300</v>
      </c>
      <c r="AP72" s="6">
        <v>92</v>
      </c>
      <c r="AQ72" s="6">
        <v>950</v>
      </c>
      <c r="AR72" s="6">
        <v>760</v>
      </c>
      <c r="AS72" s="6">
        <v>810</v>
      </c>
      <c r="AT72" s="6">
        <v>1300</v>
      </c>
      <c r="AU72" s="6">
        <v>1600</v>
      </c>
      <c r="AV72" s="6">
        <v>2000</v>
      </c>
      <c r="AW72" s="6">
        <v>1500</v>
      </c>
      <c r="AX72" s="6">
        <v>55</v>
      </c>
      <c r="AY72" s="6">
        <v>1800</v>
      </c>
      <c r="AZ72" s="6">
        <v>79</v>
      </c>
      <c r="BA72" s="6">
        <v>120</v>
      </c>
      <c r="BB72" s="6">
        <v>920</v>
      </c>
      <c r="BC72" s="6">
        <v>1400</v>
      </c>
      <c r="BD72" s="6">
        <v>630</v>
      </c>
      <c r="BE72" s="6">
        <v>1700</v>
      </c>
      <c r="BF72" s="6">
        <v>1600</v>
      </c>
      <c r="BG72" s="6">
        <v>2200</v>
      </c>
      <c r="BH72" s="6">
        <v>1800</v>
      </c>
      <c r="BI72" s="6">
        <v>130</v>
      </c>
      <c r="BJ72" s="6">
        <v>990</v>
      </c>
      <c r="BK72" s="6">
        <v>2400</v>
      </c>
      <c r="BL72" s="6">
        <v>120</v>
      </c>
    </row>
    <row r="73" spans="1:64" x14ac:dyDescent="0.25">
      <c r="A73" s="6" t="s">
        <v>390</v>
      </c>
      <c r="B73" s="6" t="s">
        <v>389</v>
      </c>
      <c r="C73" s="6">
        <v>5.0000000000000001E-3</v>
      </c>
      <c r="D73" s="6" t="s">
        <v>388</v>
      </c>
      <c r="E73" s="6" t="s">
        <v>388</v>
      </c>
      <c r="F73" s="6" t="s">
        <v>388</v>
      </c>
      <c r="G73" s="6" t="s">
        <v>388</v>
      </c>
      <c r="H73" s="6" t="s">
        <v>388</v>
      </c>
      <c r="I73" s="6" t="s">
        <v>388</v>
      </c>
      <c r="J73" s="6" t="s">
        <v>388</v>
      </c>
      <c r="K73" s="6" t="s">
        <v>388</v>
      </c>
      <c r="L73" s="6" t="s">
        <v>388</v>
      </c>
      <c r="M73" s="6" t="s">
        <v>388</v>
      </c>
      <c r="N73" s="6" t="s">
        <v>388</v>
      </c>
      <c r="O73" s="6">
        <v>5.4999999999999997E-3</v>
      </c>
      <c r="P73" s="6" t="s">
        <v>388</v>
      </c>
      <c r="Q73" s="6" t="s">
        <v>388</v>
      </c>
      <c r="R73" s="6" t="s">
        <v>388</v>
      </c>
      <c r="S73" s="6" t="s">
        <v>388</v>
      </c>
      <c r="T73" s="6" t="s">
        <v>388</v>
      </c>
      <c r="U73" s="6" t="s">
        <v>388</v>
      </c>
      <c r="V73" s="6" t="s">
        <v>388</v>
      </c>
      <c r="W73" s="6" t="s">
        <v>388</v>
      </c>
      <c r="X73" s="6" t="s">
        <v>388</v>
      </c>
      <c r="Y73" s="6" t="s">
        <v>388</v>
      </c>
      <c r="Z73" s="6" t="s">
        <v>388</v>
      </c>
      <c r="AA73" s="6" t="s">
        <v>388</v>
      </c>
      <c r="AB73" s="6" t="s">
        <v>388</v>
      </c>
      <c r="AC73" s="6" t="s">
        <v>388</v>
      </c>
      <c r="AD73" s="6" t="s">
        <v>388</v>
      </c>
      <c r="AE73" s="6" t="s">
        <v>388</v>
      </c>
      <c r="AF73" s="6" t="s">
        <v>220</v>
      </c>
      <c r="AG73" s="6" t="s">
        <v>220</v>
      </c>
      <c r="AH73" s="6" t="s">
        <v>220</v>
      </c>
      <c r="AI73" s="6" t="s">
        <v>220</v>
      </c>
      <c r="AJ73" s="6" t="s">
        <v>220</v>
      </c>
      <c r="AK73" s="6" t="s">
        <v>220</v>
      </c>
      <c r="AL73" s="6" t="s">
        <v>220</v>
      </c>
      <c r="AM73" s="6" t="s">
        <v>220</v>
      </c>
      <c r="AN73" s="6" t="s">
        <v>220</v>
      </c>
      <c r="AO73" s="6" t="s">
        <v>220</v>
      </c>
      <c r="AP73" s="6" t="s">
        <v>220</v>
      </c>
      <c r="AQ73" s="6" t="s">
        <v>220</v>
      </c>
      <c r="AR73" s="6" t="s">
        <v>220</v>
      </c>
      <c r="AS73" s="6" t="s">
        <v>220</v>
      </c>
      <c r="AT73" s="6" t="s">
        <v>220</v>
      </c>
      <c r="AU73" s="6" t="s">
        <v>220</v>
      </c>
      <c r="AV73" s="6" t="s">
        <v>220</v>
      </c>
      <c r="AW73" s="6" t="s">
        <v>220</v>
      </c>
      <c r="AX73" s="6" t="s">
        <v>220</v>
      </c>
      <c r="AY73" s="6" t="s">
        <v>220</v>
      </c>
      <c r="AZ73" s="6" t="s">
        <v>220</v>
      </c>
      <c r="BA73" s="6">
        <v>0.06</v>
      </c>
      <c r="BB73" s="6" t="s">
        <v>220</v>
      </c>
      <c r="BC73" s="6" t="s">
        <v>220</v>
      </c>
      <c r="BD73" s="6" t="s">
        <v>220</v>
      </c>
      <c r="BE73" s="6" t="s">
        <v>220</v>
      </c>
      <c r="BF73" s="6" t="s">
        <v>220</v>
      </c>
      <c r="BG73" s="6" t="s">
        <v>220</v>
      </c>
      <c r="BH73" s="6" t="s">
        <v>220</v>
      </c>
      <c r="BI73" s="6" t="s">
        <v>220</v>
      </c>
      <c r="BJ73" s="6" t="s">
        <v>220</v>
      </c>
      <c r="BK73" s="6" t="s">
        <v>220</v>
      </c>
      <c r="BL73" s="6" t="s">
        <v>220</v>
      </c>
    </row>
    <row r="74" spans="1:64" x14ac:dyDescent="0.25">
      <c r="A74" s="6" t="s">
        <v>387</v>
      </c>
      <c r="B74" s="6" t="s">
        <v>352</v>
      </c>
      <c r="C74" s="6">
        <v>0.05</v>
      </c>
      <c r="D74" s="6">
        <v>7.2</v>
      </c>
      <c r="E74" s="6">
        <v>1.9</v>
      </c>
      <c r="F74" s="6">
        <v>2.2000000000000002</v>
      </c>
      <c r="G74" s="6">
        <v>3.5</v>
      </c>
      <c r="H74" s="6">
        <v>1.1000000000000001</v>
      </c>
      <c r="I74" s="6">
        <v>0.92</v>
      </c>
      <c r="J74" s="6">
        <v>7.1</v>
      </c>
      <c r="K74" s="6">
        <v>7.4</v>
      </c>
      <c r="L74" s="6">
        <v>7.6</v>
      </c>
      <c r="M74" s="6">
        <v>2</v>
      </c>
      <c r="N74" s="6">
        <v>5.3</v>
      </c>
      <c r="O74" s="6">
        <v>6.5</v>
      </c>
      <c r="P74" s="6">
        <v>5.4</v>
      </c>
      <c r="Q74" s="6">
        <v>2.7</v>
      </c>
      <c r="R74" s="6">
        <v>0.92</v>
      </c>
      <c r="S74" s="6">
        <v>2.1</v>
      </c>
      <c r="T74" s="6">
        <v>8.8000000000000007</v>
      </c>
      <c r="U74" s="6">
        <v>5.2</v>
      </c>
      <c r="V74" s="6">
        <v>12</v>
      </c>
      <c r="W74" s="6">
        <v>2.2999999999999998</v>
      </c>
      <c r="X74" s="6">
        <v>1.8</v>
      </c>
      <c r="Y74" s="6">
        <v>5.6</v>
      </c>
      <c r="Z74" s="6">
        <v>1.1000000000000001</v>
      </c>
      <c r="AA74" s="6">
        <v>2.9</v>
      </c>
      <c r="AB74" s="6">
        <v>3.7</v>
      </c>
      <c r="AC74" s="6">
        <v>5.4</v>
      </c>
      <c r="AD74" s="6" t="s">
        <v>386</v>
      </c>
      <c r="AE74" s="6">
        <v>12</v>
      </c>
    </row>
    <row r="75" spans="1:64" x14ac:dyDescent="0.25">
      <c r="A75" s="6" t="s">
        <v>385</v>
      </c>
      <c r="B75" s="6" t="s">
        <v>352</v>
      </c>
      <c r="C75" s="6">
        <v>0.5</v>
      </c>
      <c r="D75" s="6">
        <v>4.7</v>
      </c>
      <c r="E75" s="6">
        <v>4.4000000000000004</v>
      </c>
      <c r="F75" s="6">
        <v>2.4</v>
      </c>
      <c r="G75" s="6">
        <v>2.6</v>
      </c>
      <c r="H75" s="6">
        <v>5.2</v>
      </c>
      <c r="I75" s="6">
        <v>5.7</v>
      </c>
      <c r="J75" s="6">
        <v>4.3</v>
      </c>
      <c r="K75" s="6">
        <v>6.7</v>
      </c>
      <c r="L75" s="6">
        <v>5.8</v>
      </c>
      <c r="M75" s="6">
        <v>4.5999999999999996</v>
      </c>
      <c r="N75" s="6">
        <v>3.7</v>
      </c>
      <c r="O75" s="6">
        <v>4.3</v>
      </c>
      <c r="P75" s="6">
        <v>6.3</v>
      </c>
      <c r="Q75" s="6">
        <v>4.5999999999999996</v>
      </c>
      <c r="R75" s="6">
        <v>7.5</v>
      </c>
      <c r="S75" s="6">
        <v>4.4000000000000004</v>
      </c>
      <c r="T75" s="6">
        <v>9.9</v>
      </c>
      <c r="U75" s="6">
        <v>12</v>
      </c>
      <c r="V75" s="6">
        <v>18</v>
      </c>
      <c r="W75" s="6">
        <v>2.7</v>
      </c>
      <c r="X75" s="6">
        <v>2.2999999999999998</v>
      </c>
      <c r="Y75" s="6">
        <v>5.0999999999999996</v>
      </c>
      <c r="Z75" s="6">
        <v>3.4</v>
      </c>
      <c r="AA75" s="6">
        <v>4.0999999999999996</v>
      </c>
      <c r="AB75" s="6">
        <v>3.4</v>
      </c>
      <c r="AC75" s="6">
        <v>2.4</v>
      </c>
      <c r="AD75" s="6">
        <v>5</v>
      </c>
      <c r="AE75" s="6">
        <v>6.8</v>
      </c>
      <c r="AF75" s="6">
        <v>2.4</v>
      </c>
      <c r="AG75" s="6">
        <v>2.5</v>
      </c>
      <c r="AH75" s="6">
        <v>3.2</v>
      </c>
      <c r="AI75" s="6">
        <v>4.2</v>
      </c>
      <c r="AJ75" s="6">
        <v>3.1</v>
      </c>
      <c r="AK75" s="6">
        <v>4.9000000000000004</v>
      </c>
      <c r="AL75" s="6">
        <v>3.7</v>
      </c>
      <c r="AM75" s="6">
        <v>4.9000000000000004</v>
      </c>
      <c r="AN75" s="6">
        <v>3.4</v>
      </c>
      <c r="AO75" s="6">
        <v>1.9</v>
      </c>
      <c r="AP75" s="6">
        <v>2.8</v>
      </c>
      <c r="AQ75" s="6">
        <v>4.5999999999999996</v>
      </c>
      <c r="AR75" s="6">
        <v>5</v>
      </c>
      <c r="AS75" s="6">
        <v>1.7</v>
      </c>
      <c r="AT75" s="6">
        <v>1.1000000000000001</v>
      </c>
      <c r="AU75" s="6">
        <v>1.2</v>
      </c>
      <c r="AV75" s="6">
        <v>1.3</v>
      </c>
      <c r="AW75" s="6">
        <v>2.2999999999999998</v>
      </c>
      <c r="AX75" s="6">
        <v>1.7</v>
      </c>
      <c r="AY75" s="6">
        <v>2.2000000000000002</v>
      </c>
      <c r="AZ75" s="6">
        <v>4</v>
      </c>
      <c r="BA75" s="6">
        <v>1.8</v>
      </c>
      <c r="BB75" s="6">
        <v>2.6</v>
      </c>
      <c r="BC75" s="6">
        <v>4.2</v>
      </c>
      <c r="BD75" s="6">
        <v>10</v>
      </c>
      <c r="BE75" s="6">
        <v>1.7</v>
      </c>
      <c r="BF75" s="6">
        <v>8.3000000000000007</v>
      </c>
      <c r="BG75" s="6">
        <v>2.2000000000000002</v>
      </c>
      <c r="BH75" s="6">
        <v>3.9</v>
      </c>
      <c r="BI75" s="6">
        <v>2.7</v>
      </c>
      <c r="BJ75" s="6">
        <v>5.3</v>
      </c>
      <c r="BK75" s="6">
        <v>3.4</v>
      </c>
      <c r="BL75" s="6">
        <v>6.1</v>
      </c>
    </row>
    <row r="76" spans="1:64" x14ac:dyDescent="0.25">
      <c r="A76" s="6" t="s">
        <v>384</v>
      </c>
      <c r="B76" s="6" t="s">
        <v>352</v>
      </c>
      <c r="C76" s="6">
        <v>0.6</v>
      </c>
      <c r="D76" s="6">
        <v>5.3</v>
      </c>
      <c r="E76" s="6">
        <v>6.6</v>
      </c>
      <c r="F76" s="6">
        <v>1.3</v>
      </c>
      <c r="G76" s="6">
        <v>2.1</v>
      </c>
      <c r="H76" s="6">
        <v>1.8</v>
      </c>
      <c r="I76" s="6">
        <v>1.8</v>
      </c>
      <c r="J76" s="6">
        <v>2.6</v>
      </c>
      <c r="K76" s="6">
        <v>4.4000000000000004</v>
      </c>
      <c r="L76" s="6">
        <v>2.5</v>
      </c>
      <c r="M76" s="6">
        <v>1</v>
      </c>
      <c r="N76" s="6">
        <v>2.5</v>
      </c>
      <c r="O76" s="6">
        <v>1.4</v>
      </c>
      <c r="P76" s="6">
        <v>1.8</v>
      </c>
      <c r="Q76" s="6">
        <v>1.2</v>
      </c>
      <c r="R76" s="6">
        <v>1.9</v>
      </c>
      <c r="S76" s="6">
        <v>2.1</v>
      </c>
      <c r="T76" s="6">
        <v>4.9000000000000004</v>
      </c>
      <c r="U76" s="6">
        <v>2</v>
      </c>
      <c r="V76" s="6">
        <v>8.1</v>
      </c>
      <c r="W76" s="6">
        <v>1</v>
      </c>
      <c r="X76" s="6">
        <v>4.0999999999999996</v>
      </c>
      <c r="Y76" s="6">
        <v>5.2</v>
      </c>
      <c r="Z76" s="6">
        <v>2.2999999999999998</v>
      </c>
      <c r="AA76" s="6">
        <v>2.2000000000000002</v>
      </c>
      <c r="AB76" s="6">
        <v>2.2999999999999998</v>
      </c>
      <c r="AC76" s="6" t="s">
        <v>222</v>
      </c>
      <c r="AD76" s="6" t="s">
        <v>222</v>
      </c>
      <c r="AE76" s="6" t="s">
        <v>222</v>
      </c>
      <c r="AF76" s="6">
        <v>0.9</v>
      </c>
      <c r="AG76" s="6" t="s">
        <v>383</v>
      </c>
      <c r="AH76" s="6">
        <v>3.2</v>
      </c>
      <c r="AI76" s="6" t="s">
        <v>383</v>
      </c>
      <c r="AJ76" s="6">
        <v>1.5</v>
      </c>
      <c r="AK76" s="6">
        <v>1</v>
      </c>
      <c r="AL76" s="6">
        <v>1.4</v>
      </c>
      <c r="AM76" s="6">
        <v>2.4</v>
      </c>
      <c r="AN76" s="6">
        <v>0.7</v>
      </c>
      <c r="AO76" s="6">
        <v>1</v>
      </c>
      <c r="AP76" s="6" t="s">
        <v>383</v>
      </c>
      <c r="AQ76" s="6" t="s">
        <v>383</v>
      </c>
      <c r="AR76" s="6">
        <v>7.3</v>
      </c>
      <c r="AS76" s="6">
        <v>2</v>
      </c>
      <c r="AT76" s="6">
        <v>1.4</v>
      </c>
      <c r="AU76" s="6">
        <v>1.6</v>
      </c>
      <c r="AV76" s="6">
        <v>3.1</v>
      </c>
      <c r="AW76" s="6">
        <v>1.2</v>
      </c>
      <c r="AX76" s="6">
        <v>3.8</v>
      </c>
      <c r="AY76" s="6">
        <v>1.7</v>
      </c>
      <c r="AZ76" s="6">
        <v>5.0999999999999996</v>
      </c>
      <c r="BA76" s="6" t="s">
        <v>383</v>
      </c>
      <c r="BB76" s="6">
        <v>5.4</v>
      </c>
      <c r="BC76" s="6">
        <v>0.9</v>
      </c>
      <c r="BD76" s="6">
        <v>23</v>
      </c>
      <c r="BE76" s="6">
        <v>1</v>
      </c>
      <c r="BF76" s="6">
        <v>0.7</v>
      </c>
      <c r="BG76" s="6">
        <v>2.4</v>
      </c>
      <c r="BH76" s="6">
        <v>0.8</v>
      </c>
      <c r="BI76" s="6">
        <v>2.6</v>
      </c>
      <c r="BJ76" s="6">
        <v>1.5</v>
      </c>
      <c r="BK76" s="6">
        <v>1.4</v>
      </c>
      <c r="BL76" s="6">
        <v>5.5</v>
      </c>
    </row>
    <row r="77" spans="1:64" x14ac:dyDescent="0.25">
      <c r="A77" s="6" t="s">
        <v>382</v>
      </c>
      <c r="B77" s="6" t="s">
        <v>352</v>
      </c>
      <c r="C77" s="6">
        <v>0.05</v>
      </c>
      <c r="D77" s="6" t="s">
        <v>220</v>
      </c>
      <c r="E77" s="6" t="s">
        <v>220</v>
      </c>
      <c r="F77" s="6" t="s">
        <v>220</v>
      </c>
      <c r="G77" s="6" t="s">
        <v>220</v>
      </c>
      <c r="H77" s="6" t="s">
        <v>220</v>
      </c>
      <c r="I77" s="6" t="s">
        <v>220</v>
      </c>
      <c r="J77" s="6" t="s">
        <v>220</v>
      </c>
      <c r="K77" s="6" t="s">
        <v>220</v>
      </c>
      <c r="L77" s="6" t="s">
        <v>220</v>
      </c>
      <c r="M77" s="6" t="s">
        <v>220</v>
      </c>
      <c r="N77" s="6" t="s">
        <v>220</v>
      </c>
      <c r="O77" s="6" t="s">
        <v>220</v>
      </c>
      <c r="P77" s="6" t="s">
        <v>220</v>
      </c>
      <c r="Q77" s="6" t="s">
        <v>220</v>
      </c>
      <c r="R77" s="6" t="s">
        <v>220</v>
      </c>
      <c r="S77" s="6" t="s">
        <v>220</v>
      </c>
      <c r="T77" s="6" t="s">
        <v>220</v>
      </c>
      <c r="U77" s="6" t="s">
        <v>220</v>
      </c>
      <c r="V77" s="6" t="s">
        <v>220</v>
      </c>
      <c r="W77" s="6" t="s">
        <v>220</v>
      </c>
      <c r="X77" s="6" t="s">
        <v>220</v>
      </c>
      <c r="Y77" s="6" t="s">
        <v>220</v>
      </c>
      <c r="Z77" s="6" t="s">
        <v>220</v>
      </c>
      <c r="AA77" s="6" t="s">
        <v>220</v>
      </c>
      <c r="AB77" s="6" t="s">
        <v>220</v>
      </c>
      <c r="AC77" s="6" t="s">
        <v>381</v>
      </c>
      <c r="AD77" s="6" t="s">
        <v>381</v>
      </c>
      <c r="AE77" s="6" t="s">
        <v>381</v>
      </c>
      <c r="AF77" s="6" t="s">
        <v>220</v>
      </c>
      <c r="AG77" s="6" t="s">
        <v>220</v>
      </c>
      <c r="AH77" s="6" t="s">
        <v>220</v>
      </c>
      <c r="AI77" s="6" t="s">
        <v>220</v>
      </c>
      <c r="AJ77" s="6" t="s">
        <v>220</v>
      </c>
      <c r="AK77" s="6" t="s">
        <v>220</v>
      </c>
      <c r="AL77" s="6" t="s">
        <v>220</v>
      </c>
      <c r="AM77" s="6" t="s">
        <v>220</v>
      </c>
      <c r="AN77" s="6" t="s">
        <v>220</v>
      </c>
      <c r="AO77" s="6" t="s">
        <v>220</v>
      </c>
      <c r="AP77" s="6" t="s">
        <v>220</v>
      </c>
      <c r="AQ77" s="6" t="s">
        <v>220</v>
      </c>
      <c r="AR77" s="6" t="s">
        <v>220</v>
      </c>
      <c r="AS77" s="6" t="s">
        <v>220</v>
      </c>
      <c r="AT77" s="6" t="s">
        <v>220</v>
      </c>
      <c r="AU77" s="6" t="s">
        <v>220</v>
      </c>
      <c r="AV77" s="6" t="s">
        <v>220</v>
      </c>
      <c r="AW77" s="6" t="s">
        <v>220</v>
      </c>
      <c r="AX77" s="6" t="s">
        <v>220</v>
      </c>
      <c r="AY77" s="6" t="s">
        <v>220</v>
      </c>
      <c r="AZ77" s="6" t="s">
        <v>220</v>
      </c>
      <c r="BA77" s="6" t="s">
        <v>220</v>
      </c>
      <c r="BB77" s="6" t="s">
        <v>220</v>
      </c>
      <c r="BC77" s="6" t="s">
        <v>220</v>
      </c>
      <c r="BD77" s="6" t="s">
        <v>220</v>
      </c>
      <c r="BE77" s="6" t="s">
        <v>220</v>
      </c>
      <c r="BF77" s="6" t="s">
        <v>220</v>
      </c>
      <c r="BG77" s="6" t="s">
        <v>220</v>
      </c>
      <c r="BH77" s="6" t="s">
        <v>220</v>
      </c>
      <c r="BI77" s="6" t="s">
        <v>220</v>
      </c>
      <c r="BJ77" s="6" t="s">
        <v>220</v>
      </c>
      <c r="BK77" s="6" t="s">
        <v>220</v>
      </c>
      <c r="BL77" s="6" t="s">
        <v>220</v>
      </c>
    </row>
    <row r="78" spans="1:64" x14ac:dyDescent="0.25">
      <c r="A78" s="6" t="s">
        <v>380</v>
      </c>
      <c r="B78" s="6" t="s">
        <v>379</v>
      </c>
      <c r="C78" s="6">
        <v>0.01</v>
      </c>
      <c r="D78" s="6">
        <v>220</v>
      </c>
      <c r="E78" s="6">
        <v>200</v>
      </c>
      <c r="F78" s="6">
        <v>64</v>
      </c>
      <c r="G78" s="6">
        <v>59</v>
      </c>
      <c r="H78" s="6">
        <v>76</v>
      </c>
      <c r="I78" s="6">
        <v>89</v>
      </c>
      <c r="J78" s="6">
        <v>92</v>
      </c>
      <c r="K78" s="6">
        <v>60</v>
      </c>
      <c r="L78" s="6">
        <v>63</v>
      </c>
      <c r="M78" s="6">
        <v>54</v>
      </c>
      <c r="N78" s="6">
        <v>91</v>
      </c>
      <c r="O78" s="6">
        <v>70</v>
      </c>
      <c r="P78" s="6">
        <v>65</v>
      </c>
      <c r="Q78" s="6">
        <v>45</v>
      </c>
      <c r="R78" s="6">
        <v>81</v>
      </c>
      <c r="S78" s="6">
        <v>73</v>
      </c>
      <c r="T78" s="6">
        <v>64</v>
      </c>
      <c r="U78" s="6">
        <v>87</v>
      </c>
      <c r="V78" s="6">
        <v>110</v>
      </c>
      <c r="W78" s="6">
        <v>94</v>
      </c>
      <c r="X78" s="6">
        <v>53</v>
      </c>
      <c r="Y78" s="6">
        <v>71</v>
      </c>
      <c r="Z78" s="6">
        <v>57</v>
      </c>
      <c r="AA78" s="6">
        <v>68</v>
      </c>
      <c r="AB78" s="6">
        <v>59</v>
      </c>
      <c r="AC78" s="6">
        <v>66</v>
      </c>
      <c r="AD78" s="6">
        <v>240</v>
      </c>
      <c r="AE78" s="6">
        <v>200</v>
      </c>
      <c r="AF78" s="6">
        <v>53</v>
      </c>
      <c r="AG78" s="6">
        <v>63</v>
      </c>
      <c r="AH78" s="6">
        <v>88</v>
      </c>
      <c r="AI78" s="6">
        <v>61</v>
      </c>
      <c r="AJ78" s="6">
        <v>81</v>
      </c>
      <c r="AK78" s="6">
        <v>75</v>
      </c>
      <c r="AL78" s="6">
        <v>80</v>
      </c>
      <c r="AM78" s="6">
        <v>54</v>
      </c>
      <c r="AN78" s="6">
        <v>97</v>
      </c>
      <c r="AO78" s="6">
        <v>78</v>
      </c>
      <c r="AP78" s="6">
        <v>30</v>
      </c>
      <c r="AQ78" s="6">
        <v>61</v>
      </c>
      <c r="AR78" s="6">
        <v>310</v>
      </c>
      <c r="AS78" s="6">
        <v>57</v>
      </c>
      <c r="AT78" s="6">
        <v>55</v>
      </c>
      <c r="AU78" s="6">
        <v>48</v>
      </c>
      <c r="AV78" s="6">
        <v>72</v>
      </c>
      <c r="AW78" s="6">
        <v>50</v>
      </c>
      <c r="AX78" s="6">
        <v>60</v>
      </c>
      <c r="AY78" s="6">
        <v>64</v>
      </c>
      <c r="AZ78" s="6">
        <v>55</v>
      </c>
      <c r="BA78" s="6">
        <v>36</v>
      </c>
      <c r="BB78" s="6">
        <v>240</v>
      </c>
      <c r="BC78" s="6">
        <v>71</v>
      </c>
      <c r="BD78" s="6">
        <v>97</v>
      </c>
      <c r="BE78" s="6">
        <v>60</v>
      </c>
      <c r="BF78" s="6">
        <v>59</v>
      </c>
      <c r="BG78" s="6">
        <v>93</v>
      </c>
      <c r="BH78" s="6">
        <v>62</v>
      </c>
      <c r="BI78" s="6">
        <v>77</v>
      </c>
      <c r="BJ78" s="6">
        <v>70</v>
      </c>
      <c r="BK78" s="6">
        <v>84</v>
      </c>
      <c r="BL78" s="6">
        <v>61</v>
      </c>
    </row>
    <row r="79" spans="1:64" x14ac:dyDescent="0.25">
      <c r="A79" s="6" t="s">
        <v>378</v>
      </c>
      <c r="B79" s="6" t="s">
        <v>352</v>
      </c>
      <c r="C79" s="6">
        <v>0.2</v>
      </c>
      <c r="D79" s="6" t="s">
        <v>377</v>
      </c>
      <c r="E79" s="6" t="s">
        <v>377</v>
      </c>
      <c r="F79" s="6">
        <v>0.21</v>
      </c>
      <c r="G79" s="6" t="s">
        <v>377</v>
      </c>
      <c r="H79" s="6" t="s">
        <v>377</v>
      </c>
      <c r="I79" s="6" t="s">
        <v>377</v>
      </c>
      <c r="J79" s="6" t="s">
        <v>377</v>
      </c>
      <c r="K79" s="6" t="s">
        <v>377</v>
      </c>
      <c r="L79" s="6">
        <v>0.28999999999999998</v>
      </c>
      <c r="M79" s="6" t="s">
        <v>377</v>
      </c>
      <c r="N79" s="6" t="s">
        <v>377</v>
      </c>
      <c r="O79" s="6" t="s">
        <v>377</v>
      </c>
      <c r="P79" s="6" t="s">
        <v>377</v>
      </c>
      <c r="Q79" s="6" t="s">
        <v>377</v>
      </c>
      <c r="R79" s="6" t="s">
        <v>377</v>
      </c>
      <c r="S79" s="6" t="s">
        <v>377</v>
      </c>
      <c r="T79" s="6" t="s">
        <v>377</v>
      </c>
      <c r="U79" s="6" t="s">
        <v>377</v>
      </c>
      <c r="V79" s="6" t="s">
        <v>377</v>
      </c>
      <c r="W79" s="6" t="s">
        <v>377</v>
      </c>
      <c r="X79" s="6" t="s">
        <v>377</v>
      </c>
      <c r="Y79" s="6" t="s">
        <v>377</v>
      </c>
      <c r="Z79" s="6" t="s">
        <v>377</v>
      </c>
      <c r="AA79" s="6" t="s">
        <v>377</v>
      </c>
      <c r="AB79" s="6" t="s">
        <v>377</v>
      </c>
      <c r="AC79" s="6" t="s">
        <v>219</v>
      </c>
      <c r="AD79" s="6" t="s">
        <v>219</v>
      </c>
      <c r="AE79" s="6">
        <v>2.2000000000000002</v>
      </c>
      <c r="AF79" s="6" t="s">
        <v>377</v>
      </c>
      <c r="AG79" s="6" t="s">
        <v>377</v>
      </c>
      <c r="AH79" s="6" t="s">
        <v>377</v>
      </c>
      <c r="AI79" s="6" t="s">
        <v>377</v>
      </c>
      <c r="AJ79" s="6" t="s">
        <v>377</v>
      </c>
      <c r="AK79" s="6" t="s">
        <v>377</v>
      </c>
      <c r="AL79" s="6" t="s">
        <v>377</v>
      </c>
      <c r="AM79" s="6" t="s">
        <v>377</v>
      </c>
      <c r="AN79" s="6" t="s">
        <v>377</v>
      </c>
      <c r="AO79" s="6" t="s">
        <v>377</v>
      </c>
      <c r="AP79" s="6" t="s">
        <v>377</v>
      </c>
      <c r="AQ79" s="6" t="s">
        <v>377</v>
      </c>
      <c r="AR79" s="6" t="s">
        <v>377</v>
      </c>
      <c r="AS79" s="6" t="s">
        <v>377</v>
      </c>
      <c r="AT79" s="6" t="s">
        <v>377</v>
      </c>
      <c r="AU79" s="6">
        <v>4.8</v>
      </c>
      <c r="AV79" s="6" t="s">
        <v>377</v>
      </c>
      <c r="AW79" s="6" t="s">
        <v>377</v>
      </c>
      <c r="AX79" s="6">
        <v>0.21</v>
      </c>
      <c r="AY79" s="6" t="s">
        <v>377</v>
      </c>
      <c r="AZ79" s="6" t="s">
        <v>377</v>
      </c>
      <c r="BA79" s="6" t="s">
        <v>377</v>
      </c>
      <c r="BB79" s="6" t="s">
        <v>377</v>
      </c>
      <c r="BC79" s="6" t="s">
        <v>377</v>
      </c>
      <c r="BD79" s="6" t="s">
        <v>377</v>
      </c>
      <c r="BE79" s="6" t="s">
        <v>377</v>
      </c>
      <c r="BF79" s="6" t="s">
        <v>377</v>
      </c>
      <c r="BG79" s="6" t="s">
        <v>377</v>
      </c>
      <c r="BH79" s="6">
        <v>0.24</v>
      </c>
      <c r="BI79" s="6" t="s">
        <v>377</v>
      </c>
      <c r="BJ79" s="6" t="s">
        <v>377</v>
      </c>
      <c r="BK79" s="6" t="s">
        <v>377</v>
      </c>
      <c r="BL79" s="6" t="s">
        <v>377</v>
      </c>
    </row>
    <row r="80" spans="1:64" x14ac:dyDescent="0.25">
      <c r="A80" s="6" t="s">
        <v>376</v>
      </c>
      <c r="B80" s="6" t="s">
        <v>352</v>
      </c>
      <c r="C80" s="6">
        <v>0.2</v>
      </c>
      <c r="D80" s="6">
        <v>1.5</v>
      </c>
      <c r="E80" s="6">
        <v>0.4</v>
      </c>
      <c r="F80" s="6">
        <v>0.6</v>
      </c>
      <c r="G80" s="6" t="s">
        <v>237</v>
      </c>
      <c r="H80" s="6" t="s">
        <v>237</v>
      </c>
      <c r="I80" s="6" t="s">
        <v>237</v>
      </c>
      <c r="J80" s="6">
        <v>11</v>
      </c>
      <c r="K80" s="6">
        <v>11</v>
      </c>
      <c r="L80" s="6">
        <v>1.4</v>
      </c>
      <c r="M80" s="6" t="s">
        <v>237</v>
      </c>
      <c r="N80" s="6">
        <v>17</v>
      </c>
      <c r="O80" s="6">
        <v>0.4</v>
      </c>
      <c r="P80" s="6">
        <v>0.3</v>
      </c>
      <c r="Q80" s="6">
        <v>0.7</v>
      </c>
      <c r="R80" s="6">
        <v>0.4</v>
      </c>
      <c r="S80" s="6">
        <v>1.8</v>
      </c>
      <c r="T80" s="6">
        <v>11</v>
      </c>
      <c r="U80" s="6">
        <v>12</v>
      </c>
      <c r="V80" s="6">
        <v>4.9000000000000004</v>
      </c>
      <c r="W80" s="6" t="s">
        <v>237</v>
      </c>
      <c r="X80" s="6" t="s">
        <v>237</v>
      </c>
      <c r="Y80" s="6">
        <v>1</v>
      </c>
      <c r="Z80" s="6" t="s">
        <v>237</v>
      </c>
      <c r="AA80" s="6" t="s">
        <v>237</v>
      </c>
      <c r="AB80" s="6" t="s">
        <v>237</v>
      </c>
      <c r="AC80" s="6" t="s">
        <v>375</v>
      </c>
      <c r="AD80" s="6">
        <v>2.8</v>
      </c>
      <c r="AE80" s="6">
        <v>5.2</v>
      </c>
      <c r="AF80" s="6">
        <v>0.3</v>
      </c>
      <c r="AG80" s="6" t="s">
        <v>237</v>
      </c>
      <c r="AH80" s="6" t="s">
        <v>237</v>
      </c>
      <c r="AI80" s="6" t="s">
        <v>237</v>
      </c>
      <c r="AJ80" s="6">
        <v>6.8</v>
      </c>
      <c r="AK80" s="6">
        <v>0.6</v>
      </c>
      <c r="AL80" s="6" t="s">
        <v>237</v>
      </c>
      <c r="AM80" s="6">
        <v>11</v>
      </c>
      <c r="AN80" s="6" t="s">
        <v>237</v>
      </c>
      <c r="AO80" s="6">
        <v>0.3</v>
      </c>
      <c r="AP80" s="6">
        <v>1.8</v>
      </c>
      <c r="AQ80" s="6" t="s">
        <v>237</v>
      </c>
      <c r="AR80" s="6">
        <v>1.6</v>
      </c>
      <c r="AS80" s="6" t="s">
        <v>237</v>
      </c>
      <c r="AT80" s="6" t="s">
        <v>237</v>
      </c>
      <c r="AU80" s="6">
        <v>0.3</v>
      </c>
      <c r="AV80" s="6" t="s">
        <v>237</v>
      </c>
      <c r="AW80" s="6" t="s">
        <v>237</v>
      </c>
      <c r="AX80" s="6">
        <v>18</v>
      </c>
      <c r="AY80" s="6" t="s">
        <v>237</v>
      </c>
      <c r="AZ80" s="6">
        <v>6.8</v>
      </c>
      <c r="BA80" s="6">
        <v>1</v>
      </c>
      <c r="BB80" s="6">
        <v>0.6</v>
      </c>
      <c r="BC80" s="6" t="s">
        <v>237</v>
      </c>
      <c r="BD80" s="6">
        <v>0.2</v>
      </c>
      <c r="BE80" s="6" t="s">
        <v>237</v>
      </c>
      <c r="BF80" s="6">
        <v>0.7</v>
      </c>
      <c r="BG80" s="6" t="s">
        <v>237</v>
      </c>
      <c r="BH80" s="6" t="s">
        <v>237</v>
      </c>
      <c r="BI80" s="6">
        <v>16</v>
      </c>
      <c r="BJ80" s="6">
        <v>1.4</v>
      </c>
      <c r="BK80" s="6" t="s">
        <v>237</v>
      </c>
      <c r="BL80" s="6">
        <v>9.1999999999999993</v>
      </c>
    </row>
    <row r="81" spans="1:64" x14ac:dyDescent="0.25">
      <c r="A81" s="6" t="s">
        <v>374</v>
      </c>
      <c r="B81" s="6" t="s">
        <v>352</v>
      </c>
      <c r="C81" s="6">
        <v>0.5</v>
      </c>
      <c r="D81" s="6">
        <v>4.8</v>
      </c>
      <c r="E81" s="6">
        <v>4.3</v>
      </c>
      <c r="F81" s="6">
        <v>4.5</v>
      </c>
      <c r="G81" s="6">
        <v>3.1</v>
      </c>
      <c r="H81" s="6">
        <v>6.8</v>
      </c>
      <c r="I81" s="6">
        <v>6</v>
      </c>
      <c r="J81" s="6">
        <v>11</v>
      </c>
      <c r="K81" s="6">
        <v>120</v>
      </c>
      <c r="L81" s="6">
        <v>18</v>
      </c>
      <c r="M81" s="6">
        <v>3.3</v>
      </c>
      <c r="N81" s="6">
        <v>2.8</v>
      </c>
      <c r="O81" s="6">
        <v>27</v>
      </c>
      <c r="P81" s="6">
        <v>9.5</v>
      </c>
      <c r="Q81" s="6">
        <v>17</v>
      </c>
      <c r="R81" s="6">
        <v>18</v>
      </c>
      <c r="S81" s="6">
        <v>5.6</v>
      </c>
      <c r="T81" s="6">
        <v>94</v>
      </c>
      <c r="U81" s="6">
        <v>2.9</v>
      </c>
      <c r="V81" s="6">
        <v>11</v>
      </c>
      <c r="W81" s="6">
        <v>1.7</v>
      </c>
      <c r="X81" s="6">
        <v>4.8</v>
      </c>
      <c r="Y81" s="6">
        <v>80</v>
      </c>
      <c r="Z81" s="6">
        <v>4.2</v>
      </c>
      <c r="AA81" s="6">
        <v>7.5</v>
      </c>
      <c r="AB81" s="6">
        <v>24</v>
      </c>
      <c r="AC81" s="6">
        <v>6.4</v>
      </c>
      <c r="AD81" s="6">
        <v>12</v>
      </c>
      <c r="AE81" s="6">
        <v>12</v>
      </c>
      <c r="AF81" s="6">
        <v>1.1000000000000001</v>
      </c>
      <c r="AG81" s="6">
        <v>1.3</v>
      </c>
      <c r="AH81" s="6">
        <v>1.5</v>
      </c>
      <c r="AI81" s="6">
        <v>2.2000000000000002</v>
      </c>
      <c r="AJ81" s="6">
        <v>8.4</v>
      </c>
      <c r="AK81" s="6">
        <v>3.4</v>
      </c>
      <c r="AL81" s="6">
        <v>2</v>
      </c>
      <c r="AM81" s="6">
        <v>87</v>
      </c>
      <c r="AN81" s="6">
        <v>1.9</v>
      </c>
      <c r="AO81" s="6">
        <v>0.6</v>
      </c>
      <c r="AP81" s="6">
        <v>1.3</v>
      </c>
      <c r="AQ81" s="6">
        <v>25</v>
      </c>
      <c r="AR81" s="6">
        <v>5.0999999999999996</v>
      </c>
      <c r="AS81" s="6">
        <v>1.3</v>
      </c>
      <c r="AT81" s="6">
        <v>3.4</v>
      </c>
      <c r="AU81" s="6">
        <v>1.7</v>
      </c>
      <c r="AV81" s="6">
        <v>2.1</v>
      </c>
      <c r="AW81" s="6">
        <v>1.1000000000000001</v>
      </c>
      <c r="AX81" s="6">
        <v>2.4</v>
      </c>
      <c r="AY81" s="6">
        <v>4.2</v>
      </c>
      <c r="AZ81" s="6">
        <v>100</v>
      </c>
      <c r="BA81" s="6">
        <v>1.8</v>
      </c>
      <c r="BB81" s="6">
        <v>1.6</v>
      </c>
      <c r="BC81" s="6">
        <v>7.6</v>
      </c>
      <c r="BD81" s="6">
        <v>7.9</v>
      </c>
      <c r="BE81" s="6">
        <v>2.4</v>
      </c>
      <c r="BF81" s="6">
        <v>4.5999999999999996</v>
      </c>
      <c r="BG81" s="6">
        <v>1.9</v>
      </c>
      <c r="BH81" s="6">
        <v>2.6</v>
      </c>
      <c r="BI81" s="6">
        <v>3.5</v>
      </c>
      <c r="BJ81" s="6">
        <v>7.6</v>
      </c>
      <c r="BK81" s="6">
        <v>2.6</v>
      </c>
      <c r="BL81" s="6">
        <v>120</v>
      </c>
    </row>
    <row r="82" spans="1:64" x14ac:dyDescent="0.25">
      <c r="A82" s="6" t="s">
        <v>410</v>
      </c>
      <c r="B82" s="6" t="s">
        <v>352</v>
      </c>
      <c r="C82" s="6">
        <v>0.5</v>
      </c>
      <c r="D82" s="6">
        <v>3700</v>
      </c>
      <c r="E82" s="6">
        <v>260</v>
      </c>
      <c r="F82" s="6">
        <v>700</v>
      </c>
      <c r="G82" s="6">
        <v>49</v>
      </c>
      <c r="H82" s="6">
        <v>33</v>
      </c>
      <c r="I82" s="6">
        <v>34</v>
      </c>
      <c r="J82" s="6">
        <v>55</v>
      </c>
      <c r="K82" s="6">
        <v>140</v>
      </c>
      <c r="L82" s="6">
        <v>180</v>
      </c>
      <c r="M82" s="6">
        <v>130</v>
      </c>
      <c r="N82" s="6">
        <v>24</v>
      </c>
      <c r="O82" s="6">
        <v>930</v>
      </c>
      <c r="P82" s="6">
        <v>210</v>
      </c>
      <c r="Q82" s="6">
        <v>310</v>
      </c>
      <c r="R82" s="6">
        <v>45</v>
      </c>
      <c r="S82" s="6">
        <v>48</v>
      </c>
      <c r="T82" s="6">
        <v>1400</v>
      </c>
      <c r="U82" s="6">
        <v>25</v>
      </c>
      <c r="V82" s="6">
        <v>5200</v>
      </c>
      <c r="W82" s="6">
        <v>49</v>
      </c>
      <c r="X82" s="6">
        <v>72</v>
      </c>
      <c r="Y82" s="6">
        <v>680</v>
      </c>
      <c r="Z82" s="6">
        <v>79</v>
      </c>
      <c r="AA82" s="6">
        <v>13</v>
      </c>
      <c r="AB82" s="6">
        <v>160</v>
      </c>
      <c r="AC82" s="6">
        <v>32</v>
      </c>
      <c r="AD82" s="6">
        <v>120</v>
      </c>
      <c r="AE82" s="6">
        <v>13000</v>
      </c>
    </row>
    <row r="84" spans="1:64" x14ac:dyDescent="0.25">
      <c r="A84" s="6" t="s">
        <v>373</v>
      </c>
    </row>
    <row r="85" spans="1:64" x14ac:dyDescent="0.25">
      <c r="A85" s="6" t="s">
        <v>46</v>
      </c>
      <c r="B85" s="6" t="s">
        <v>352</v>
      </c>
      <c r="C85" s="6">
        <v>1</v>
      </c>
      <c r="D85" s="6" t="s">
        <v>219</v>
      </c>
      <c r="E85" s="6" t="s">
        <v>219</v>
      </c>
      <c r="F85" s="6" t="s">
        <v>219</v>
      </c>
      <c r="G85" s="6" t="s">
        <v>219</v>
      </c>
      <c r="H85" s="6" t="s">
        <v>219</v>
      </c>
      <c r="I85" s="6" t="s">
        <v>219</v>
      </c>
      <c r="J85" s="6" t="s">
        <v>219</v>
      </c>
      <c r="K85" s="6" t="s">
        <v>219</v>
      </c>
      <c r="L85" s="6" t="s">
        <v>219</v>
      </c>
      <c r="M85" s="6" t="s">
        <v>219</v>
      </c>
      <c r="N85" s="6" t="s">
        <v>219</v>
      </c>
      <c r="O85" s="6" t="s">
        <v>219</v>
      </c>
      <c r="P85" s="6" t="s">
        <v>219</v>
      </c>
      <c r="Q85" s="6" t="s">
        <v>219</v>
      </c>
      <c r="R85" s="6" t="s">
        <v>219</v>
      </c>
      <c r="S85" s="6" t="s">
        <v>219</v>
      </c>
      <c r="T85" s="6" t="s">
        <v>219</v>
      </c>
      <c r="U85" s="6" t="s">
        <v>219</v>
      </c>
      <c r="V85" s="6" t="s">
        <v>219</v>
      </c>
      <c r="W85" s="6" t="s">
        <v>219</v>
      </c>
      <c r="X85" s="6" t="s">
        <v>219</v>
      </c>
      <c r="Y85" s="6" t="s">
        <v>219</v>
      </c>
      <c r="Z85" s="6" t="s">
        <v>219</v>
      </c>
      <c r="AA85" s="6" t="s">
        <v>219</v>
      </c>
      <c r="AB85" s="6" t="s">
        <v>219</v>
      </c>
      <c r="AC85" s="6" t="s">
        <v>219</v>
      </c>
      <c r="AD85" s="6" t="s">
        <v>219</v>
      </c>
      <c r="AE85" s="6" t="s">
        <v>219</v>
      </c>
      <c r="AF85" s="6" t="s">
        <v>219</v>
      </c>
      <c r="AG85" s="6" t="s">
        <v>219</v>
      </c>
      <c r="AH85" s="6" t="s">
        <v>219</v>
      </c>
      <c r="AI85" s="6" t="s">
        <v>219</v>
      </c>
      <c r="AJ85" s="6" t="s">
        <v>219</v>
      </c>
      <c r="AK85" s="6" t="s">
        <v>219</v>
      </c>
      <c r="AL85" s="6" t="s">
        <v>219</v>
      </c>
      <c r="AM85" s="6" t="s">
        <v>219</v>
      </c>
      <c r="AN85" s="6" t="s">
        <v>219</v>
      </c>
      <c r="AO85" s="6" t="s">
        <v>219</v>
      </c>
      <c r="AP85" s="6" t="s">
        <v>219</v>
      </c>
      <c r="AQ85" s="6" t="s">
        <v>219</v>
      </c>
      <c r="AR85" s="6" t="s">
        <v>219</v>
      </c>
      <c r="AS85" s="6" t="s">
        <v>219</v>
      </c>
      <c r="AT85" s="6" t="s">
        <v>219</v>
      </c>
      <c r="AU85" s="6" t="s">
        <v>219</v>
      </c>
      <c r="AV85" s="6" t="s">
        <v>219</v>
      </c>
      <c r="AW85" s="6" t="s">
        <v>219</v>
      </c>
      <c r="AX85" s="6" t="s">
        <v>219</v>
      </c>
      <c r="AY85" s="6" t="s">
        <v>219</v>
      </c>
      <c r="AZ85" s="6" t="s">
        <v>219</v>
      </c>
      <c r="BA85" s="6" t="s">
        <v>219</v>
      </c>
      <c r="BB85" s="6" t="s">
        <v>219</v>
      </c>
      <c r="BC85" s="6" t="s">
        <v>219</v>
      </c>
      <c r="BD85" s="6" t="s">
        <v>219</v>
      </c>
      <c r="BE85" s="6" t="s">
        <v>219</v>
      </c>
      <c r="BF85" s="6" t="s">
        <v>219</v>
      </c>
      <c r="BG85" s="6" t="s">
        <v>219</v>
      </c>
      <c r="BH85" s="6" t="s">
        <v>219</v>
      </c>
      <c r="BI85" s="6" t="s">
        <v>219</v>
      </c>
      <c r="BJ85" s="6" t="s">
        <v>219</v>
      </c>
      <c r="BK85" s="6" t="s">
        <v>219</v>
      </c>
      <c r="BL85" s="6" t="s">
        <v>219</v>
      </c>
    </row>
    <row r="86" spans="1:64" x14ac:dyDescent="0.25">
      <c r="A86" s="6" t="s">
        <v>47</v>
      </c>
      <c r="B86" s="6" t="s">
        <v>352</v>
      </c>
      <c r="C86" s="6">
        <v>1</v>
      </c>
      <c r="D86" s="6" t="s">
        <v>219</v>
      </c>
      <c r="E86" s="6" t="s">
        <v>219</v>
      </c>
      <c r="F86" s="6" t="s">
        <v>219</v>
      </c>
      <c r="G86" s="6">
        <v>6.8</v>
      </c>
      <c r="H86" s="6" t="s">
        <v>219</v>
      </c>
      <c r="I86" s="6" t="s">
        <v>219</v>
      </c>
      <c r="J86" s="6" t="s">
        <v>219</v>
      </c>
      <c r="K86" s="6" t="s">
        <v>219</v>
      </c>
      <c r="L86" s="6" t="s">
        <v>219</v>
      </c>
      <c r="M86" s="6" t="s">
        <v>219</v>
      </c>
      <c r="N86" s="6" t="s">
        <v>219</v>
      </c>
      <c r="O86" s="6" t="s">
        <v>219</v>
      </c>
      <c r="P86" s="6" t="s">
        <v>219</v>
      </c>
      <c r="Q86" s="6" t="s">
        <v>219</v>
      </c>
      <c r="R86" s="6" t="s">
        <v>219</v>
      </c>
      <c r="S86" s="6" t="s">
        <v>219</v>
      </c>
      <c r="T86" s="6" t="s">
        <v>219</v>
      </c>
      <c r="U86" s="6" t="s">
        <v>219</v>
      </c>
      <c r="V86" s="6" t="s">
        <v>219</v>
      </c>
      <c r="W86" s="6" t="s">
        <v>219</v>
      </c>
      <c r="X86" s="6" t="s">
        <v>219</v>
      </c>
      <c r="Y86" s="6" t="s">
        <v>219</v>
      </c>
      <c r="Z86" s="6" t="s">
        <v>219</v>
      </c>
      <c r="AA86" s="6" t="s">
        <v>219</v>
      </c>
      <c r="AB86" s="6" t="s">
        <v>219</v>
      </c>
      <c r="AC86" s="6" t="s">
        <v>219</v>
      </c>
      <c r="AD86" s="6" t="s">
        <v>219</v>
      </c>
      <c r="AE86" s="6" t="s">
        <v>219</v>
      </c>
      <c r="AF86" s="6" t="s">
        <v>219</v>
      </c>
      <c r="AG86" s="6" t="s">
        <v>219</v>
      </c>
      <c r="AH86" s="6" t="s">
        <v>219</v>
      </c>
      <c r="AI86" s="6" t="s">
        <v>219</v>
      </c>
      <c r="AJ86" s="6" t="s">
        <v>219</v>
      </c>
      <c r="AK86" s="6" t="s">
        <v>219</v>
      </c>
      <c r="AL86" s="6" t="s">
        <v>219</v>
      </c>
      <c r="AM86" s="6" t="s">
        <v>219</v>
      </c>
      <c r="AN86" s="6" t="s">
        <v>219</v>
      </c>
      <c r="AO86" s="6" t="s">
        <v>219</v>
      </c>
      <c r="AP86" s="6" t="s">
        <v>219</v>
      </c>
      <c r="AQ86" s="6" t="s">
        <v>219</v>
      </c>
      <c r="AR86" s="6" t="s">
        <v>219</v>
      </c>
      <c r="AS86" s="6" t="s">
        <v>219</v>
      </c>
      <c r="AT86" s="6" t="s">
        <v>219</v>
      </c>
      <c r="AU86" s="6" t="s">
        <v>219</v>
      </c>
      <c r="AV86" s="6" t="s">
        <v>219</v>
      </c>
      <c r="AW86" s="6" t="s">
        <v>219</v>
      </c>
      <c r="AX86" s="6" t="s">
        <v>219</v>
      </c>
      <c r="AY86" s="6" t="s">
        <v>219</v>
      </c>
      <c r="AZ86" s="6" t="s">
        <v>219</v>
      </c>
      <c r="BA86" s="6" t="s">
        <v>219</v>
      </c>
      <c r="BB86" s="6" t="s">
        <v>219</v>
      </c>
      <c r="BC86" s="6" t="s">
        <v>219</v>
      </c>
      <c r="BD86" s="6" t="s">
        <v>219</v>
      </c>
      <c r="BE86" s="6" t="s">
        <v>219</v>
      </c>
      <c r="BF86" s="6" t="s">
        <v>219</v>
      </c>
      <c r="BG86" s="6" t="s">
        <v>219</v>
      </c>
      <c r="BH86" s="6" t="s">
        <v>219</v>
      </c>
      <c r="BI86" s="6" t="s">
        <v>219</v>
      </c>
      <c r="BJ86" s="6" t="s">
        <v>219</v>
      </c>
      <c r="BK86" s="6" t="s">
        <v>219</v>
      </c>
      <c r="BL86" s="6" t="s">
        <v>219</v>
      </c>
    </row>
    <row r="87" spans="1:64" x14ac:dyDescent="0.25">
      <c r="A87" s="6" t="s">
        <v>48</v>
      </c>
      <c r="B87" s="6" t="s">
        <v>352</v>
      </c>
      <c r="C87" s="6">
        <v>1</v>
      </c>
      <c r="D87" s="6" t="s">
        <v>219</v>
      </c>
      <c r="E87" s="6" t="s">
        <v>219</v>
      </c>
      <c r="F87" s="6" t="s">
        <v>219</v>
      </c>
      <c r="G87" s="6">
        <v>51.7</v>
      </c>
      <c r="H87" s="6" t="s">
        <v>219</v>
      </c>
      <c r="I87" s="6" t="s">
        <v>219</v>
      </c>
      <c r="J87" s="6" t="s">
        <v>219</v>
      </c>
      <c r="K87" s="6" t="s">
        <v>219</v>
      </c>
      <c r="L87" s="6" t="s">
        <v>219</v>
      </c>
      <c r="M87" s="6" t="s">
        <v>219</v>
      </c>
      <c r="N87" s="6" t="s">
        <v>219</v>
      </c>
      <c r="O87" s="6" t="s">
        <v>219</v>
      </c>
      <c r="P87" s="6" t="s">
        <v>219</v>
      </c>
      <c r="Q87" s="6" t="s">
        <v>219</v>
      </c>
      <c r="R87" s="6" t="s">
        <v>219</v>
      </c>
      <c r="S87" s="6" t="s">
        <v>219</v>
      </c>
      <c r="T87" s="6" t="s">
        <v>219</v>
      </c>
      <c r="U87" s="6" t="s">
        <v>219</v>
      </c>
      <c r="V87" s="6" t="s">
        <v>219</v>
      </c>
      <c r="W87" s="6" t="s">
        <v>219</v>
      </c>
      <c r="X87" s="6">
        <v>4.5999999999999996</v>
      </c>
      <c r="Y87" s="6" t="s">
        <v>219</v>
      </c>
      <c r="Z87" s="6" t="s">
        <v>219</v>
      </c>
      <c r="AA87" s="6" t="s">
        <v>219</v>
      </c>
      <c r="AB87" s="6" t="s">
        <v>219</v>
      </c>
      <c r="AC87" s="6" t="s">
        <v>219</v>
      </c>
      <c r="AD87" s="6" t="s">
        <v>219</v>
      </c>
      <c r="AE87" s="6" t="s">
        <v>219</v>
      </c>
      <c r="AF87" s="6" t="s">
        <v>219</v>
      </c>
      <c r="AG87" s="6" t="s">
        <v>219</v>
      </c>
      <c r="AH87" s="6" t="s">
        <v>219</v>
      </c>
      <c r="AI87" s="6" t="s">
        <v>219</v>
      </c>
      <c r="AJ87" s="6" t="s">
        <v>219</v>
      </c>
      <c r="AK87" s="6" t="s">
        <v>219</v>
      </c>
      <c r="AL87" s="6" t="s">
        <v>219</v>
      </c>
      <c r="AM87" s="6" t="s">
        <v>219</v>
      </c>
      <c r="AN87" s="6" t="s">
        <v>219</v>
      </c>
      <c r="AO87" s="6" t="s">
        <v>219</v>
      </c>
      <c r="AP87" s="6" t="s">
        <v>219</v>
      </c>
      <c r="AQ87" s="6" t="s">
        <v>219</v>
      </c>
      <c r="AR87" s="6" t="s">
        <v>219</v>
      </c>
      <c r="AS87" s="6" t="s">
        <v>219</v>
      </c>
      <c r="AT87" s="6" t="s">
        <v>219</v>
      </c>
      <c r="AU87" s="6" t="s">
        <v>219</v>
      </c>
      <c r="AV87" s="6" t="s">
        <v>219</v>
      </c>
      <c r="AW87" s="6" t="s">
        <v>219</v>
      </c>
      <c r="AX87" s="6" t="s">
        <v>219</v>
      </c>
      <c r="AY87" s="6" t="s">
        <v>219</v>
      </c>
      <c r="AZ87" s="6" t="s">
        <v>219</v>
      </c>
      <c r="BA87" s="6" t="s">
        <v>219</v>
      </c>
      <c r="BB87" s="6" t="s">
        <v>219</v>
      </c>
      <c r="BC87" s="6" t="s">
        <v>219</v>
      </c>
      <c r="BD87" s="6" t="s">
        <v>219</v>
      </c>
      <c r="BE87" s="6" t="s">
        <v>219</v>
      </c>
      <c r="BF87" s="6" t="s">
        <v>219</v>
      </c>
      <c r="BG87" s="6" t="s">
        <v>219</v>
      </c>
      <c r="BH87" s="6" t="s">
        <v>219</v>
      </c>
      <c r="BI87" s="6" t="s">
        <v>219</v>
      </c>
      <c r="BJ87" s="6" t="s">
        <v>219</v>
      </c>
      <c r="BK87" s="6" t="s">
        <v>219</v>
      </c>
      <c r="BL87" s="6" t="s">
        <v>219</v>
      </c>
    </row>
    <row r="88" spans="1:64" x14ac:dyDescent="0.25">
      <c r="A88" s="6" t="s">
        <v>49</v>
      </c>
      <c r="B88" s="6" t="s">
        <v>352</v>
      </c>
      <c r="C88" s="6">
        <v>1</v>
      </c>
      <c r="D88" s="6" t="s">
        <v>219</v>
      </c>
      <c r="E88" s="6" t="s">
        <v>219</v>
      </c>
      <c r="F88" s="6" t="s">
        <v>219</v>
      </c>
      <c r="G88" s="6">
        <v>56.7</v>
      </c>
      <c r="H88" s="6" t="s">
        <v>219</v>
      </c>
      <c r="I88" s="6" t="s">
        <v>219</v>
      </c>
      <c r="J88" s="6" t="s">
        <v>219</v>
      </c>
      <c r="K88" s="6" t="s">
        <v>219</v>
      </c>
      <c r="L88" s="6" t="s">
        <v>219</v>
      </c>
      <c r="M88" s="6" t="s">
        <v>219</v>
      </c>
      <c r="N88" s="6" t="s">
        <v>219</v>
      </c>
      <c r="O88" s="6" t="s">
        <v>219</v>
      </c>
      <c r="P88" s="6" t="s">
        <v>219</v>
      </c>
      <c r="Q88" s="6" t="s">
        <v>219</v>
      </c>
      <c r="R88" s="6" t="s">
        <v>219</v>
      </c>
      <c r="S88" s="6" t="s">
        <v>219</v>
      </c>
      <c r="T88" s="6" t="s">
        <v>219</v>
      </c>
      <c r="U88" s="6" t="s">
        <v>219</v>
      </c>
      <c r="V88" s="6" t="s">
        <v>219</v>
      </c>
      <c r="W88" s="6" t="s">
        <v>219</v>
      </c>
      <c r="X88" s="6">
        <v>17.100000000000001</v>
      </c>
      <c r="Y88" s="6" t="s">
        <v>219</v>
      </c>
      <c r="Z88" s="6" t="s">
        <v>219</v>
      </c>
      <c r="AA88" s="6" t="s">
        <v>219</v>
      </c>
      <c r="AB88" s="6" t="s">
        <v>219</v>
      </c>
      <c r="AC88" s="6" t="s">
        <v>219</v>
      </c>
      <c r="AD88" s="6" t="s">
        <v>219</v>
      </c>
      <c r="AE88" s="6" t="s">
        <v>219</v>
      </c>
      <c r="AF88" s="6" t="s">
        <v>219</v>
      </c>
      <c r="AG88" s="6" t="s">
        <v>219</v>
      </c>
      <c r="AH88" s="6" t="s">
        <v>219</v>
      </c>
      <c r="AI88" s="6" t="s">
        <v>219</v>
      </c>
      <c r="AJ88" s="6" t="s">
        <v>219</v>
      </c>
      <c r="AK88" s="6" t="s">
        <v>219</v>
      </c>
      <c r="AL88" s="6" t="s">
        <v>219</v>
      </c>
      <c r="AM88" s="6" t="s">
        <v>219</v>
      </c>
      <c r="AN88" s="6" t="s">
        <v>219</v>
      </c>
      <c r="AO88" s="6" t="s">
        <v>219</v>
      </c>
      <c r="AP88" s="6" t="s">
        <v>219</v>
      </c>
      <c r="AQ88" s="6" t="s">
        <v>219</v>
      </c>
      <c r="AR88" s="6" t="s">
        <v>219</v>
      </c>
      <c r="AS88" s="6" t="s">
        <v>219</v>
      </c>
      <c r="AT88" s="6" t="s">
        <v>219</v>
      </c>
      <c r="AU88" s="6" t="s">
        <v>219</v>
      </c>
      <c r="AV88" s="6" t="s">
        <v>219</v>
      </c>
      <c r="AW88" s="6" t="s">
        <v>219</v>
      </c>
      <c r="AX88" s="6" t="s">
        <v>219</v>
      </c>
      <c r="AY88" s="6" t="s">
        <v>219</v>
      </c>
      <c r="AZ88" s="6" t="s">
        <v>219</v>
      </c>
      <c r="BA88" s="6" t="s">
        <v>219</v>
      </c>
      <c r="BB88" s="6" t="s">
        <v>219</v>
      </c>
      <c r="BC88" s="6" t="s">
        <v>219</v>
      </c>
      <c r="BD88" s="6" t="s">
        <v>219</v>
      </c>
      <c r="BE88" s="6" t="s">
        <v>219</v>
      </c>
      <c r="BF88" s="6" t="s">
        <v>219</v>
      </c>
      <c r="BG88" s="6" t="s">
        <v>219</v>
      </c>
      <c r="BH88" s="6" t="s">
        <v>219</v>
      </c>
      <c r="BI88" s="6" t="s">
        <v>219</v>
      </c>
      <c r="BJ88" s="6" t="s">
        <v>219</v>
      </c>
      <c r="BK88" s="6" t="s">
        <v>219</v>
      </c>
      <c r="BL88" s="6" t="s">
        <v>219</v>
      </c>
    </row>
    <row r="89" spans="1:64" x14ac:dyDescent="0.25">
      <c r="A89" s="6" t="s">
        <v>50</v>
      </c>
      <c r="B89" s="6" t="s">
        <v>352</v>
      </c>
      <c r="C89" s="6">
        <v>1</v>
      </c>
      <c r="D89" s="6" t="s">
        <v>219</v>
      </c>
      <c r="E89" s="6" t="s">
        <v>219</v>
      </c>
      <c r="F89" s="6" t="s">
        <v>219</v>
      </c>
      <c r="G89" s="6">
        <v>23.8</v>
      </c>
      <c r="H89" s="6" t="s">
        <v>219</v>
      </c>
      <c r="I89" s="6" t="s">
        <v>219</v>
      </c>
      <c r="J89" s="6" t="s">
        <v>219</v>
      </c>
      <c r="K89" s="6" t="s">
        <v>219</v>
      </c>
      <c r="L89" s="6" t="s">
        <v>219</v>
      </c>
      <c r="M89" s="6" t="s">
        <v>219</v>
      </c>
      <c r="N89" s="6" t="s">
        <v>219</v>
      </c>
      <c r="O89" s="6" t="s">
        <v>219</v>
      </c>
      <c r="P89" s="6" t="s">
        <v>219</v>
      </c>
      <c r="Q89" s="6" t="s">
        <v>219</v>
      </c>
      <c r="R89" s="6" t="s">
        <v>219</v>
      </c>
      <c r="S89" s="6" t="s">
        <v>219</v>
      </c>
      <c r="T89" s="6" t="s">
        <v>219</v>
      </c>
      <c r="U89" s="6" t="s">
        <v>219</v>
      </c>
      <c r="V89" s="6" t="s">
        <v>219</v>
      </c>
      <c r="W89" s="6" t="s">
        <v>219</v>
      </c>
      <c r="X89" s="6">
        <v>10</v>
      </c>
      <c r="Y89" s="6" t="s">
        <v>219</v>
      </c>
      <c r="Z89" s="6" t="s">
        <v>219</v>
      </c>
      <c r="AA89" s="6" t="s">
        <v>219</v>
      </c>
      <c r="AB89" s="6" t="s">
        <v>219</v>
      </c>
      <c r="AC89" s="6" t="s">
        <v>219</v>
      </c>
      <c r="AD89" s="6" t="s">
        <v>219</v>
      </c>
      <c r="AE89" s="6" t="s">
        <v>219</v>
      </c>
      <c r="AF89" s="6" t="s">
        <v>219</v>
      </c>
      <c r="AG89" s="6" t="s">
        <v>219</v>
      </c>
      <c r="AH89" s="6" t="s">
        <v>219</v>
      </c>
      <c r="AI89" s="6" t="s">
        <v>219</v>
      </c>
      <c r="AJ89" s="6" t="s">
        <v>219</v>
      </c>
      <c r="AK89" s="6" t="s">
        <v>219</v>
      </c>
      <c r="AL89" s="6" t="s">
        <v>219</v>
      </c>
      <c r="AM89" s="6" t="s">
        <v>219</v>
      </c>
      <c r="AN89" s="6" t="s">
        <v>219</v>
      </c>
      <c r="AO89" s="6" t="s">
        <v>219</v>
      </c>
      <c r="AP89" s="6" t="s">
        <v>219</v>
      </c>
      <c r="AQ89" s="6" t="s">
        <v>219</v>
      </c>
      <c r="AR89" s="6" t="s">
        <v>219</v>
      </c>
      <c r="AS89" s="6" t="s">
        <v>219</v>
      </c>
      <c r="AT89" s="6" t="s">
        <v>219</v>
      </c>
      <c r="AU89" s="6" t="s">
        <v>219</v>
      </c>
      <c r="AV89" s="6" t="s">
        <v>219</v>
      </c>
      <c r="AW89" s="6" t="s">
        <v>219</v>
      </c>
      <c r="AX89" s="6" t="s">
        <v>219</v>
      </c>
      <c r="AY89" s="6" t="s">
        <v>219</v>
      </c>
      <c r="AZ89" s="6" t="s">
        <v>219</v>
      </c>
      <c r="BA89" s="6" t="s">
        <v>219</v>
      </c>
      <c r="BB89" s="6" t="s">
        <v>219</v>
      </c>
      <c r="BC89" s="6" t="s">
        <v>219</v>
      </c>
      <c r="BD89" s="6" t="s">
        <v>219</v>
      </c>
      <c r="BE89" s="6" t="s">
        <v>219</v>
      </c>
      <c r="BF89" s="6" t="s">
        <v>219</v>
      </c>
      <c r="BG89" s="6" t="s">
        <v>219</v>
      </c>
      <c r="BH89" s="6" t="s">
        <v>219</v>
      </c>
      <c r="BI89" s="6" t="s">
        <v>219</v>
      </c>
      <c r="BJ89" s="6" t="s">
        <v>219</v>
      </c>
      <c r="BK89" s="6" t="s">
        <v>219</v>
      </c>
      <c r="BL89" s="6" t="s">
        <v>219</v>
      </c>
    </row>
    <row r="90" spans="1:64" x14ac:dyDescent="0.25">
      <c r="A90" s="6" t="s">
        <v>51</v>
      </c>
      <c r="B90" s="6" t="s">
        <v>352</v>
      </c>
      <c r="C90" s="6">
        <v>1</v>
      </c>
      <c r="D90" s="6" t="s">
        <v>219</v>
      </c>
      <c r="E90" s="6" t="s">
        <v>219</v>
      </c>
      <c r="F90" s="6" t="s">
        <v>219</v>
      </c>
      <c r="G90" s="6" t="s">
        <v>219</v>
      </c>
      <c r="H90" s="6" t="s">
        <v>219</v>
      </c>
      <c r="I90" s="6" t="s">
        <v>219</v>
      </c>
      <c r="J90" s="6" t="s">
        <v>219</v>
      </c>
      <c r="K90" s="6" t="s">
        <v>219</v>
      </c>
      <c r="L90" s="6" t="s">
        <v>219</v>
      </c>
      <c r="M90" s="6" t="s">
        <v>219</v>
      </c>
      <c r="N90" s="6" t="s">
        <v>219</v>
      </c>
      <c r="O90" s="6" t="s">
        <v>219</v>
      </c>
      <c r="P90" s="6" t="s">
        <v>219</v>
      </c>
      <c r="Q90" s="6" t="s">
        <v>219</v>
      </c>
      <c r="R90" s="6" t="s">
        <v>219</v>
      </c>
      <c r="S90" s="6" t="s">
        <v>219</v>
      </c>
      <c r="T90" s="6" t="s">
        <v>219</v>
      </c>
      <c r="U90" s="6" t="s">
        <v>219</v>
      </c>
      <c r="V90" s="6" t="s">
        <v>219</v>
      </c>
      <c r="W90" s="6" t="s">
        <v>219</v>
      </c>
      <c r="X90" s="6" t="s">
        <v>219</v>
      </c>
      <c r="Y90" s="6" t="s">
        <v>219</v>
      </c>
      <c r="Z90" s="6" t="s">
        <v>219</v>
      </c>
      <c r="AA90" s="6" t="s">
        <v>219</v>
      </c>
      <c r="AB90" s="6" t="s">
        <v>219</v>
      </c>
      <c r="AC90" s="6" t="s">
        <v>219</v>
      </c>
      <c r="AD90" s="6" t="s">
        <v>219</v>
      </c>
      <c r="AE90" s="6" t="s">
        <v>219</v>
      </c>
      <c r="AF90" s="6" t="s">
        <v>219</v>
      </c>
      <c r="AG90" s="6" t="s">
        <v>219</v>
      </c>
      <c r="AH90" s="6" t="s">
        <v>219</v>
      </c>
      <c r="AI90" s="6" t="s">
        <v>219</v>
      </c>
      <c r="AJ90" s="6" t="s">
        <v>219</v>
      </c>
      <c r="AK90" s="6" t="s">
        <v>219</v>
      </c>
      <c r="AL90" s="6" t="s">
        <v>219</v>
      </c>
      <c r="AM90" s="6" t="s">
        <v>219</v>
      </c>
      <c r="AN90" s="6" t="s">
        <v>219</v>
      </c>
      <c r="AO90" s="6" t="s">
        <v>219</v>
      </c>
      <c r="AP90" s="6" t="s">
        <v>219</v>
      </c>
      <c r="AQ90" s="6" t="s">
        <v>219</v>
      </c>
      <c r="AR90" s="6" t="s">
        <v>219</v>
      </c>
      <c r="AS90" s="6" t="s">
        <v>219</v>
      </c>
      <c r="AT90" s="6" t="s">
        <v>219</v>
      </c>
      <c r="AU90" s="6" t="s">
        <v>219</v>
      </c>
      <c r="AV90" s="6" t="s">
        <v>219</v>
      </c>
      <c r="AW90" s="6" t="s">
        <v>219</v>
      </c>
      <c r="AX90" s="6" t="s">
        <v>219</v>
      </c>
      <c r="AY90" s="6" t="s">
        <v>219</v>
      </c>
      <c r="AZ90" s="6" t="s">
        <v>219</v>
      </c>
      <c r="BA90" s="6" t="s">
        <v>219</v>
      </c>
      <c r="BB90" s="6" t="s">
        <v>219</v>
      </c>
      <c r="BC90" s="6" t="s">
        <v>219</v>
      </c>
      <c r="BD90" s="6" t="s">
        <v>219</v>
      </c>
      <c r="BE90" s="6" t="s">
        <v>219</v>
      </c>
      <c r="BF90" s="6" t="s">
        <v>219</v>
      </c>
      <c r="BG90" s="6" t="s">
        <v>219</v>
      </c>
      <c r="BH90" s="6" t="s">
        <v>219</v>
      </c>
      <c r="BI90" s="6" t="s">
        <v>219</v>
      </c>
      <c r="BJ90" s="6" t="s">
        <v>219</v>
      </c>
      <c r="BK90" s="6" t="s">
        <v>219</v>
      </c>
      <c r="BL90" s="6" t="s">
        <v>219</v>
      </c>
    </row>
    <row r="92" spans="1:64" x14ac:dyDescent="0.25">
      <c r="A92" s="6" t="s">
        <v>372</v>
      </c>
    </row>
    <row r="94" spans="1:64" x14ac:dyDescent="0.25">
      <c r="A94" s="6" t="s">
        <v>371</v>
      </c>
      <c r="B94" s="6" t="s">
        <v>352</v>
      </c>
      <c r="C94" s="6">
        <v>1</v>
      </c>
      <c r="D94" s="6" t="s">
        <v>219</v>
      </c>
      <c r="E94" s="6" t="s">
        <v>219</v>
      </c>
      <c r="F94" s="6" t="s">
        <v>219</v>
      </c>
      <c r="G94" s="6" t="s">
        <v>219</v>
      </c>
      <c r="H94" s="6" t="s">
        <v>219</v>
      </c>
      <c r="I94" s="6" t="s">
        <v>219</v>
      </c>
      <c r="J94" s="6" t="s">
        <v>219</v>
      </c>
      <c r="K94" s="6" t="s">
        <v>219</v>
      </c>
      <c r="L94" s="6" t="s">
        <v>219</v>
      </c>
      <c r="M94" s="6" t="s">
        <v>219</v>
      </c>
      <c r="N94" s="6" t="s">
        <v>219</v>
      </c>
      <c r="O94" s="6" t="s">
        <v>219</v>
      </c>
      <c r="P94" s="6" t="s">
        <v>219</v>
      </c>
      <c r="Q94" s="6" t="s">
        <v>219</v>
      </c>
      <c r="R94" s="6" t="s">
        <v>219</v>
      </c>
      <c r="S94" s="6" t="s">
        <v>219</v>
      </c>
      <c r="T94" s="6" t="s">
        <v>219</v>
      </c>
      <c r="U94" s="6" t="s">
        <v>219</v>
      </c>
      <c r="V94" s="6" t="s">
        <v>219</v>
      </c>
      <c r="W94" s="6" t="s">
        <v>219</v>
      </c>
      <c r="X94" s="6" t="s">
        <v>219</v>
      </c>
      <c r="Y94" s="6" t="s">
        <v>219</v>
      </c>
      <c r="Z94" s="6" t="s">
        <v>219</v>
      </c>
      <c r="AA94" s="6" t="s">
        <v>219</v>
      </c>
      <c r="AB94" s="6" t="s">
        <v>219</v>
      </c>
      <c r="AC94" s="6" t="s">
        <v>219</v>
      </c>
      <c r="AD94" s="6" t="s">
        <v>219</v>
      </c>
      <c r="AE94" s="6" t="s">
        <v>219</v>
      </c>
      <c r="AF94" s="6" t="s">
        <v>219</v>
      </c>
      <c r="AG94" s="6" t="s">
        <v>219</v>
      </c>
      <c r="AH94" s="6" t="s">
        <v>219</v>
      </c>
      <c r="AI94" s="6" t="s">
        <v>219</v>
      </c>
      <c r="AJ94" s="6" t="s">
        <v>219</v>
      </c>
      <c r="AK94" s="6" t="s">
        <v>219</v>
      </c>
      <c r="AL94" s="6" t="s">
        <v>219</v>
      </c>
      <c r="AM94" s="6" t="s">
        <v>219</v>
      </c>
      <c r="AN94" s="6" t="s">
        <v>219</v>
      </c>
      <c r="AO94" s="6" t="s">
        <v>219</v>
      </c>
      <c r="AP94" s="6" t="s">
        <v>219</v>
      </c>
      <c r="AQ94" s="6" t="s">
        <v>219</v>
      </c>
      <c r="AR94" s="6" t="s">
        <v>219</v>
      </c>
      <c r="AS94" s="6" t="s">
        <v>219</v>
      </c>
      <c r="AT94" s="6" t="s">
        <v>219</v>
      </c>
      <c r="AU94" s="6" t="s">
        <v>219</v>
      </c>
      <c r="AV94" s="6" t="s">
        <v>219</v>
      </c>
      <c r="AW94" s="6" t="s">
        <v>219</v>
      </c>
      <c r="AX94" s="6" t="s">
        <v>219</v>
      </c>
      <c r="AY94" s="6" t="s">
        <v>219</v>
      </c>
      <c r="AZ94" s="6" t="s">
        <v>219</v>
      </c>
      <c r="BA94" s="6" t="s">
        <v>219</v>
      </c>
      <c r="BB94" s="6" t="s">
        <v>219</v>
      </c>
      <c r="BC94" s="6" t="s">
        <v>219</v>
      </c>
      <c r="BD94" s="6" t="s">
        <v>219</v>
      </c>
      <c r="BE94" s="6" t="s">
        <v>219</v>
      </c>
      <c r="BF94" s="6" t="s">
        <v>219</v>
      </c>
      <c r="BG94" s="6" t="s">
        <v>219</v>
      </c>
      <c r="BH94" s="6" t="s">
        <v>219</v>
      </c>
      <c r="BI94" s="6" t="s">
        <v>219</v>
      </c>
      <c r="BJ94" s="6" t="s">
        <v>219</v>
      </c>
      <c r="BK94" s="6" t="s">
        <v>219</v>
      </c>
      <c r="BL94" s="6" t="s">
        <v>219</v>
      </c>
    </row>
    <row r="95" spans="1:64" x14ac:dyDescent="0.25">
      <c r="A95" s="6" t="s">
        <v>370</v>
      </c>
      <c r="B95" s="6" t="s">
        <v>352</v>
      </c>
      <c r="C95" s="6">
        <v>1</v>
      </c>
      <c r="D95" s="6" t="s">
        <v>219</v>
      </c>
      <c r="E95" s="6" t="s">
        <v>219</v>
      </c>
      <c r="F95" s="6" t="s">
        <v>219</v>
      </c>
      <c r="G95" s="6" t="s">
        <v>219</v>
      </c>
      <c r="H95" s="6" t="s">
        <v>219</v>
      </c>
      <c r="I95" s="6" t="s">
        <v>219</v>
      </c>
      <c r="J95" s="6" t="s">
        <v>219</v>
      </c>
      <c r="K95" s="6" t="s">
        <v>219</v>
      </c>
      <c r="L95" s="6" t="s">
        <v>219</v>
      </c>
      <c r="M95" s="6" t="s">
        <v>219</v>
      </c>
      <c r="N95" s="6" t="s">
        <v>219</v>
      </c>
      <c r="O95" s="6" t="s">
        <v>219</v>
      </c>
      <c r="P95" s="6" t="s">
        <v>219</v>
      </c>
      <c r="Q95" s="6" t="s">
        <v>219</v>
      </c>
      <c r="R95" s="6" t="s">
        <v>219</v>
      </c>
      <c r="S95" s="6" t="s">
        <v>219</v>
      </c>
      <c r="T95" s="6" t="s">
        <v>219</v>
      </c>
      <c r="U95" s="6" t="s">
        <v>219</v>
      </c>
      <c r="V95" s="6" t="s">
        <v>219</v>
      </c>
      <c r="W95" s="6" t="s">
        <v>219</v>
      </c>
      <c r="X95" s="6" t="s">
        <v>219</v>
      </c>
      <c r="Y95" s="6" t="s">
        <v>219</v>
      </c>
      <c r="Z95" s="6" t="s">
        <v>219</v>
      </c>
      <c r="AA95" s="6" t="s">
        <v>219</v>
      </c>
      <c r="AB95" s="6" t="s">
        <v>219</v>
      </c>
      <c r="AC95" s="6" t="s">
        <v>219</v>
      </c>
      <c r="AD95" s="6" t="s">
        <v>219</v>
      </c>
      <c r="AE95" s="6" t="s">
        <v>219</v>
      </c>
      <c r="AF95" s="6" t="s">
        <v>219</v>
      </c>
      <c r="AG95" s="6" t="s">
        <v>219</v>
      </c>
      <c r="AH95" s="6" t="s">
        <v>219</v>
      </c>
      <c r="AI95" s="6" t="s">
        <v>219</v>
      </c>
      <c r="AJ95" s="6" t="s">
        <v>219</v>
      </c>
      <c r="AK95" s="6" t="s">
        <v>219</v>
      </c>
      <c r="AL95" s="6" t="s">
        <v>219</v>
      </c>
      <c r="AM95" s="6" t="s">
        <v>219</v>
      </c>
      <c r="AN95" s="6" t="s">
        <v>219</v>
      </c>
      <c r="AO95" s="6" t="s">
        <v>219</v>
      </c>
      <c r="AP95" s="6" t="s">
        <v>219</v>
      </c>
      <c r="AQ95" s="6" t="s">
        <v>219</v>
      </c>
      <c r="AR95" s="6" t="s">
        <v>219</v>
      </c>
      <c r="AS95" s="6" t="s">
        <v>219</v>
      </c>
      <c r="AT95" s="6" t="s">
        <v>219</v>
      </c>
      <c r="AU95" s="6" t="s">
        <v>219</v>
      </c>
      <c r="AV95" s="6" t="s">
        <v>219</v>
      </c>
      <c r="AW95" s="6" t="s">
        <v>219</v>
      </c>
      <c r="AX95" s="6" t="s">
        <v>219</v>
      </c>
      <c r="AY95" s="6" t="s">
        <v>219</v>
      </c>
      <c r="AZ95" s="6" t="s">
        <v>219</v>
      </c>
      <c r="BA95" s="6" t="s">
        <v>219</v>
      </c>
      <c r="BB95" s="6" t="s">
        <v>219</v>
      </c>
      <c r="BC95" s="6" t="s">
        <v>219</v>
      </c>
      <c r="BD95" s="6" t="s">
        <v>219</v>
      </c>
      <c r="BE95" s="6" t="s">
        <v>219</v>
      </c>
      <c r="BF95" s="6" t="s">
        <v>219</v>
      </c>
      <c r="BG95" s="6" t="s">
        <v>219</v>
      </c>
      <c r="BH95" s="6" t="s">
        <v>219</v>
      </c>
      <c r="BI95" s="6" t="s">
        <v>219</v>
      </c>
      <c r="BJ95" s="6" t="s">
        <v>219</v>
      </c>
      <c r="BK95" s="6" t="s">
        <v>219</v>
      </c>
      <c r="BL95" s="6" t="s">
        <v>219</v>
      </c>
    </row>
    <row r="96" spans="1:64" x14ac:dyDescent="0.25">
      <c r="A96" s="6" t="s">
        <v>369</v>
      </c>
      <c r="B96" s="6" t="s">
        <v>352</v>
      </c>
      <c r="C96" s="6">
        <v>1</v>
      </c>
      <c r="D96" s="6" t="s">
        <v>219</v>
      </c>
      <c r="E96" s="6" t="s">
        <v>219</v>
      </c>
      <c r="F96" s="6" t="s">
        <v>219</v>
      </c>
      <c r="G96" s="6" t="s">
        <v>219</v>
      </c>
      <c r="H96" s="6" t="s">
        <v>219</v>
      </c>
      <c r="I96" s="6" t="s">
        <v>219</v>
      </c>
      <c r="J96" s="6" t="s">
        <v>219</v>
      </c>
      <c r="K96" s="6" t="s">
        <v>219</v>
      </c>
      <c r="L96" s="6" t="s">
        <v>219</v>
      </c>
      <c r="M96" s="6" t="s">
        <v>219</v>
      </c>
      <c r="N96" s="6" t="s">
        <v>219</v>
      </c>
      <c r="O96" s="6" t="s">
        <v>219</v>
      </c>
      <c r="P96" s="6" t="s">
        <v>219</v>
      </c>
      <c r="Q96" s="6" t="s">
        <v>219</v>
      </c>
      <c r="R96" s="6" t="s">
        <v>219</v>
      </c>
      <c r="S96" s="6" t="s">
        <v>219</v>
      </c>
      <c r="T96" s="6" t="s">
        <v>219</v>
      </c>
      <c r="U96" s="6" t="s">
        <v>219</v>
      </c>
      <c r="V96" s="6" t="s">
        <v>219</v>
      </c>
      <c r="W96" s="6" t="s">
        <v>219</v>
      </c>
      <c r="X96" s="6" t="s">
        <v>219</v>
      </c>
      <c r="Y96" s="6" t="s">
        <v>219</v>
      </c>
      <c r="Z96" s="6" t="s">
        <v>219</v>
      </c>
      <c r="AA96" s="6" t="s">
        <v>219</v>
      </c>
      <c r="AB96" s="6" t="s">
        <v>219</v>
      </c>
      <c r="AC96" s="6" t="s">
        <v>219</v>
      </c>
      <c r="AD96" s="6" t="s">
        <v>219</v>
      </c>
      <c r="AE96" s="6" t="s">
        <v>219</v>
      </c>
      <c r="AF96" s="6" t="s">
        <v>219</v>
      </c>
      <c r="AG96" s="6" t="s">
        <v>219</v>
      </c>
      <c r="AH96" s="6" t="s">
        <v>219</v>
      </c>
      <c r="AI96" s="6" t="s">
        <v>219</v>
      </c>
      <c r="AJ96" s="6" t="s">
        <v>219</v>
      </c>
      <c r="AK96" s="6" t="s">
        <v>219</v>
      </c>
      <c r="AL96" s="6" t="s">
        <v>219</v>
      </c>
      <c r="AM96" s="6" t="s">
        <v>219</v>
      </c>
      <c r="AN96" s="6" t="s">
        <v>219</v>
      </c>
      <c r="AO96" s="6" t="s">
        <v>219</v>
      </c>
      <c r="AP96" s="6" t="s">
        <v>219</v>
      </c>
      <c r="AQ96" s="6" t="s">
        <v>219</v>
      </c>
      <c r="AR96" s="6" t="s">
        <v>219</v>
      </c>
      <c r="AS96" s="6" t="s">
        <v>219</v>
      </c>
      <c r="AT96" s="6" t="s">
        <v>219</v>
      </c>
      <c r="AU96" s="6" t="s">
        <v>219</v>
      </c>
      <c r="AV96" s="6" t="s">
        <v>219</v>
      </c>
      <c r="AW96" s="6" t="s">
        <v>219</v>
      </c>
      <c r="AX96" s="6" t="s">
        <v>219</v>
      </c>
      <c r="AY96" s="6" t="s">
        <v>219</v>
      </c>
      <c r="AZ96" s="6" t="s">
        <v>219</v>
      </c>
      <c r="BA96" s="6" t="s">
        <v>219</v>
      </c>
      <c r="BB96" s="6" t="s">
        <v>219</v>
      </c>
      <c r="BC96" s="6" t="s">
        <v>219</v>
      </c>
      <c r="BD96" s="6" t="s">
        <v>219</v>
      </c>
      <c r="BE96" s="6" t="s">
        <v>219</v>
      </c>
      <c r="BF96" s="6" t="s">
        <v>219</v>
      </c>
      <c r="BG96" s="6" t="s">
        <v>219</v>
      </c>
      <c r="BH96" s="6" t="s">
        <v>219</v>
      </c>
      <c r="BI96" s="6" t="s">
        <v>219</v>
      </c>
      <c r="BJ96" s="6" t="s">
        <v>219</v>
      </c>
      <c r="BK96" s="6" t="s">
        <v>219</v>
      </c>
      <c r="BL96" s="6" t="s">
        <v>219</v>
      </c>
    </row>
    <row r="97" spans="1:64" x14ac:dyDescent="0.25">
      <c r="A97" s="6" t="s">
        <v>368</v>
      </c>
      <c r="B97" s="6" t="s">
        <v>352</v>
      </c>
      <c r="C97" s="6">
        <v>10</v>
      </c>
      <c r="D97" s="6" t="s">
        <v>225</v>
      </c>
      <c r="E97" s="6" t="s">
        <v>225</v>
      </c>
      <c r="F97" s="6" t="s">
        <v>225</v>
      </c>
      <c r="G97" s="6" t="s">
        <v>225</v>
      </c>
      <c r="H97" s="6" t="s">
        <v>225</v>
      </c>
      <c r="I97" s="6" t="s">
        <v>225</v>
      </c>
      <c r="J97" s="6" t="s">
        <v>225</v>
      </c>
      <c r="K97" s="6" t="s">
        <v>225</v>
      </c>
      <c r="L97" s="6" t="s">
        <v>225</v>
      </c>
      <c r="M97" s="6" t="s">
        <v>225</v>
      </c>
      <c r="N97" s="6" t="s">
        <v>225</v>
      </c>
      <c r="O97" s="6" t="s">
        <v>225</v>
      </c>
      <c r="P97" s="6" t="s">
        <v>225</v>
      </c>
      <c r="Q97" s="6" t="s">
        <v>225</v>
      </c>
      <c r="R97" s="6" t="s">
        <v>225</v>
      </c>
      <c r="S97" s="6" t="s">
        <v>225</v>
      </c>
      <c r="T97" s="6" t="s">
        <v>225</v>
      </c>
      <c r="U97" s="6" t="s">
        <v>225</v>
      </c>
      <c r="V97" s="6" t="s">
        <v>225</v>
      </c>
      <c r="W97" s="6" t="s">
        <v>225</v>
      </c>
      <c r="X97" s="6" t="s">
        <v>225</v>
      </c>
      <c r="Y97" s="6" t="s">
        <v>225</v>
      </c>
      <c r="Z97" s="6" t="s">
        <v>225</v>
      </c>
      <c r="AA97" s="6" t="s">
        <v>225</v>
      </c>
      <c r="AB97" s="6" t="s">
        <v>225</v>
      </c>
      <c r="AC97" s="6" t="s">
        <v>225</v>
      </c>
      <c r="AD97" s="6" t="s">
        <v>225</v>
      </c>
      <c r="AE97" s="6" t="s">
        <v>225</v>
      </c>
      <c r="AF97" s="6" t="s">
        <v>225</v>
      </c>
      <c r="AG97" s="6" t="s">
        <v>225</v>
      </c>
      <c r="AH97" s="6" t="s">
        <v>225</v>
      </c>
      <c r="AI97" s="6" t="s">
        <v>225</v>
      </c>
      <c r="AJ97" s="6" t="s">
        <v>225</v>
      </c>
      <c r="AK97" s="6" t="s">
        <v>225</v>
      </c>
      <c r="AL97" s="6" t="s">
        <v>225</v>
      </c>
      <c r="AM97" s="6" t="s">
        <v>225</v>
      </c>
      <c r="AN97" s="6" t="s">
        <v>225</v>
      </c>
      <c r="AO97" s="6" t="s">
        <v>225</v>
      </c>
      <c r="AP97" s="6" t="s">
        <v>225</v>
      </c>
      <c r="AQ97" s="6" t="s">
        <v>225</v>
      </c>
      <c r="AR97" s="6" t="s">
        <v>225</v>
      </c>
      <c r="AS97" s="6" t="s">
        <v>225</v>
      </c>
      <c r="AT97" s="6" t="s">
        <v>225</v>
      </c>
      <c r="AU97" s="6" t="s">
        <v>225</v>
      </c>
      <c r="AV97" s="6" t="s">
        <v>225</v>
      </c>
      <c r="AW97" s="6" t="s">
        <v>225</v>
      </c>
      <c r="AX97" s="6" t="s">
        <v>225</v>
      </c>
      <c r="AY97" s="6" t="s">
        <v>225</v>
      </c>
      <c r="AZ97" s="6" t="s">
        <v>225</v>
      </c>
      <c r="BA97" s="6" t="s">
        <v>225</v>
      </c>
      <c r="BB97" s="6" t="s">
        <v>225</v>
      </c>
      <c r="BC97" s="6" t="s">
        <v>225</v>
      </c>
      <c r="BD97" s="6" t="s">
        <v>225</v>
      </c>
      <c r="BE97" s="6" t="s">
        <v>225</v>
      </c>
      <c r="BF97" s="6" t="s">
        <v>225</v>
      </c>
      <c r="BG97" s="6" t="s">
        <v>225</v>
      </c>
      <c r="BH97" s="6" t="s">
        <v>225</v>
      </c>
      <c r="BI97" s="6" t="s">
        <v>225</v>
      </c>
      <c r="BJ97" s="6" t="s">
        <v>225</v>
      </c>
      <c r="BK97" s="6" t="s">
        <v>225</v>
      </c>
      <c r="BL97" s="6" t="s">
        <v>225</v>
      </c>
    </row>
    <row r="98" spans="1:64" x14ac:dyDescent="0.25">
      <c r="A98" s="6" t="s">
        <v>367</v>
      </c>
      <c r="B98" s="6" t="s">
        <v>352</v>
      </c>
      <c r="C98" s="6">
        <v>10</v>
      </c>
      <c r="D98" s="6" t="s">
        <v>225</v>
      </c>
      <c r="E98" s="6" t="s">
        <v>225</v>
      </c>
      <c r="F98" s="6" t="s">
        <v>225</v>
      </c>
      <c r="G98" s="6" t="s">
        <v>225</v>
      </c>
      <c r="H98" s="6" t="s">
        <v>225</v>
      </c>
      <c r="I98" s="6" t="s">
        <v>225</v>
      </c>
      <c r="J98" s="6" t="s">
        <v>225</v>
      </c>
      <c r="K98" s="6" t="s">
        <v>225</v>
      </c>
      <c r="L98" s="6" t="s">
        <v>225</v>
      </c>
      <c r="M98" s="6" t="s">
        <v>225</v>
      </c>
      <c r="N98" s="6" t="s">
        <v>225</v>
      </c>
      <c r="O98" s="6" t="s">
        <v>225</v>
      </c>
      <c r="P98" s="6" t="s">
        <v>225</v>
      </c>
      <c r="Q98" s="6" t="s">
        <v>225</v>
      </c>
      <c r="R98" s="6" t="s">
        <v>225</v>
      </c>
      <c r="S98" s="6" t="s">
        <v>225</v>
      </c>
      <c r="T98" s="6" t="s">
        <v>225</v>
      </c>
      <c r="U98" s="6" t="s">
        <v>225</v>
      </c>
      <c r="V98" s="6" t="s">
        <v>225</v>
      </c>
      <c r="W98" s="6" t="s">
        <v>225</v>
      </c>
      <c r="X98" s="6" t="s">
        <v>225</v>
      </c>
      <c r="Y98" s="6" t="s">
        <v>225</v>
      </c>
      <c r="Z98" s="6" t="s">
        <v>225</v>
      </c>
      <c r="AA98" s="6" t="s">
        <v>225</v>
      </c>
      <c r="AB98" s="6" t="s">
        <v>225</v>
      </c>
      <c r="AC98" s="6" t="s">
        <v>225</v>
      </c>
      <c r="AD98" s="6" t="s">
        <v>225</v>
      </c>
      <c r="AE98" s="6" t="s">
        <v>225</v>
      </c>
      <c r="AF98" s="6" t="s">
        <v>225</v>
      </c>
      <c r="AG98" s="6" t="s">
        <v>225</v>
      </c>
      <c r="AH98" s="6" t="s">
        <v>225</v>
      </c>
      <c r="AI98" s="6" t="s">
        <v>225</v>
      </c>
      <c r="AJ98" s="6" t="s">
        <v>225</v>
      </c>
      <c r="AK98" s="6" t="s">
        <v>225</v>
      </c>
      <c r="AL98" s="6" t="s">
        <v>225</v>
      </c>
      <c r="AM98" s="6" t="s">
        <v>225</v>
      </c>
      <c r="AN98" s="6" t="s">
        <v>225</v>
      </c>
      <c r="AO98" s="6" t="s">
        <v>225</v>
      </c>
      <c r="AP98" s="6" t="s">
        <v>225</v>
      </c>
      <c r="AQ98" s="6" t="s">
        <v>225</v>
      </c>
      <c r="AR98" s="6" t="s">
        <v>225</v>
      </c>
      <c r="AS98" s="6" t="s">
        <v>225</v>
      </c>
      <c r="AT98" s="6" t="s">
        <v>225</v>
      </c>
      <c r="AU98" s="6" t="s">
        <v>225</v>
      </c>
      <c r="AV98" s="6" t="s">
        <v>225</v>
      </c>
      <c r="AW98" s="6" t="s">
        <v>225</v>
      </c>
      <c r="AX98" s="6" t="s">
        <v>225</v>
      </c>
      <c r="AY98" s="6" t="s">
        <v>225</v>
      </c>
      <c r="AZ98" s="6" t="s">
        <v>225</v>
      </c>
      <c r="BA98" s="6" t="s">
        <v>225</v>
      </c>
      <c r="BB98" s="6" t="s">
        <v>225</v>
      </c>
      <c r="BC98" s="6" t="s">
        <v>225</v>
      </c>
      <c r="BD98" s="6" t="s">
        <v>225</v>
      </c>
      <c r="BE98" s="6" t="s">
        <v>225</v>
      </c>
      <c r="BF98" s="6" t="s">
        <v>225</v>
      </c>
      <c r="BG98" s="6" t="s">
        <v>225</v>
      </c>
      <c r="BH98" s="6" t="s">
        <v>225</v>
      </c>
      <c r="BI98" s="6" t="s">
        <v>225</v>
      </c>
      <c r="BJ98" s="6" t="s">
        <v>225</v>
      </c>
      <c r="BK98" s="6" t="s">
        <v>225</v>
      </c>
      <c r="BL98" s="6" t="s">
        <v>225</v>
      </c>
    </row>
    <row r="99" spans="1:64" x14ac:dyDescent="0.25">
      <c r="A99" s="6" t="s">
        <v>366</v>
      </c>
      <c r="B99" s="6" t="s">
        <v>352</v>
      </c>
      <c r="C99" s="6">
        <v>10</v>
      </c>
      <c r="D99" s="6" t="s">
        <v>225</v>
      </c>
      <c r="E99" s="6" t="s">
        <v>225</v>
      </c>
      <c r="F99" s="6" t="s">
        <v>225</v>
      </c>
      <c r="G99" s="6" t="s">
        <v>225</v>
      </c>
      <c r="H99" s="6" t="s">
        <v>225</v>
      </c>
      <c r="I99" s="6" t="s">
        <v>225</v>
      </c>
      <c r="J99" s="6" t="s">
        <v>225</v>
      </c>
      <c r="K99" s="6" t="s">
        <v>225</v>
      </c>
      <c r="L99" s="6" t="s">
        <v>225</v>
      </c>
      <c r="M99" s="6" t="s">
        <v>225</v>
      </c>
      <c r="N99" s="6" t="s">
        <v>225</v>
      </c>
      <c r="O99" s="6" t="s">
        <v>225</v>
      </c>
      <c r="P99" s="6" t="s">
        <v>225</v>
      </c>
      <c r="Q99" s="6" t="s">
        <v>225</v>
      </c>
      <c r="R99" s="6" t="s">
        <v>225</v>
      </c>
      <c r="S99" s="6" t="s">
        <v>225</v>
      </c>
      <c r="T99" s="6" t="s">
        <v>225</v>
      </c>
      <c r="U99" s="6" t="s">
        <v>225</v>
      </c>
      <c r="V99" s="6" t="s">
        <v>225</v>
      </c>
      <c r="W99" s="6" t="s">
        <v>225</v>
      </c>
      <c r="X99" s="6" t="s">
        <v>225</v>
      </c>
      <c r="Y99" s="6" t="s">
        <v>225</v>
      </c>
      <c r="Z99" s="6" t="s">
        <v>225</v>
      </c>
      <c r="AA99" s="6" t="s">
        <v>225</v>
      </c>
      <c r="AB99" s="6" t="s">
        <v>225</v>
      </c>
      <c r="AC99" s="6" t="s">
        <v>225</v>
      </c>
      <c r="AD99" s="6" t="s">
        <v>225</v>
      </c>
      <c r="AE99" s="6" t="s">
        <v>225</v>
      </c>
      <c r="AF99" s="6" t="s">
        <v>225</v>
      </c>
      <c r="AG99" s="6" t="s">
        <v>225</v>
      </c>
      <c r="AH99" s="6" t="s">
        <v>225</v>
      </c>
      <c r="AI99" s="6" t="s">
        <v>225</v>
      </c>
      <c r="AJ99" s="6" t="s">
        <v>225</v>
      </c>
      <c r="AK99" s="6" t="s">
        <v>225</v>
      </c>
      <c r="AL99" s="6" t="s">
        <v>225</v>
      </c>
      <c r="AM99" s="6" t="s">
        <v>225</v>
      </c>
      <c r="AN99" s="6" t="s">
        <v>225</v>
      </c>
      <c r="AO99" s="6" t="s">
        <v>225</v>
      </c>
      <c r="AP99" s="6" t="s">
        <v>225</v>
      </c>
      <c r="AQ99" s="6" t="s">
        <v>225</v>
      </c>
      <c r="AR99" s="6" t="s">
        <v>225</v>
      </c>
      <c r="AS99" s="6" t="s">
        <v>225</v>
      </c>
      <c r="AT99" s="6" t="s">
        <v>225</v>
      </c>
      <c r="AU99" s="6" t="s">
        <v>225</v>
      </c>
      <c r="AV99" s="6" t="s">
        <v>225</v>
      </c>
      <c r="AW99" s="6" t="s">
        <v>225</v>
      </c>
      <c r="AX99" s="6" t="s">
        <v>225</v>
      </c>
      <c r="AY99" s="6" t="s">
        <v>225</v>
      </c>
      <c r="AZ99" s="6" t="s">
        <v>225</v>
      </c>
      <c r="BA99" s="6" t="s">
        <v>225</v>
      </c>
      <c r="BB99" s="6" t="s">
        <v>225</v>
      </c>
      <c r="BC99" s="6" t="s">
        <v>225</v>
      </c>
      <c r="BD99" s="6" t="s">
        <v>225</v>
      </c>
      <c r="BE99" s="6" t="s">
        <v>225</v>
      </c>
      <c r="BF99" s="6" t="s">
        <v>225</v>
      </c>
      <c r="BG99" s="6" t="s">
        <v>225</v>
      </c>
      <c r="BH99" s="6" t="s">
        <v>225</v>
      </c>
      <c r="BI99" s="6" t="s">
        <v>225</v>
      </c>
      <c r="BJ99" s="6" t="s">
        <v>225</v>
      </c>
      <c r="BK99" s="6" t="s">
        <v>225</v>
      </c>
      <c r="BL99" s="6" t="s">
        <v>225</v>
      </c>
    </row>
    <row r="100" spans="1:64" x14ac:dyDescent="0.25">
      <c r="A100" s="6" t="s">
        <v>365</v>
      </c>
      <c r="B100" s="6" t="s">
        <v>352</v>
      </c>
      <c r="C100" s="6">
        <v>10</v>
      </c>
      <c r="D100" s="6">
        <v>3000</v>
      </c>
      <c r="E100" s="6" t="s">
        <v>225</v>
      </c>
      <c r="F100" s="6" t="s">
        <v>225</v>
      </c>
      <c r="G100" s="6" t="s">
        <v>225</v>
      </c>
      <c r="H100" s="6" t="s">
        <v>225</v>
      </c>
      <c r="I100" s="6" t="s">
        <v>225</v>
      </c>
      <c r="J100" s="6" t="s">
        <v>225</v>
      </c>
      <c r="K100" s="6" t="s">
        <v>225</v>
      </c>
      <c r="L100" s="6" t="s">
        <v>225</v>
      </c>
      <c r="M100" s="6" t="s">
        <v>225</v>
      </c>
      <c r="N100" s="6" t="s">
        <v>225</v>
      </c>
      <c r="O100" s="6" t="s">
        <v>225</v>
      </c>
      <c r="P100" s="6" t="s">
        <v>225</v>
      </c>
      <c r="Q100" s="6" t="s">
        <v>225</v>
      </c>
      <c r="R100" s="6" t="s">
        <v>225</v>
      </c>
      <c r="S100" s="6" t="s">
        <v>225</v>
      </c>
      <c r="T100" s="6" t="s">
        <v>225</v>
      </c>
      <c r="U100" s="6" t="s">
        <v>225</v>
      </c>
      <c r="V100" s="6">
        <v>180</v>
      </c>
      <c r="W100" s="6">
        <v>200</v>
      </c>
      <c r="X100" s="6" t="s">
        <v>225</v>
      </c>
      <c r="Y100" s="6" t="s">
        <v>225</v>
      </c>
      <c r="Z100" s="6" t="s">
        <v>225</v>
      </c>
      <c r="AA100" s="6" t="s">
        <v>225</v>
      </c>
      <c r="AB100" s="6" t="s">
        <v>225</v>
      </c>
      <c r="AC100" s="6" t="s">
        <v>225</v>
      </c>
      <c r="AD100" s="6" t="s">
        <v>225</v>
      </c>
      <c r="AE100" s="6">
        <v>2400</v>
      </c>
      <c r="AF100" s="6" t="s">
        <v>225</v>
      </c>
      <c r="AG100" s="6" t="s">
        <v>225</v>
      </c>
      <c r="AH100" s="6" t="s">
        <v>225</v>
      </c>
      <c r="AI100" s="6" t="s">
        <v>225</v>
      </c>
      <c r="AJ100" s="6" t="s">
        <v>225</v>
      </c>
      <c r="AK100" s="6" t="s">
        <v>225</v>
      </c>
      <c r="AL100" s="6" t="s">
        <v>225</v>
      </c>
      <c r="AM100" s="6" t="s">
        <v>225</v>
      </c>
      <c r="AN100" s="6" t="s">
        <v>225</v>
      </c>
      <c r="AO100" s="6" t="s">
        <v>225</v>
      </c>
      <c r="AP100" s="6" t="s">
        <v>225</v>
      </c>
      <c r="AQ100" s="6" t="s">
        <v>225</v>
      </c>
      <c r="AR100" s="6" t="s">
        <v>225</v>
      </c>
      <c r="AS100" s="6" t="s">
        <v>225</v>
      </c>
      <c r="AT100" s="6" t="s">
        <v>225</v>
      </c>
      <c r="AU100" s="6" t="s">
        <v>225</v>
      </c>
      <c r="AV100" s="6" t="s">
        <v>225</v>
      </c>
      <c r="AW100" s="6" t="s">
        <v>225</v>
      </c>
      <c r="AX100" s="6" t="s">
        <v>225</v>
      </c>
      <c r="AY100" s="6" t="s">
        <v>225</v>
      </c>
      <c r="AZ100" s="6" t="s">
        <v>225</v>
      </c>
      <c r="BA100" s="6" t="s">
        <v>225</v>
      </c>
      <c r="BB100" s="6" t="s">
        <v>225</v>
      </c>
      <c r="BC100" s="6" t="s">
        <v>225</v>
      </c>
      <c r="BD100" s="6" t="s">
        <v>225</v>
      </c>
      <c r="BE100" s="6" t="s">
        <v>225</v>
      </c>
      <c r="BF100" s="6" t="s">
        <v>225</v>
      </c>
      <c r="BG100" s="6" t="s">
        <v>225</v>
      </c>
      <c r="BH100" s="6" t="s">
        <v>225</v>
      </c>
      <c r="BI100" s="6" t="s">
        <v>225</v>
      </c>
      <c r="BJ100" s="6" t="s">
        <v>225</v>
      </c>
      <c r="BK100" s="6" t="s">
        <v>225</v>
      </c>
      <c r="BL100" s="6" t="s">
        <v>225</v>
      </c>
    </row>
    <row r="101" spans="1:64" x14ac:dyDescent="0.25">
      <c r="A101" s="6" t="s">
        <v>364</v>
      </c>
      <c r="B101" s="6" t="s">
        <v>352</v>
      </c>
      <c r="C101" s="6">
        <v>10</v>
      </c>
      <c r="D101" s="6">
        <v>3000</v>
      </c>
      <c r="E101" s="6" t="s">
        <v>225</v>
      </c>
      <c r="F101" s="6" t="s">
        <v>225</v>
      </c>
      <c r="G101" s="6" t="s">
        <v>225</v>
      </c>
      <c r="H101" s="6" t="s">
        <v>225</v>
      </c>
      <c r="I101" s="6" t="s">
        <v>225</v>
      </c>
      <c r="J101" s="6" t="s">
        <v>225</v>
      </c>
      <c r="K101" s="6" t="s">
        <v>225</v>
      </c>
      <c r="L101" s="6" t="s">
        <v>225</v>
      </c>
      <c r="M101" s="6" t="s">
        <v>225</v>
      </c>
      <c r="N101" s="6" t="s">
        <v>225</v>
      </c>
      <c r="O101" s="6" t="s">
        <v>225</v>
      </c>
      <c r="P101" s="6" t="s">
        <v>225</v>
      </c>
      <c r="Q101" s="6" t="s">
        <v>225</v>
      </c>
      <c r="R101" s="6" t="s">
        <v>225</v>
      </c>
      <c r="S101" s="6" t="s">
        <v>225</v>
      </c>
      <c r="T101" s="6" t="s">
        <v>225</v>
      </c>
      <c r="U101" s="6" t="s">
        <v>225</v>
      </c>
      <c r="V101" s="6">
        <v>180</v>
      </c>
      <c r="W101" s="6">
        <v>200</v>
      </c>
      <c r="X101" s="6" t="s">
        <v>225</v>
      </c>
      <c r="Y101" s="6" t="s">
        <v>225</v>
      </c>
      <c r="Z101" s="6" t="s">
        <v>225</v>
      </c>
      <c r="AA101" s="6" t="s">
        <v>225</v>
      </c>
      <c r="AB101" s="6" t="s">
        <v>225</v>
      </c>
      <c r="AC101" s="6" t="s">
        <v>225</v>
      </c>
      <c r="AD101" s="6" t="s">
        <v>225</v>
      </c>
      <c r="AE101" s="6">
        <v>2400</v>
      </c>
      <c r="AF101" s="6" t="s">
        <v>225</v>
      </c>
      <c r="AG101" s="6" t="s">
        <v>225</v>
      </c>
      <c r="AH101" s="6" t="s">
        <v>225</v>
      </c>
      <c r="AI101" s="6" t="s">
        <v>225</v>
      </c>
      <c r="AJ101" s="6" t="s">
        <v>225</v>
      </c>
      <c r="AK101" s="6" t="s">
        <v>225</v>
      </c>
      <c r="AL101" s="6" t="s">
        <v>225</v>
      </c>
      <c r="AM101" s="6" t="s">
        <v>225</v>
      </c>
      <c r="AN101" s="6" t="s">
        <v>225</v>
      </c>
      <c r="AO101" s="6" t="s">
        <v>225</v>
      </c>
      <c r="AP101" s="6" t="s">
        <v>225</v>
      </c>
      <c r="AQ101" s="6" t="s">
        <v>225</v>
      </c>
      <c r="AR101" s="6" t="s">
        <v>225</v>
      </c>
      <c r="AS101" s="6" t="s">
        <v>225</v>
      </c>
      <c r="AT101" s="6" t="s">
        <v>225</v>
      </c>
      <c r="AU101" s="6" t="s">
        <v>225</v>
      </c>
      <c r="AV101" s="6" t="s">
        <v>225</v>
      </c>
      <c r="AW101" s="6" t="s">
        <v>225</v>
      </c>
      <c r="AX101" s="6" t="s">
        <v>225</v>
      </c>
      <c r="AY101" s="6" t="s">
        <v>225</v>
      </c>
      <c r="AZ101" s="6" t="s">
        <v>225</v>
      </c>
      <c r="BA101" s="6" t="s">
        <v>225</v>
      </c>
      <c r="BB101" s="6" t="s">
        <v>225</v>
      </c>
      <c r="BC101" s="6" t="s">
        <v>225</v>
      </c>
      <c r="BD101" s="6" t="s">
        <v>225</v>
      </c>
      <c r="BE101" s="6" t="s">
        <v>225</v>
      </c>
      <c r="BF101" s="6" t="s">
        <v>225</v>
      </c>
      <c r="BG101" s="6" t="s">
        <v>225</v>
      </c>
      <c r="BH101" s="6" t="s">
        <v>225</v>
      </c>
      <c r="BI101" s="6" t="s">
        <v>225</v>
      </c>
      <c r="BJ101" s="6" t="s">
        <v>225</v>
      </c>
      <c r="BK101" s="6" t="s">
        <v>225</v>
      </c>
      <c r="BL101" s="6" t="s">
        <v>225</v>
      </c>
    </row>
    <row r="102" spans="1:64" x14ac:dyDescent="0.25">
      <c r="A102" s="6" t="s">
        <v>363</v>
      </c>
      <c r="B102" s="6" t="s">
        <v>352</v>
      </c>
      <c r="C102" s="6">
        <v>10</v>
      </c>
      <c r="D102" s="6" t="s">
        <v>225</v>
      </c>
      <c r="E102" s="6" t="s">
        <v>225</v>
      </c>
      <c r="F102" s="6" t="s">
        <v>225</v>
      </c>
      <c r="G102" s="6" t="s">
        <v>225</v>
      </c>
      <c r="H102" s="6" t="s">
        <v>225</v>
      </c>
      <c r="I102" s="6" t="s">
        <v>225</v>
      </c>
      <c r="J102" s="6" t="s">
        <v>225</v>
      </c>
      <c r="K102" s="6" t="s">
        <v>225</v>
      </c>
      <c r="L102" s="6" t="s">
        <v>225</v>
      </c>
      <c r="M102" s="6" t="s">
        <v>225</v>
      </c>
      <c r="N102" s="6" t="s">
        <v>225</v>
      </c>
      <c r="O102" s="6" t="s">
        <v>225</v>
      </c>
      <c r="P102" s="6" t="s">
        <v>225</v>
      </c>
      <c r="Q102" s="6" t="s">
        <v>225</v>
      </c>
      <c r="R102" s="6" t="s">
        <v>225</v>
      </c>
      <c r="S102" s="6" t="s">
        <v>225</v>
      </c>
      <c r="T102" s="6" t="s">
        <v>225</v>
      </c>
      <c r="U102" s="6" t="s">
        <v>225</v>
      </c>
      <c r="V102" s="6" t="s">
        <v>225</v>
      </c>
      <c r="W102" s="6" t="s">
        <v>225</v>
      </c>
      <c r="X102" s="6" t="s">
        <v>225</v>
      </c>
      <c r="Y102" s="6" t="s">
        <v>225</v>
      </c>
      <c r="Z102" s="6" t="s">
        <v>225</v>
      </c>
      <c r="AA102" s="6" t="s">
        <v>225</v>
      </c>
      <c r="AB102" s="6" t="s">
        <v>225</v>
      </c>
      <c r="AC102" s="6" t="s">
        <v>225</v>
      </c>
      <c r="AD102" s="6" t="s">
        <v>225</v>
      </c>
      <c r="AE102" s="6" t="s">
        <v>225</v>
      </c>
      <c r="AF102" s="6" t="s">
        <v>225</v>
      </c>
      <c r="AG102" s="6" t="s">
        <v>225</v>
      </c>
      <c r="AH102" s="6" t="s">
        <v>225</v>
      </c>
      <c r="AI102" s="6" t="s">
        <v>225</v>
      </c>
      <c r="AJ102" s="6" t="s">
        <v>225</v>
      </c>
      <c r="AK102" s="6" t="s">
        <v>225</v>
      </c>
      <c r="AL102" s="6" t="s">
        <v>225</v>
      </c>
      <c r="AM102" s="6" t="s">
        <v>225</v>
      </c>
      <c r="AN102" s="6" t="s">
        <v>225</v>
      </c>
      <c r="AO102" s="6" t="s">
        <v>225</v>
      </c>
      <c r="AP102" s="6" t="s">
        <v>225</v>
      </c>
      <c r="AQ102" s="6" t="s">
        <v>225</v>
      </c>
      <c r="AR102" s="6" t="s">
        <v>225</v>
      </c>
      <c r="AS102" s="6" t="s">
        <v>225</v>
      </c>
      <c r="AT102" s="6" t="s">
        <v>225</v>
      </c>
      <c r="AU102" s="6" t="s">
        <v>225</v>
      </c>
      <c r="AV102" s="6" t="s">
        <v>225</v>
      </c>
      <c r="AW102" s="6" t="s">
        <v>225</v>
      </c>
      <c r="AX102" s="6" t="s">
        <v>225</v>
      </c>
      <c r="AY102" s="6" t="s">
        <v>225</v>
      </c>
      <c r="AZ102" s="6" t="s">
        <v>225</v>
      </c>
      <c r="BA102" s="6" t="s">
        <v>225</v>
      </c>
      <c r="BB102" s="6" t="s">
        <v>225</v>
      </c>
      <c r="BC102" s="6" t="s">
        <v>225</v>
      </c>
      <c r="BD102" s="6" t="s">
        <v>225</v>
      </c>
      <c r="BE102" s="6" t="s">
        <v>225</v>
      </c>
      <c r="BF102" s="6" t="s">
        <v>225</v>
      </c>
      <c r="BG102" s="6" t="s">
        <v>225</v>
      </c>
      <c r="BH102" s="6" t="s">
        <v>225</v>
      </c>
      <c r="BI102" s="6" t="s">
        <v>225</v>
      </c>
      <c r="BJ102" s="6" t="s">
        <v>225</v>
      </c>
      <c r="BK102" s="6" t="s">
        <v>225</v>
      </c>
      <c r="BL102" s="6" t="s">
        <v>225</v>
      </c>
    </row>
    <row r="104" spans="1:64" x14ac:dyDescent="0.25">
      <c r="A104" s="6" t="s">
        <v>362</v>
      </c>
      <c r="B104" s="6" t="s">
        <v>352</v>
      </c>
      <c r="C104" s="6">
        <v>1</v>
      </c>
      <c r="D104" s="6" t="s">
        <v>219</v>
      </c>
      <c r="E104" s="6" t="s">
        <v>219</v>
      </c>
      <c r="F104" s="6" t="s">
        <v>219</v>
      </c>
      <c r="G104" s="6" t="s">
        <v>219</v>
      </c>
      <c r="H104" s="6" t="s">
        <v>219</v>
      </c>
      <c r="I104" s="6" t="s">
        <v>219</v>
      </c>
      <c r="J104" s="6" t="s">
        <v>219</v>
      </c>
      <c r="K104" s="6" t="s">
        <v>219</v>
      </c>
      <c r="L104" s="6" t="s">
        <v>219</v>
      </c>
      <c r="M104" s="6" t="s">
        <v>219</v>
      </c>
      <c r="N104" s="6" t="s">
        <v>219</v>
      </c>
      <c r="O104" s="6" t="s">
        <v>219</v>
      </c>
      <c r="P104" s="6" t="s">
        <v>219</v>
      </c>
      <c r="Q104" s="6" t="s">
        <v>219</v>
      </c>
      <c r="R104" s="6" t="s">
        <v>219</v>
      </c>
      <c r="S104" s="6" t="s">
        <v>219</v>
      </c>
      <c r="T104" s="6" t="s">
        <v>219</v>
      </c>
      <c r="U104" s="6" t="s">
        <v>219</v>
      </c>
      <c r="V104" s="6" t="s">
        <v>219</v>
      </c>
      <c r="W104" s="6" t="s">
        <v>219</v>
      </c>
      <c r="X104" s="6" t="s">
        <v>219</v>
      </c>
      <c r="Y104" s="6" t="s">
        <v>219</v>
      </c>
      <c r="Z104" s="6" t="s">
        <v>219</v>
      </c>
      <c r="AA104" s="6" t="s">
        <v>219</v>
      </c>
      <c r="AB104" s="6" t="s">
        <v>219</v>
      </c>
      <c r="AC104" s="6" t="s">
        <v>219</v>
      </c>
      <c r="AD104" s="6" t="s">
        <v>219</v>
      </c>
      <c r="AE104" s="6" t="s">
        <v>219</v>
      </c>
      <c r="AF104" s="6" t="s">
        <v>219</v>
      </c>
      <c r="AG104" s="6" t="s">
        <v>219</v>
      </c>
      <c r="AH104" s="6" t="s">
        <v>219</v>
      </c>
      <c r="AI104" s="6" t="s">
        <v>219</v>
      </c>
      <c r="AJ104" s="6" t="s">
        <v>219</v>
      </c>
      <c r="AK104" s="6" t="s">
        <v>219</v>
      </c>
      <c r="AL104" s="6" t="s">
        <v>219</v>
      </c>
      <c r="AM104" s="6" t="s">
        <v>219</v>
      </c>
      <c r="AN104" s="6" t="s">
        <v>219</v>
      </c>
      <c r="AO104" s="6" t="s">
        <v>219</v>
      </c>
      <c r="AP104" s="6" t="s">
        <v>219</v>
      </c>
      <c r="AQ104" s="6" t="s">
        <v>219</v>
      </c>
      <c r="AR104" s="6" t="s">
        <v>219</v>
      </c>
      <c r="AS104" s="6" t="s">
        <v>219</v>
      </c>
      <c r="AT104" s="6" t="s">
        <v>219</v>
      </c>
      <c r="AU104" s="6" t="s">
        <v>219</v>
      </c>
      <c r="AV104" s="6" t="s">
        <v>219</v>
      </c>
      <c r="AW104" s="6" t="s">
        <v>219</v>
      </c>
      <c r="AX104" s="6" t="s">
        <v>219</v>
      </c>
      <c r="AY104" s="6" t="s">
        <v>219</v>
      </c>
      <c r="AZ104" s="6" t="s">
        <v>219</v>
      </c>
      <c r="BA104" s="6" t="s">
        <v>219</v>
      </c>
      <c r="BB104" s="6" t="s">
        <v>219</v>
      </c>
      <c r="BC104" s="6" t="s">
        <v>219</v>
      </c>
      <c r="BD104" s="6" t="s">
        <v>219</v>
      </c>
      <c r="BE104" s="6" t="s">
        <v>219</v>
      </c>
      <c r="BF104" s="6" t="s">
        <v>219</v>
      </c>
      <c r="BG104" s="6" t="s">
        <v>219</v>
      </c>
      <c r="BH104" s="6" t="s">
        <v>219</v>
      </c>
      <c r="BI104" s="6" t="s">
        <v>219</v>
      </c>
      <c r="BJ104" s="6" t="s">
        <v>219</v>
      </c>
      <c r="BK104" s="6" t="s">
        <v>219</v>
      </c>
      <c r="BL104" s="6" t="s">
        <v>219</v>
      </c>
    </row>
    <row r="105" spans="1:64" x14ac:dyDescent="0.25">
      <c r="A105" s="6" t="s">
        <v>361</v>
      </c>
      <c r="B105" s="6" t="s">
        <v>352</v>
      </c>
      <c r="C105" s="6">
        <v>1</v>
      </c>
      <c r="D105" s="6" t="s">
        <v>219</v>
      </c>
      <c r="E105" s="6" t="s">
        <v>219</v>
      </c>
      <c r="F105" s="6" t="s">
        <v>219</v>
      </c>
      <c r="G105" s="6">
        <v>6.8</v>
      </c>
      <c r="H105" s="6" t="s">
        <v>219</v>
      </c>
      <c r="I105" s="6" t="s">
        <v>219</v>
      </c>
      <c r="J105" s="6" t="s">
        <v>219</v>
      </c>
      <c r="K105" s="6" t="s">
        <v>219</v>
      </c>
      <c r="L105" s="6" t="s">
        <v>219</v>
      </c>
      <c r="M105" s="6" t="s">
        <v>219</v>
      </c>
      <c r="N105" s="6" t="s">
        <v>219</v>
      </c>
      <c r="O105" s="6" t="s">
        <v>219</v>
      </c>
      <c r="P105" s="6" t="s">
        <v>219</v>
      </c>
      <c r="Q105" s="6" t="s">
        <v>219</v>
      </c>
      <c r="R105" s="6" t="s">
        <v>219</v>
      </c>
      <c r="S105" s="6" t="s">
        <v>219</v>
      </c>
      <c r="T105" s="6" t="s">
        <v>219</v>
      </c>
      <c r="U105" s="6" t="s">
        <v>219</v>
      </c>
      <c r="V105" s="6" t="s">
        <v>219</v>
      </c>
      <c r="W105" s="6" t="s">
        <v>219</v>
      </c>
      <c r="X105" s="6" t="s">
        <v>219</v>
      </c>
      <c r="Y105" s="6" t="s">
        <v>219</v>
      </c>
      <c r="Z105" s="6" t="s">
        <v>219</v>
      </c>
      <c r="AA105" s="6" t="s">
        <v>219</v>
      </c>
      <c r="AB105" s="6" t="s">
        <v>219</v>
      </c>
      <c r="AC105" s="6" t="s">
        <v>219</v>
      </c>
      <c r="AD105" s="6" t="s">
        <v>219</v>
      </c>
      <c r="AE105" s="6" t="s">
        <v>219</v>
      </c>
      <c r="AF105" s="6" t="s">
        <v>219</v>
      </c>
      <c r="AG105" s="6" t="s">
        <v>219</v>
      </c>
      <c r="AH105" s="6" t="s">
        <v>219</v>
      </c>
      <c r="AI105" s="6" t="s">
        <v>219</v>
      </c>
      <c r="AJ105" s="6" t="s">
        <v>219</v>
      </c>
      <c r="AK105" s="6" t="s">
        <v>219</v>
      </c>
      <c r="AL105" s="6" t="s">
        <v>219</v>
      </c>
      <c r="AM105" s="6" t="s">
        <v>219</v>
      </c>
      <c r="AN105" s="6" t="s">
        <v>219</v>
      </c>
      <c r="AO105" s="6" t="s">
        <v>219</v>
      </c>
      <c r="AP105" s="6" t="s">
        <v>219</v>
      </c>
      <c r="AQ105" s="6" t="s">
        <v>219</v>
      </c>
      <c r="AR105" s="6" t="s">
        <v>219</v>
      </c>
      <c r="AS105" s="6" t="s">
        <v>219</v>
      </c>
      <c r="AT105" s="6" t="s">
        <v>219</v>
      </c>
      <c r="AU105" s="6" t="s">
        <v>219</v>
      </c>
      <c r="AV105" s="6" t="s">
        <v>219</v>
      </c>
      <c r="AW105" s="6" t="s">
        <v>219</v>
      </c>
      <c r="AX105" s="6" t="s">
        <v>219</v>
      </c>
      <c r="AY105" s="6" t="s">
        <v>219</v>
      </c>
      <c r="AZ105" s="6" t="s">
        <v>219</v>
      </c>
      <c r="BA105" s="6" t="s">
        <v>219</v>
      </c>
      <c r="BB105" s="6" t="s">
        <v>219</v>
      </c>
      <c r="BC105" s="6" t="s">
        <v>219</v>
      </c>
      <c r="BD105" s="6" t="s">
        <v>219</v>
      </c>
      <c r="BE105" s="6" t="s">
        <v>219</v>
      </c>
      <c r="BF105" s="6" t="s">
        <v>219</v>
      </c>
      <c r="BG105" s="6" t="s">
        <v>219</v>
      </c>
      <c r="BH105" s="6" t="s">
        <v>219</v>
      </c>
      <c r="BI105" s="6" t="s">
        <v>219</v>
      </c>
      <c r="BJ105" s="6" t="s">
        <v>219</v>
      </c>
      <c r="BK105" s="6" t="s">
        <v>219</v>
      </c>
      <c r="BL105" s="6" t="s">
        <v>219</v>
      </c>
    </row>
    <row r="106" spans="1:64" x14ac:dyDescent="0.25">
      <c r="A106" s="6" t="s">
        <v>360</v>
      </c>
      <c r="B106" s="6" t="s">
        <v>352</v>
      </c>
      <c r="C106" s="6">
        <v>1</v>
      </c>
      <c r="D106" s="6" t="s">
        <v>219</v>
      </c>
      <c r="E106" s="6" t="s">
        <v>219</v>
      </c>
      <c r="F106" s="6" t="s">
        <v>219</v>
      </c>
      <c r="G106" s="6">
        <v>220</v>
      </c>
      <c r="H106" s="6" t="s">
        <v>219</v>
      </c>
      <c r="I106" s="6" t="s">
        <v>219</v>
      </c>
      <c r="J106" s="6" t="s">
        <v>219</v>
      </c>
      <c r="K106" s="6" t="s">
        <v>219</v>
      </c>
      <c r="L106" s="6" t="s">
        <v>219</v>
      </c>
      <c r="M106" s="6" t="s">
        <v>219</v>
      </c>
      <c r="N106" s="6" t="s">
        <v>219</v>
      </c>
      <c r="O106" s="6" t="s">
        <v>219</v>
      </c>
      <c r="P106" s="6" t="s">
        <v>219</v>
      </c>
      <c r="Q106" s="6" t="s">
        <v>219</v>
      </c>
      <c r="R106" s="6" t="s">
        <v>219</v>
      </c>
      <c r="S106" s="6" t="s">
        <v>219</v>
      </c>
      <c r="T106" s="6" t="s">
        <v>219</v>
      </c>
      <c r="U106" s="6" t="s">
        <v>219</v>
      </c>
      <c r="V106" s="6" t="s">
        <v>219</v>
      </c>
      <c r="W106" s="6" t="s">
        <v>219</v>
      </c>
      <c r="X106" s="6">
        <v>85</v>
      </c>
      <c r="Y106" s="6" t="s">
        <v>219</v>
      </c>
      <c r="Z106" s="6" t="s">
        <v>219</v>
      </c>
      <c r="AA106" s="6" t="s">
        <v>219</v>
      </c>
      <c r="AB106" s="6" t="s">
        <v>219</v>
      </c>
      <c r="AC106" s="6" t="s">
        <v>219</v>
      </c>
      <c r="AD106" s="6" t="s">
        <v>219</v>
      </c>
      <c r="AE106" s="6" t="s">
        <v>219</v>
      </c>
      <c r="AF106" s="6" t="s">
        <v>219</v>
      </c>
      <c r="AG106" s="6" t="s">
        <v>219</v>
      </c>
      <c r="AH106" s="6" t="s">
        <v>219</v>
      </c>
      <c r="AI106" s="6" t="s">
        <v>219</v>
      </c>
      <c r="AJ106" s="6" t="s">
        <v>219</v>
      </c>
      <c r="AK106" s="6" t="s">
        <v>219</v>
      </c>
      <c r="AL106" s="6" t="s">
        <v>219</v>
      </c>
      <c r="AM106" s="6" t="s">
        <v>219</v>
      </c>
      <c r="AN106" s="6" t="s">
        <v>219</v>
      </c>
      <c r="AO106" s="6" t="s">
        <v>219</v>
      </c>
      <c r="AP106" s="6" t="s">
        <v>219</v>
      </c>
      <c r="AQ106" s="6" t="s">
        <v>219</v>
      </c>
      <c r="AR106" s="6" t="s">
        <v>219</v>
      </c>
      <c r="AS106" s="6" t="s">
        <v>219</v>
      </c>
      <c r="AT106" s="6" t="s">
        <v>219</v>
      </c>
      <c r="AU106" s="6" t="s">
        <v>219</v>
      </c>
      <c r="AV106" s="6" t="s">
        <v>219</v>
      </c>
      <c r="AW106" s="6" t="s">
        <v>219</v>
      </c>
      <c r="AX106" s="6" t="s">
        <v>219</v>
      </c>
      <c r="AY106" s="6" t="s">
        <v>219</v>
      </c>
      <c r="AZ106" s="6" t="s">
        <v>219</v>
      </c>
      <c r="BA106" s="6" t="s">
        <v>219</v>
      </c>
      <c r="BB106" s="6" t="s">
        <v>219</v>
      </c>
      <c r="BC106" s="6" t="s">
        <v>219</v>
      </c>
      <c r="BD106" s="6" t="s">
        <v>219</v>
      </c>
      <c r="BE106" s="6" t="s">
        <v>219</v>
      </c>
      <c r="BF106" s="6" t="s">
        <v>219</v>
      </c>
      <c r="BG106" s="6" t="s">
        <v>219</v>
      </c>
      <c r="BH106" s="6" t="s">
        <v>219</v>
      </c>
      <c r="BI106" s="6" t="s">
        <v>219</v>
      </c>
      <c r="BJ106" s="6" t="s">
        <v>219</v>
      </c>
      <c r="BK106" s="6" t="s">
        <v>219</v>
      </c>
      <c r="BL106" s="6" t="s">
        <v>219</v>
      </c>
    </row>
    <row r="107" spans="1:64" x14ac:dyDescent="0.25">
      <c r="A107" s="6" t="s">
        <v>359</v>
      </c>
      <c r="B107" s="6" t="s">
        <v>352</v>
      </c>
      <c r="C107" s="6">
        <v>10</v>
      </c>
      <c r="D107" s="6" t="s">
        <v>225</v>
      </c>
      <c r="E107" s="6" t="s">
        <v>225</v>
      </c>
      <c r="F107" s="6">
        <v>36</v>
      </c>
      <c r="G107" s="6">
        <v>1400</v>
      </c>
      <c r="H107" s="6" t="s">
        <v>225</v>
      </c>
      <c r="I107" s="6" t="s">
        <v>225</v>
      </c>
      <c r="J107" s="6" t="s">
        <v>225</v>
      </c>
      <c r="K107" s="6">
        <v>19</v>
      </c>
      <c r="L107" s="6">
        <v>40</v>
      </c>
      <c r="M107" s="6">
        <v>28</v>
      </c>
      <c r="N107" s="6">
        <v>25</v>
      </c>
      <c r="O107" s="6" t="s">
        <v>225</v>
      </c>
      <c r="P107" s="6" t="s">
        <v>225</v>
      </c>
      <c r="Q107" s="6" t="s">
        <v>225</v>
      </c>
      <c r="R107" s="6" t="s">
        <v>225</v>
      </c>
      <c r="S107" s="6" t="s">
        <v>225</v>
      </c>
      <c r="T107" s="6" t="s">
        <v>225</v>
      </c>
      <c r="U107" s="6" t="s">
        <v>225</v>
      </c>
      <c r="V107" s="6" t="s">
        <v>225</v>
      </c>
      <c r="W107" s="6" t="s">
        <v>225</v>
      </c>
      <c r="X107" s="6">
        <v>1100</v>
      </c>
      <c r="Y107" s="6">
        <v>30</v>
      </c>
      <c r="Z107" s="6">
        <v>23</v>
      </c>
      <c r="AA107" s="6">
        <v>19</v>
      </c>
      <c r="AB107" s="6" t="s">
        <v>225</v>
      </c>
      <c r="AC107" s="6" t="s">
        <v>225</v>
      </c>
      <c r="AD107" s="6" t="s">
        <v>225</v>
      </c>
      <c r="AE107" s="6" t="s">
        <v>225</v>
      </c>
      <c r="AF107" s="6" t="s">
        <v>225</v>
      </c>
      <c r="AG107" s="6">
        <v>58</v>
      </c>
      <c r="AH107" s="6" t="s">
        <v>225</v>
      </c>
      <c r="AI107" s="6" t="s">
        <v>225</v>
      </c>
      <c r="AJ107" s="6" t="s">
        <v>225</v>
      </c>
      <c r="AK107" s="6" t="s">
        <v>225</v>
      </c>
      <c r="AL107" s="6" t="s">
        <v>225</v>
      </c>
      <c r="AM107" s="6" t="s">
        <v>225</v>
      </c>
      <c r="AN107" s="6" t="s">
        <v>225</v>
      </c>
      <c r="AO107" s="6" t="s">
        <v>225</v>
      </c>
      <c r="AP107" s="6" t="s">
        <v>225</v>
      </c>
      <c r="AQ107" s="6" t="s">
        <v>225</v>
      </c>
      <c r="AR107" s="6" t="s">
        <v>225</v>
      </c>
      <c r="AS107" s="6" t="s">
        <v>225</v>
      </c>
      <c r="AT107" s="6" t="s">
        <v>225</v>
      </c>
      <c r="AU107" s="6">
        <v>230</v>
      </c>
      <c r="AV107" s="6" t="s">
        <v>225</v>
      </c>
      <c r="AW107" s="6" t="s">
        <v>225</v>
      </c>
      <c r="AX107" s="6" t="s">
        <v>225</v>
      </c>
      <c r="AY107" s="6" t="s">
        <v>225</v>
      </c>
      <c r="AZ107" s="6" t="s">
        <v>225</v>
      </c>
      <c r="BA107" s="6" t="s">
        <v>225</v>
      </c>
      <c r="BB107" s="6" t="s">
        <v>225</v>
      </c>
      <c r="BC107" s="6" t="s">
        <v>225</v>
      </c>
      <c r="BD107" s="6" t="s">
        <v>225</v>
      </c>
      <c r="BE107" s="6" t="s">
        <v>225</v>
      </c>
      <c r="BF107" s="6">
        <v>40</v>
      </c>
      <c r="BG107" s="6" t="s">
        <v>225</v>
      </c>
      <c r="BH107" s="6" t="s">
        <v>225</v>
      </c>
      <c r="BI107" s="6" t="s">
        <v>225</v>
      </c>
      <c r="BJ107" s="6" t="s">
        <v>225</v>
      </c>
      <c r="BK107" s="6" t="s">
        <v>225</v>
      </c>
      <c r="BL107" s="6" t="s">
        <v>225</v>
      </c>
    </row>
    <row r="108" spans="1:64" x14ac:dyDescent="0.25">
      <c r="A108" s="6" t="s">
        <v>358</v>
      </c>
      <c r="B108" s="6" t="s">
        <v>352</v>
      </c>
      <c r="C108" s="6">
        <v>10</v>
      </c>
      <c r="D108" s="6" t="s">
        <v>225</v>
      </c>
      <c r="E108" s="6" t="s">
        <v>225</v>
      </c>
      <c r="F108" s="6">
        <v>180</v>
      </c>
      <c r="G108" s="6">
        <v>2900</v>
      </c>
      <c r="H108" s="6" t="s">
        <v>225</v>
      </c>
      <c r="I108" s="6" t="s">
        <v>225</v>
      </c>
      <c r="J108" s="6" t="s">
        <v>225</v>
      </c>
      <c r="K108" s="6" t="s">
        <v>225</v>
      </c>
      <c r="L108" s="6">
        <v>95</v>
      </c>
      <c r="M108" s="6">
        <v>78</v>
      </c>
      <c r="N108" s="6" t="s">
        <v>225</v>
      </c>
      <c r="O108" s="6" t="s">
        <v>225</v>
      </c>
      <c r="P108" s="6" t="s">
        <v>225</v>
      </c>
      <c r="Q108" s="6">
        <v>21</v>
      </c>
      <c r="R108" s="6" t="s">
        <v>225</v>
      </c>
      <c r="S108" s="6" t="s">
        <v>225</v>
      </c>
      <c r="T108" s="6" t="s">
        <v>225</v>
      </c>
      <c r="U108" s="6" t="s">
        <v>225</v>
      </c>
      <c r="V108" s="6" t="s">
        <v>225</v>
      </c>
      <c r="W108" s="6" t="s">
        <v>225</v>
      </c>
      <c r="X108" s="6">
        <v>2800</v>
      </c>
      <c r="Y108" s="6">
        <v>50</v>
      </c>
      <c r="Z108" s="6">
        <v>10</v>
      </c>
      <c r="AA108" s="6" t="s">
        <v>225</v>
      </c>
      <c r="AB108" s="6" t="s">
        <v>225</v>
      </c>
      <c r="AC108" s="6" t="s">
        <v>225</v>
      </c>
      <c r="AD108" s="6" t="s">
        <v>225</v>
      </c>
      <c r="AE108" s="6" t="s">
        <v>225</v>
      </c>
      <c r="AF108" s="6">
        <v>12</v>
      </c>
      <c r="AG108" s="6">
        <v>240</v>
      </c>
      <c r="AH108" s="6" t="s">
        <v>225</v>
      </c>
      <c r="AI108" s="6" t="s">
        <v>225</v>
      </c>
      <c r="AJ108" s="6" t="s">
        <v>225</v>
      </c>
      <c r="AK108" s="6" t="s">
        <v>225</v>
      </c>
      <c r="AL108" s="6" t="s">
        <v>225</v>
      </c>
      <c r="AM108" s="6" t="s">
        <v>225</v>
      </c>
      <c r="AN108" s="6" t="s">
        <v>225</v>
      </c>
      <c r="AO108" s="6" t="s">
        <v>225</v>
      </c>
      <c r="AP108" s="6" t="s">
        <v>225</v>
      </c>
      <c r="AQ108" s="6" t="s">
        <v>225</v>
      </c>
      <c r="AR108" s="6" t="s">
        <v>225</v>
      </c>
      <c r="AS108" s="6" t="s">
        <v>225</v>
      </c>
      <c r="AT108" s="6" t="s">
        <v>225</v>
      </c>
      <c r="AU108" s="6">
        <v>65</v>
      </c>
      <c r="AV108" s="6" t="s">
        <v>225</v>
      </c>
      <c r="AW108" s="6">
        <v>100</v>
      </c>
      <c r="AX108" s="6" t="s">
        <v>225</v>
      </c>
      <c r="AY108" s="6" t="s">
        <v>225</v>
      </c>
      <c r="AZ108" s="6" t="s">
        <v>225</v>
      </c>
      <c r="BA108" s="6" t="s">
        <v>225</v>
      </c>
      <c r="BB108" s="6" t="s">
        <v>225</v>
      </c>
      <c r="BC108" s="6" t="s">
        <v>225</v>
      </c>
      <c r="BD108" s="6" t="s">
        <v>225</v>
      </c>
      <c r="BE108" s="6">
        <v>53</v>
      </c>
      <c r="BF108" s="6">
        <v>80</v>
      </c>
      <c r="BG108" s="6" t="s">
        <v>225</v>
      </c>
      <c r="BH108" s="6">
        <v>20</v>
      </c>
      <c r="BI108" s="6" t="s">
        <v>225</v>
      </c>
      <c r="BJ108" s="6" t="s">
        <v>225</v>
      </c>
      <c r="BK108" s="6" t="s">
        <v>225</v>
      </c>
      <c r="BL108" s="6" t="s">
        <v>225</v>
      </c>
    </row>
    <row r="109" spans="1:64" x14ac:dyDescent="0.25">
      <c r="A109" s="6" t="s">
        <v>357</v>
      </c>
      <c r="B109" s="6" t="s">
        <v>352</v>
      </c>
      <c r="C109" s="6">
        <v>10</v>
      </c>
      <c r="D109" s="6" t="s">
        <v>225</v>
      </c>
      <c r="E109" s="6" t="s">
        <v>225</v>
      </c>
      <c r="F109" s="6">
        <v>65</v>
      </c>
      <c r="G109" s="6">
        <v>2300</v>
      </c>
      <c r="H109" s="6" t="s">
        <v>225</v>
      </c>
      <c r="I109" s="6" t="s">
        <v>225</v>
      </c>
      <c r="J109" s="6" t="s">
        <v>225</v>
      </c>
      <c r="K109" s="6" t="s">
        <v>225</v>
      </c>
      <c r="L109" s="6">
        <v>130</v>
      </c>
      <c r="M109" s="6">
        <v>110</v>
      </c>
      <c r="N109" s="6" t="s">
        <v>225</v>
      </c>
      <c r="O109" s="6" t="s">
        <v>225</v>
      </c>
      <c r="P109" s="6" t="s">
        <v>225</v>
      </c>
      <c r="Q109" s="6">
        <v>15</v>
      </c>
      <c r="R109" s="6" t="s">
        <v>225</v>
      </c>
      <c r="S109" s="6" t="s">
        <v>225</v>
      </c>
      <c r="T109" s="6" t="s">
        <v>225</v>
      </c>
      <c r="U109" s="6" t="s">
        <v>225</v>
      </c>
      <c r="V109" s="6" t="s">
        <v>225</v>
      </c>
      <c r="W109" s="6" t="s">
        <v>225</v>
      </c>
      <c r="X109" s="6">
        <v>1400</v>
      </c>
      <c r="Y109" s="6">
        <v>40</v>
      </c>
      <c r="Z109" s="6" t="s">
        <v>225</v>
      </c>
      <c r="AA109" s="6" t="s">
        <v>225</v>
      </c>
      <c r="AB109" s="6" t="s">
        <v>225</v>
      </c>
      <c r="AC109" s="6" t="s">
        <v>225</v>
      </c>
      <c r="AD109" s="6" t="s">
        <v>225</v>
      </c>
      <c r="AE109" s="6" t="s">
        <v>225</v>
      </c>
      <c r="AF109" s="6" t="s">
        <v>225</v>
      </c>
      <c r="AG109" s="6">
        <v>210</v>
      </c>
      <c r="AH109" s="6" t="s">
        <v>225</v>
      </c>
      <c r="AI109" s="6" t="s">
        <v>225</v>
      </c>
      <c r="AJ109" s="6" t="s">
        <v>225</v>
      </c>
      <c r="AK109" s="6" t="s">
        <v>225</v>
      </c>
      <c r="AL109" s="6" t="s">
        <v>225</v>
      </c>
      <c r="AM109" s="6" t="s">
        <v>225</v>
      </c>
      <c r="AN109" s="6" t="s">
        <v>225</v>
      </c>
      <c r="AO109" s="6" t="s">
        <v>225</v>
      </c>
      <c r="AP109" s="6" t="s">
        <v>225</v>
      </c>
      <c r="AQ109" s="6" t="s">
        <v>225</v>
      </c>
      <c r="AR109" s="6" t="s">
        <v>225</v>
      </c>
      <c r="AS109" s="6" t="s">
        <v>225</v>
      </c>
      <c r="AT109" s="6" t="s">
        <v>225</v>
      </c>
      <c r="AU109" s="6">
        <v>12</v>
      </c>
      <c r="AV109" s="6" t="s">
        <v>225</v>
      </c>
      <c r="AW109" s="6">
        <v>190</v>
      </c>
      <c r="AX109" s="6" t="s">
        <v>225</v>
      </c>
      <c r="AY109" s="6" t="s">
        <v>225</v>
      </c>
      <c r="AZ109" s="6" t="s">
        <v>225</v>
      </c>
      <c r="BA109" s="6" t="s">
        <v>225</v>
      </c>
      <c r="BB109" s="6" t="s">
        <v>225</v>
      </c>
      <c r="BC109" s="6" t="s">
        <v>225</v>
      </c>
      <c r="BD109" s="6" t="s">
        <v>225</v>
      </c>
      <c r="BE109" s="6">
        <v>60</v>
      </c>
      <c r="BF109" s="6">
        <v>50</v>
      </c>
      <c r="BG109" s="6" t="s">
        <v>225</v>
      </c>
      <c r="BH109" s="6">
        <v>15</v>
      </c>
      <c r="BI109" s="6" t="s">
        <v>225</v>
      </c>
      <c r="BJ109" s="6" t="s">
        <v>225</v>
      </c>
      <c r="BK109" s="6" t="s">
        <v>225</v>
      </c>
      <c r="BL109" s="6" t="s">
        <v>225</v>
      </c>
    </row>
    <row r="110" spans="1:64" x14ac:dyDescent="0.25">
      <c r="A110" s="6" t="s">
        <v>356</v>
      </c>
      <c r="B110" s="6" t="s">
        <v>352</v>
      </c>
      <c r="C110" s="6">
        <v>10</v>
      </c>
      <c r="D110" s="6" t="s">
        <v>225</v>
      </c>
      <c r="E110" s="6" t="s">
        <v>225</v>
      </c>
      <c r="F110" s="6" t="s">
        <v>225</v>
      </c>
      <c r="G110" s="6">
        <v>150</v>
      </c>
      <c r="H110" s="6" t="s">
        <v>225</v>
      </c>
      <c r="I110" s="6" t="s">
        <v>225</v>
      </c>
      <c r="J110" s="6" t="s">
        <v>225</v>
      </c>
      <c r="K110" s="6" t="s">
        <v>225</v>
      </c>
      <c r="L110" s="6" t="s">
        <v>225</v>
      </c>
      <c r="M110" s="6" t="s">
        <v>225</v>
      </c>
      <c r="N110" s="6" t="s">
        <v>225</v>
      </c>
      <c r="O110" s="6" t="s">
        <v>225</v>
      </c>
      <c r="P110" s="6" t="s">
        <v>225</v>
      </c>
      <c r="Q110" s="6">
        <v>13</v>
      </c>
      <c r="R110" s="6" t="s">
        <v>225</v>
      </c>
      <c r="S110" s="6" t="s">
        <v>225</v>
      </c>
      <c r="T110" s="6" t="s">
        <v>225</v>
      </c>
      <c r="U110" s="6" t="s">
        <v>225</v>
      </c>
      <c r="V110" s="6" t="s">
        <v>225</v>
      </c>
      <c r="W110" s="6" t="s">
        <v>225</v>
      </c>
      <c r="X110" s="6" t="s">
        <v>225</v>
      </c>
      <c r="Y110" s="6" t="s">
        <v>225</v>
      </c>
      <c r="Z110" s="6" t="s">
        <v>225</v>
      </c>
      <c r="AA110" s="6" t="s">
        <v>225</v>
      </c>
      <c r="AB110" s="6" t="s">
        <v>225</v>
      </c>
      <c r="AC110" s="6" t="s">
        <v>225</v>
      </c>
      <c r="AD110" s="6" t="s">
        <v>225</v>
      </c>
      <c r="AE110" s="6" t="s">
        <v>225</v>
      </c>
      <c r="AF110" s="6" t="s">
        <v>225</v>
      </c>
      <c r="AG110" s="6">
        <v>210</v>
      </c>
      <c r="AH110" s="6" t="s">
        <v>225</v>
      </c>
      <c r="AI110" s="6" t="s">
        <v>225</v>
      </c>
      <c r="AJ110" s="6" t="s">
        <v>225</v>
      </c>
      <c r="AK110" s="6" t="s">
        <v>225</v>
      </c>
      <c r="AL110" s="6" t="s">
        <v>225</v>
      </c>
      <c r="AM110" s="6" t="s">
        <v>225</v>
      </c>
      <c r="AN110" s="6" t="s">
        <v>225</v>
      </c>
      <c r="AO110" s="6" t="s">
        <v>225</v>
      </c>
      <c r="AP110" s="6" t="s">
        <v>225</v>
      </c>
      <c r="AQ110" s="6" t="s">
        <v>225</v>
      </c>
      <c r="AR110" s="6" t="s">
        <v>225</v>
      </c>
      <c r="AS110" s="6" t="s">
        <v>225</v>
      </c>
      <c r="AT110" s="6" t="s">
        <v>225</v>
      </c>
      <c r="AU110" s="6" t="s">
        <v>225</v>
      </c>
      <c r="AV110" s="6" t="s">
        <v>225</v>
      </c>
      <c r="AW110" s="6">
        <v>42</v>
      </c>
      <c r="AX110" s="6" t="s">
        <v>225</v>
      </c>
      <c r="AY110" s="6" t="s">
        <v>225</v>
      </c>
      <c r="AZ110" s="6" t="s">
        <v>225</v>
      </c>
      <c r="BA110" s="6" t="s">
        <v>225</v>
      </c>
      <c r="BB110" s="6" t="s">
        <v>225</v>
      </c>
      <c r="BC110" s="6" t="s">
        <v>225</v>
      </c>
      <c r="BD110" s="6" t="s">
        <v>225</v>
      </c>
      <c r="BE110" s="6" t="s">
        <v>225</v>
      </c>
      <c r="BF110" s="6" t="s">
        <v>225</v>
      </c>
      <c r="BG110" s="6" t="s">
        <v>225</v>
      </c>
      <c r="BH110" s="6" t="s">
        <v>225</v>
      </c>
      <c r="BI110" s="6" t="s">
        <v>225</v>
      </c>
      <c r="BJ110" s="6" t="s">
        <v>225</v>
      </c>
      <c r="BK110" s="6" t="s">
        <v>225</v>
      </c>
      <c r="BL110" s="6" t="s">
        <v>225</v>
      </c>
    </row>
    <row r="111" spans="1:64" x14ac:dyDescent="0.25">
      <c r="A111" s="6" t="s">
        <v>355</v>
      </c>
      <c r="B111" s="6" t="s">
        <v>352</v>
      </c>
      <c r="C111" s="6">
        <v>10</v>
      </c>
      <c r="D111" s="6" t="s">
        <v>225</v>
      </c>
      <c r="E111" s="6" t="s">
        <v>225</v>
      </c>
      <c r="F111" s="6" t="s">
        <v>225</v>
      </c>
      <c r="G111" s="6" t="s">
        <v>225</v>
      </c>
      <c r="H111" s="6" t="s">
        <v>225</v>
      </c>
      <c r="I111" s="6" t="s">
        <v>225</v>
      </c>
      <c r="J111" s="6" t="s">
        <v>225</v>
      </c>
      <c r="K111" s="6" t="s">
        <v>225</v>
      </c>
      <c r="L111" s="6" t="s">
        <v>225</v>
      </c>
      <c r="M111" s="6" t="s">
        <v>225</v>
      </c>
      <c r="N111" s="6" t="s">
        <v>225</v>
      </c>
      <c r="O111" s="6" t="s">
        <v>225</v>
      </c>
      <c r="P111" s="6" t="s">
        <v>225</v>
      </c>
      <c r="Q111" s="6" t="s">
        <v>225</v>
      </c>
      <c r="R111" s="6" t="s">
        <v>225</v>
      </c>
      <c r="S111" s="6" t="s">
        <v>225</v>
      </c>
      <c r="T111" s="6" t="s">
        <v>225</v>
      </c>
      <c r="U111" s="6" t="s">
        <v>225</v>
      </c>
      <c r="V111" s="6" t="s">
        <v>225</v>
      </c>
      <c r="W111" s="6" t="s">
        <v>225</v>
      </c>
      <c r="X111" s="6" t="s">
        <v>225</v>
      </c>
      <c r="Y111" s="6" t="s">
        <v>225</v>
      </c>
      <c r="Z111" s="6" t="s">
        <v>225</v>
      </c>
      <c r="AA111" s="6" t="s">
        <v>225</v>
      </c>
      <c r="AB111" s="6" t="s">
        <v>225</v>
      </c>
      <c r="AC111" s="6" t="s">
        <v>225</v>
      </c>
      <c r="AD111" s="6" t="s">
        <v>225</v>
      </c>
      <c r="AE111" s="6" t="s">
        <v>225</v>
      </c>
      <c r="AF111" s="6" t="s">
        <v>225</v>
      </c>
      <c r="AG111" s="6" t="s">
        <v>225</v>
      </c>
      <c r="AH111" s="6" t="s">
        <v>225</v>
      </c>
      <c r="AI111" s="6" t="s">
        <v>225</v>
      </c>
      <c r="AJ111" s="6" t="s">
        <v>225</v>
      </c>
      <c r="AK111" s="6" t="s">
        <v>225</v>
      </c>
      <c r="AL111" s="6" t="s">
        <v>225</v>
      </c>
      <c r="AM111" s="6" t="s">
        <v>225</v>
      </c>
      <c r="AN111" s="6" t="s">
        <v>225</v>
      </c>
      <c r="AO111" s="6" t="s">
        <v>225</v>
      </c>
      <c r="AP111" s="6" t="s">
        <v>225</v>
      </c>
      <c r="AQ111" s="6" t="s">
        <v>225</v>
      </c>
      <c r="AR111" s="6" t="s">
        <v>225</v>
      </c>
      <c r="AS111" s="6" t="s">
        <v>225</v>
      </c>
      <c r="AT111" s="6" t="s">
        <v>225</v>
      </c>
      <c r="AU111" s="6" t="s">
        <v>225</v>
      </c>
      <c r="AV111" s="6" t="s">
        <v>225</v>
      </c>
      <c r="AW111" s="6" t="s">
        <v>225</v>
      </c>
      <c r="AX111" s="6" t="s">
        <v>225</v>
      </c>
      <c r="AY111" s="6" t="s">
        <v>225</v>
      </c>
      <c r="AZ111" s="6" t="s">
        <v>225</v>
      </c>
      <c r="BA111" s="6" t="s">
        <v>225</v>
      </c>
      <c r="BB111" s="6" t="s">
        <v>225</v>
      </c>
      <c r="BC111" s="6" t="s">
        <v>225</v>
      </c>
      <c r="BD111" s="6" t="s">
        <v>225</v>
      </c>
      <c r="BE111" s="6" t="s">
        <v>225</v>
      </c>
      <c r="BF111" s="6" t="s">
        <v>225</v>
      </c>
      <c r="BG111" s="6" t="s">
        <v>225</v>
      </c>
      <c r="BH111" s="6" t="s">
        <v>225</v>
      </c>
      <c r="BI111" s="6" t="s">
        <v>225</v>
      </c>
      <c r="BJ111" s="6" t="s">
        <v>225</v>
      </c>
      <c r="BK111" s="6" t="s">
        <v>225</v>
      </c>
      <c r="BL111" s="6" t="s">
        <v>225</v>
      </c>
    </row>
    <row r="113" spans="1:64" x14ac:dyDescent="0.25">
      <c r="A113" s="6" t="s">
        <v>354</v>
      </c>
    </row>
    <row r="114" spans="1:64" x14ac:dyDescent="0.25">
      <c r="A114" s="6" t="s">
        <v>70</v>
      </c>
      <c r="B114" s="6" t="s">
        <v>352</v>
      </c>
      <c r="C114" s="6">
        <v>1</v>
      </c>
      <c r="D114" s="6" t="s">
        <v>219</v>
      </c>
      <c r="E114" s="6" t="s">
        <v>219</v>
      </c>
      <c r="F114" s="6" t="s">
        <v>219</v>
      </c>
      <c r="G114" s="6" t="s">
        <v>219</v>
      </c>
      <c r="H114" s="6" t="s">
        <v>219</v>
      </c>
      <c r="I114" s="6" t="s">
        <v>219</v>
      </c>
      <c r="J114" s="6" t="s">
        <v>219</v>
      </c>
      <c r="K114" s="6" t="s">
        <v>219</v>
      </c>
      <c r="L114" s="6" t="s">
        <v>219</v>
      </c>
      <c r="M114" s="6" t="s">
        <v>219</v>
      </c>
      <c r="N114" s="6" t="s">
        <v>219</v>
      </c>
      <c r="O114" s="6" t="s">
        <v>219</v>
      </c>
      <c r="P114" s="6" t="s">
        <v>219</v>
      </c>
      <c r="Q114" s="6" t="s">
        <v>219</v>
      </c>
      <c r="R114" s="6" t="s">
        <v>219</v>
      </c>
      <c r="S114" s="6" t="s">
        <v>219</v>
      </c>
      <c r="T114" s="6" t="s">
        <v>219</v>
      </c>
      <c r="U114" s="6" t="s">
        <v>219</v>
      </c>
      <c r="V114" s="6" t="s">
        <v>219</v>
      </c>
      <c r="W114" s="6" t="s">
        <v>219</v>
      </c>
      <c r="X114" s="6" t="s">
        <v>219</v>
      </c>
      <c r="Y114" s="6" t="s">
        <v>219</v>
      </c>
      <c r="Z114" s="6" t="s">
        <v>219</v>
      </c>
      <c r="AA114" s="6" t="s">
        <v>219</v>
      </c>
      <c r="AB114" s="6" t="s">
        <v>219</v>
      </c>
      <c r="AC114" s="6" t="s">
        <v>219</v>
      </c>
      <c r="AD114" s="6" t="s">
        <v>219</v>
      </c>
      <c r="AE114" s="6" t="s">
        <v>219</v>
      </c>
      <c r="AS114" s="6" t="s">
        <v>219</v>
      </c>
      <c r="AT114" s="6" t="s">
        <v>219</v>
      </c>
      <c r="AU114" s="6" t="s">
        <v>219</v>
      </c>
      <c r="AV114" s="6" t="s">
        <v>219</v>
      </c>
      <c r="AW114" s="6" t="s">
        <v>219</v>
      </c>
      <c r="AX114" s="6" t="s">
        <v>219</v>
      </c>
      <c r="AY114" s="6" t="s">
        <v>219</v>
      </c>
      <c r="AZ114" s="6" t="s">
        <v>219</v>
      </c>
      <c r="BA114" s="6" t="s">
        <v>219</v>
      </c>
      <c r="BB114" s="6" t="s">
        <v>219</v>
      </c>
      <c r="BC114" s="6" t="s">
        <v>219</v>
      </c>
      <c r="BD114" s="6" t="s">
        <v>219</v>
      </c>
      <c r="BE114" s="6" t="s">
        <v>219</v>
      </c>
      <c r="BF114" s="6" t="s">
        <v>219</v>
      </c>
      <c r="BG114" s="6" t="s">
        <v>219</v>
      </c>
      <c r="BH114" s="6" t="s">
        <v>219</v>
      </c>
      <c r="BI114" s="6" t="s">
        <v>219</v>
      </c>
      <c r="BJ114" s="6" t="s">
        <v>219</v>
      </c>
      <c r="BK114" s="6" t="s">
        <v>219</v>
      </c>
      <c r="BL114" s="6" t="s">
        <v>219</v>
      </c>
    </row>
    <row r="115" spans="1:64" x14ac:dyDescent="0.25">
      <c r="A115" s="6" t="s">
        <v>71</v>
      </c>
      <c r="B115" s="6" t="s">
        <v>352</v>
      </c>
      <c r="C115" s="6">
        <v>1</v>
      </c>
      <c r="D115" s="6" t="s">
        <v>219</v>
      </c>
      <c r="E115" s="6" t="s">
        <v>219</v>
      </c>
      <c r="F115" s="6" t="s">
        <v>219</v>
      </c>
      <c r="G115" s="6" t="s">
        <v>219</v>
      </c>
      <c r="H115" s="6" t="s">
        <v>219</v>
      </c>
      <c r="I115" s="6" t="s">
        <v>219</v>
      </c>
      <c r="J115" s="6" t="s">
        <v>219</v>
      </c>
      <c r="K115" s="6" t="s">
        <v>219</v>
      </c>
      <c r="L115" s="6" t="s">
        <v>219</v>
      </c>
      <c r="M115" s="6" t="s">
        <v>219</v>
      </c>
      <c r="N115" s="6" t="s">
        <v>219</v>
      </c>
      <c r="O115" s="6" t="s">
        <v>219</v>
      </c>
      <c r="P115" s="6" t="s">
        <v>219</v>
      </c>
      <c r="Q115" s="6" t="s">
        <v>219</v>
      </c>
      <c r="R115" s="6" t="s">
        <v>219</v>
      </c>
      <c r="S115" s="6" t="s">
        <v>219</v>
      </c>
      <c r="T115" s="6" t="s">
        <v>219</v>
      </c>
      <c r="U115" s="6" t="s">
        <v>219</v>
      </c>
      <c r="V115" s="6" t="s">
        <v>219</v>
      </c>
      <c r="W115" s="6" t="s">
        <v>219</v>
      </c>
      <c r="X115" s="6" t="s">
        <v>219</v>
      </c>
      <c r="Y115" s="6" t="s">
        <v>219</v>
      </c>
      <c r="Z115" s="6" t="s">
        <v>219</v>
      </c>
      <c r="AA115" s="6" t="s">
        <v>219</v>
      </c>
      <c r="AB115" s="6" t="s">
        <v>219</v>
      </c>
      <c r="AC115" s="6" t="s">
        <v>219</v>
      </c>
      <c r="AD115" s="6" t="s">
        <v>219</v>
      </c>
      <c r="AE115" s="6" t="s">
        <v>219</v>
      </c>
      <c r="AS115" s="6" t="s">
        <v>219</v>
      </c>
      <c r="AT115" s="6" t="s">
        <v>219</v>
      </c>
      <c r="AU115" s="6" t="s">
        <v>219</v>
      </c>
      <c r="AV115" s="6" t="s">
        <v>219</v>
      </c>
      <c r="AW115" s="6" t="s">
        <v>219</v>
      </c>
      <c r="AX115" s="6" t="s">
        <v>219</v>
      </c>
      <c r="AY115" s="6" t="s">
        <v>219</v>
      </c>
      <c r="AZ115" s="6" t="s">
        <v>219</v>
      </c>
      <c r="BA115" s="6" t="s">
        <v>219</v>
      </c>
      <c r="BB115" s="6" t="s">
        <v>219</v>
      </c>
      <c r="BC115" s="6" t="s">
        <v>219</v>
      </c>
      <c r="BD115" s="6" t="s">
        <v>219</v>
      </c>
      <c r="BE115" s="6" t="s">
        <v>219</v>
      </c>
      <c r="BF115" s="6" t="s">
        <v>219</v>
      </c>
      <c r="BG115" s="6" t="s">
        <v>219</v>
      </c>
      <c r="BH115" s="6" t="s">
        <v>219</v>
      </c>
      <c r="BI115" s="6" t="s">
        <v>219</v>
      </c>
      <c r="BJ115" s="6" t="s">
        <v>219</v>
      </c>
      <c r="BK115" s="6" t="s">
        <v>219</v>
      </c>
      <c r="BL115" s="6" t="s">
        <v>219</v>
      </c>
    </row>
    <row r="116" spans="1:64" x14ac:dyDescent="0.25">
      <c r="A116" s="6" t="s">
        <v>72</v>
      </c>
      <c r="B116" s="6" t="s">
        <v>352</v>
      </c>
      <c r="C116" s="6">
        <v>1</v>
      </c>
      <c r="D116" s="6" t="s">
        <v>219</v>
      </c>
      <c r="E116" s="6" t="s">
        <v>219</v>
      </c>
      <c r="F116" s="6" t="s">
        <v>219</v>
      </c>
      <c r="G116" s="6" t="s">
        <v>219</v>
      </c>
      <c r="H116" s="6" t="s">
        <v>219</v>
      </c>
      <c r="I116" s="6" t="s">
        <v>219</v>
      </c>
      <c r="J116" s="6" t="s">
        <v>219</v>
      </c>
      <c r="K116" s="6" t="s">
        <v>219</v>
      </c>
      <c r="L116" s="6" t="s">
        <v>219</v>
      </c>
      <c r="M116" s="6" t="s">
        <v>219</v>
      </c>
      <c r="N116" s="6" t="s">
        <v>219</v>
      </c>
      <c r="O116" s="6" t="s">
        <v>219</v>
      </c>
      <c r="P116" s="6" t="s">
        <v>219</v>
      </c>
      <c r="Q116" s="6" t="s">
        <v>219</v>
      </c>
      <c r="R116" s="6" t="s">
        <v>219</v>
      </c>
      <c r="S116" s="6" t="s">
        <v>219</v>
      </c>
      <c r="T116" s="6" t="s">
        <v>219</v>
      </c>
      <c r="U116" s="6" t="s">
        <v>219</v>
      </c>
      <c r="V116" s="6" t="s">
        <v>219</v>
      </c>
      <c r="W116" s="6" t="s">
        <v>219</v>
      </c>
      <c r="X116" s="6" t="s">
        <v>219</v>
      </c>
      <c r="Y116" s="6" t="s">
        <v>219</v>
      </c>
      <c r="Z116" s="6" t="s">
        <v>219</v>
      </c>
      <c r="AA116" s="6" t="s">
        <v>219</v>
      </c>
      <c r="AB116" s="6" t="s">
        <v>219</v>
      </c>
      <c r="AC116" s="6" t="s">
        <v>219</v>
      </c>
      <c r="AD116" s="6" t="s">
        <v>219</v>
      </c>
      <c r="AE116" s="6" t="s">
        <v>219</v>
      </c>
      <c r="AS116" s="6" t="s">
        <v>219</v>
      </c>
      <c r="AT116" s="6" t="s">
        <v>219</v>
      </c>
      <c r="AU116" s="6" t="s">
        <v>219</v>
      </c>
      <c r="AV116" s="6" t="s">
        <v>219</v>
      </c>
      <c r="AW116" s="6" t="s">
        <v>219</v>
      </c>
      <c r="AX116" s="6" t="s">
        <v>219</v>
      </c>
      <c r="AY116" s="6" t="s">
        <v>219</v>
      </c>
      <c r="AZ116" s="6" t="s">
        <v>219</v>
      </c>
      <c r="BA116" s="6" t="s">
        <v>219</v>
      </c>
      <c r="BB116" s="6" t="s">
        <v>219</v>
      </c>
      <c r="BC116" s="6" t="s">
        <v>219</v>
      </c>
      <c r="BD116" s="6" t="s">
        <v>219</v>
      </c>
      <c r="BE116" s="6" t="s">
        <v>219</v>
      </c>
      <c r="BF116" s="6" t="s">
        <v>219</v>
      </c>
      <c r="BG116" s="6" t="s">
        <v>219</v>
      </c>
      <c r="BH116" s="6" t="s">
        <v>219</v>
      </c>
      <c r="BI116" s="6" t="s">
        <v>219</v>
      </c>
      <c r="BJ116" s="6" t="s">
        <v>219</v>
      </c>
      <c r="BK116" s="6" t="s">
        <v>219</v>
      </c>
      <c r="BL116" s="6" t="s">
        <v>219</v>
      </c>
    </row>
    <row r="117" spans="1:64" x14ac:dyDescent="0.25">
      <c r="A117" s="6" t="s">
        <v>73</v>
      </c>
      <c r="B117" s="6" t="s">
        <v>352</v>
      </c>
      <c r="C117" s="6">
        <v>1</v>
      </c>
      <c r="D117" s="6" t="s">
        <v>219</v>
      </c>
      <c r="E117" s="6" t="s">
        <v>219</v>
      </c>
      <c r="F117" s="6" t="s">
        <v>219</v>
      </c>
      <c r="G117" s="6" t="s">
        <v>219</v>
      </c>
      <c r="H117" s="6" t="s">
        <v>219</v>
      </c>
      <c r="I117" s="6" t="s">
        <v>219</v>
      </c>
      <c r="J117" s="6" t="s">
        <v>219</v>
      </c>
      <c r="K117" s="6" t="s">
        <v>219</v>
      </c>
      <c r="L117" s="6" t="s">
        <v>219</v>
      </c>
      <c r="M117" s="6" t="s">
        <v>219</v>
      </c>
      <c r="N117" s="6" t="s">
        <v>219</v>
      </c>
      <c r="O117" s="6" t="s">
        <v>219</v>
      </c>
      <c r="P117" s="6" t="s">
        <v>219</v>
      </c>
      <c r="Q117" s="6" t="s">
        <v>219</v>
      </c>
      <c r="R117" s="6" t="s">
        <v>219</v>
      </c>
      <c r="S117" s="6" t="s">
        <v>219</v>
      </c>
      <c r="T117" s="6" t="s">
        <v>219</v>
      </c>
      <c r="U117" s="6" t="s">
        <v>219</v>
      </c>
      <c r="V117" s="6" t="s">
        <v>219</v>
      </c>
      <c r="W117" s="6" t="s">
        <v>219</v>
      </c>
      <c r="X117" s="6" t="s">
        <v>219</v>
      </c>
      <c r="Y117" s="6" t="s">
        <v>219</v>
      </c>
      <c r="Z117" s="6" t="s">
        <v>219</v>
      </c>
      <c r="AA117" s="6" t="s">
        <v>219</v>
      </c>
      <c r="AB117" s="6" t="s">
        <v>219</v>
      </c>
      <c r="AC117" s="6" t="s">
        <v>219</v>
      </c>
      <c r="AD117" s="6" t="s">
        <v>219</v>
      </c>
      <c r="AE117" s="6" t="s">
        <v>219</v>
      </c>
      <c r="AS117" s="6" t="s">
        <v>219</v>
      </c>
      <c r="AT117" s="6" t="s">
        <v>219</v>
      </c>
      <c r="AU117" s="6" t="s">
        <v>219</v>
      </c>
      <c r="AV117" s="6" t="s">
        <v>219</v>
      </c>
      <c r="AW117" s="6" t="s">
        <v>219</v>
      </c>
      <c r="AX117" s="6" t="s">
        <v>219</v>
      </c>
      <c r="AY117" s="6" t="s">
        <v>219</v>
      </c>
      <c r="AZ117" s="6" t="s">
        <v>219</v>
      </c>
      <c r="BA117" s="6" t="s">
        <v>219</v>
      </c>
      <c r="BB117" s="6" t="s">
        <v>219</v>
      </c>
      <c r="BC117" s="6" t="s">
        <v>219</v>
      </c>
      <c r="BD117" s="6" t="s">
        <v>219</v>
      </c>
      <c r="BE117" s="6" t="s">
        <v>219</v>
      </c>
      <c r="BF117" s="6" t="s">
        <v>219</v>
      </c>
      <c r="BG117" s="6" t="s">
        <v>219</v>
      </c>
      <c r="BH117" s="6" t="s">
        <v>219</v>
      </c>
      <c r="BI117" s="6" t="s">
        <v>219</v>
      </c>
      <c r="BJ117" s="6" t="s">
        <v>219</v>
      </c>
      <c r="BK117" s="6" t="s">
        <v>219</v>
      </c>
      <c r="BL117" s="6" t="s">
        <v>219</v>
      </c>
    </row>
    <row r="118" spans="1:64" x14ac:dyDescent="0.25">
      <c r="A118" s="6" t="s">
        <v>74</v>
      </c>
      <c r="B118" s="6" t="s">
        <v>352</v>
      </c>
      <c r="C118" s="6">
        <v>1</v>
      </c>
      <c r="D118" s="6" t="s">
        <v>219</v>
      </c>
      <c r="E118" s="6" t="s">
        <v>219</v>
      </c>
      <c r="F118" s="6" t="s">
        <v>219</v>
      </c>
      <c r="G118" s="6" t="s">
        <v>219</v>
      </c>
      <c r="H118" s="6" t="s">
        <v>219</v>
      </c>
      <c r="I118" s="6" t="s">
        <v>219</v>
      </c>
      <c r="J118" s="6" t="s">
        <v>219</v>
      </c>
      <c r="K118" s="6" t="s">
        <v>219</v>
      </c>
      <c r="L118" s="6" t="s">
        <v>219</v>
      </c>
      <c r="M118" s="6" t="s">
        <v>219</v>
      </c>
      <c r="N118" s="6" t="s">
        <v>219</v>
      </c>
      <c r="O118" s="6" t="s">
        <v>219</v>
      </c>
      <c r="P118" s="6" t="s">
        <v>219</v>
      </c>
      <c r="Q118" s="6" t="s">
        <v>219</v>
      </c>
      <c r="R118" s="6" t="s">
        <v>219</v>
      </c>
      <c r="S118" s="6" t="s">
        <v>219</v>
      </c>
      <c r="T118" s="6" t="s">
        <v>219</v>
      </c>
      <c r="U118" s="6" t="s">
        <v>219</v>
      </c>
      <c r="V118" s="6" t="s">
        <v>219</v>
      </c>
      <c r="W118" s="6" t="s">
        <v>219</v>
      </c>
      <c r="X118" s="6" t="s">
        <v>219</v>
      </c>
      <c r="Y118" s="6" t="s">
        <v>219</v>
      </c>
      <c r="Z118" s="6" t="s">
        <v>219</v>
      </c>
      <c r="AA118" s="6" t="s">
        <v>219</v>
      </c>
      <c r="AB118" s="6" t="s">
        <v>219</v>
      </c>
      <c r="AC118" s="6" t="s">
        <v>219</v>
      </c>
      <c r="AD118" s="6" t="s">
        <v>219</v>
      </c>
      <c r="AE118" s="6" t="s">
        <v>219</v>
      </c>
      <c r="AS118" s="6" t="s">
        <v>219</v>
      </c>
      <c r="AT118" s="6" t="s">
        <v>219</v>
      </c>
      <c r="AU118" s="6" t="s">
        <v>219</v>
      </c>
      <c r="AV118" s="6" t="s">
        <v>219</v>
      </c>
      <c r="AW118" s="6" t="s">
        <v>219</v>
      </c>
      <c r="AX118" s="6" t="s">
        <v>219</v>
      </c>
      <c r="AY118" s="6" t="s">
        <v>219</v>
      </c>
      <c r="AZ118" s="6" t="s">
        <v>219</v>
      </c>
      <c r="BA118" s="6" t="s">
        <v>219</v>
      </c>
      <c r="BB118" s="6" t="s">
        <v>219</v>
      </c>
      <c r="BC118" s="6" t="s">
        <v>219</v>
      </c>
      <c r="BD118" s="6" t="s">
        <v>219</v>
      </c>
      <c r="BE118" s="6" t="s">
        <v>219</v>
      </c>
      <c r="BF118" s="6" t="s">
        <v>219</v>
      </c>
      <c r="BG118" s="6" t="s">
        <v>219</v>
      </c>
      <c r="BH118" s="6" t="s">
        <v>219</v>
      </c>
      <c r="BI118" s="6" t="s">
        <v>219</v>
      </c>
      <c r="BJ118" s="6" t="s">
        <v>219</v>
      </c>
      <c r="BK118" s="6" t="s">
        <v>219</v>
      </c>
      <c r="BL118" s="6" t="s">
        <v>219</v>
      </c>
    </row>
    <row r="119" spans="1:64" x14ac:dyDescent="0.25">
      <c r="A119" s="6" t="s">
        <v>75</v>
      </c>
      <c r="B119" s="6" t="s">
        <v>352</v>
      </c>
      <c r="C119" s="6">
        <v>1</v>
      </c>
      <c r="D119" s="6" t="s">
        <v>219</v>
      </c>
      <c r="E119" s="6" t="s">
        <v>219</v>
      </c>
      <c r="F119" s="6" t="s">
        <v>219</v>
      </c>
      <c r="G119" s="6" t="s">
        <v>219</v>
      </c>
      <c r="H119" s="6" t="s">
        <v>219</v>
      </c>
      <c r="I119" s="6" t="s">
        <v>219</v>
      </c>
      <c r="J119" s="6" t="s">
        <v>219</v>
      </c>
      <c r="K119" s="6" t="s">
        <v>219</v>
      </c>
      <c r="L119" s="6" t="s">
        <v>219</v>
      </c>
      <c r="M119" s="6" t="s">
        <v>219</v>
      </c>
      <c r="N119" s="6" t="s">
        <v>219</v>
      </c>
      <c r="O119" s="6" t="s">
        <v>219</v>
      </c>
      <c r="P119" s="6" t="s">
        <v>219</v>
      </c>
      <c r="Q119" s="6" t="s">
        <v>219</v>
      </c>
      <c r="R119" s="6" t="s">
        <v>219</v>
      </c>
      <c r="S119" s="6" t="s">
        <v>219</v>
      </c>
      <c r="T119" s="6" t="s">
        <v>219</v>
      </c>
      <c r="U119" s="6" t="s">
        <v>219</v>
      </c>
      <c r="V119" s="6" t="s">
        <v>219</v>
      </c>
      <c r="W119" s="6" t="s">
        <v>219</v>
      </c>
      <c r="X119" s="6" t="s">
        <v>219</v>
      </c>
      <c r="Y119" s="6" t="s">
        <v>219</v>
      </c>
      <c r="Z119" s="6" t="s">
        <v>219</v>
      </c>
      <c r="AA119" s="6" t="s">
        <v>219</v>
      </c>
      <c r="AB119" s="6" t="s">
        <v>219</v>
      </c>
      <c r="AC119" s="6" t="s">
        <v>219</v>
      </c>
      <c r="AD119" s="6" t="s">
        <v>219</v>
      </c>
      <c r="AE119" s="6" t="s">
        <v>219</v>
      </c>
      <c r="AS119" s="6" t="s">
        <v>219</v>
      </c>
      <c r="AT119" s="6" t="s">
        <v>219</v>
      </c>
      <c r="AU119" s="6" t="s">
        <v>219</v>
      </c>
      <c r="AV119" s="6" t="s">
        <v>219</v>
      </c>
      <c r="AW119" s="6" t="s">
        <v>219</v>
      </c>
      <c r="AX119" s="6" t="s">
        <v>219</v>
      </c>
      <c r="AY119" s="6" t="s">
        <v>219</v>
      </c>
      <c r="AZ119" s="6" t="s">
        <v>219</v>
      </c>
      <c r="BA119" s="6" t="s">
        <v>219</v>
      </c>
      <c r="BB119" s="6" t="s">
        <v>219</v>
      </c>
      <c r="BC119" s="6" t="s">
        <v>219</v>
      </c>
      <c r="BD119" s="6" t="s">
        <v>219</v>
      </c>
      <c r="BE119" s="6" t="s">
        <v>219</v>
      </c>
      <c r="BF119" s="6" t="s">
        <v>219</v>
      </c>
      <c r="BG119" s="6" t="s">
        <v>219</v>
      </c>
      <c r="BH119" s="6" t="s">
        <v>219</v>
      </c>
      <c r="BI119" s="6" t="s">
        <v>219</v>
      </c>
      <c r="BJ119" s="6" t="s">
        <v>219</v>
      </c>
      <c r="BK119" s="6" t="s">
        <v>219</v>
      </c>
      <c r="BL119" s="6" t="s">
        <v>219</v>
      </c>
    </row>
    <row r="120" spans="1:64" x14ac:dyDescent="0.25">
      <c r="A120" s="6" t="s">
        <v>76</v>
      </c>
      <c r="B120" s="6" t="s">
        <v>352</v>
      </c>
      <c r="C120" s="6">
        <v>1</v>
      </c>
      <c r="D120" s="6" t="s">
        <v>219</v>
      </c>
      <c r="E120" s="6" t="s">
        <v>219</v>
      </c>
      <c r="F120" s="6" t="s">
        <v>219</v>
      </c>
      <c r="G120" s="6" t="s">
        <v>219</v>
      </c>
      <c r="H120" s="6" t="s">
        <v>219</v>
      </c>
      <c r="I120" s="6" t="s">
        <v>219</v>
      </c>
      <c r="J120" s="6" t="s">
        <v>219</v>
      </c>
      <c r="K120" s="6" t="s">
        <v>219</v>
      </c>
      <c r="L120" s="6" t="s">
        <v>219</v>
      </c>
      <c r="M120" s="6" t="s">
        <v>219</v>
      </c>
      <c r="N120" s="6" t="s">
        <v>219</v>
      </c>
      <c r="O120" s="6" t="s">
        <v>219</v>
      </c>
      <c r="P120" s="6" t="s">
        <v>219</v>
      </c>
      <c r="Q120" s="6" t="s">
        <v>219</v>
      </c>
      <c r="R120" s="6" t="s">
        <v>219</v>
      </c>
      <c r="S120" s="6" t="s">
        <v>219</v>
      </c>
      <c r="T120" s="6" t="s">
        <v>219</v>
      </c>
      <c r="U120" s="6" t="s">
        <v>219</v>
      </c>
      <c r="V120" s="6" t="s">
        <v>219</v>
      </c>
      <c r="W120" s="6" t="s">
        <v>219</v>
      </c>
      <c r="X120" s="6" t="s">
        <v>219</v>
      </c>
      <c r="Y120" s="6" t="s">
        <v>219</v>
      </c>
      <c r="Z120" s="6" t="s">
        <v>219</v>
      </c>
      <c r="AA120" s="6" t="s">
        <v>219</v>
      </c>
      <c r="AB120" s="6" t="s">
        <v>219</v>
      </c>
      <c r="AC120" s="6" t="s">
        <v>219</v>
      </c>
      <c r="AD120" s="6" t="s">
        <v>219</v>
      </c>
      <c r="AE120" s="6" t="s">
        <v>219</v>
      </c>
      <c r="AS120" s="6" t="s">
        <v>219</v>
      </c>
      <c r="AT120" s="6" t="s">
        <v>219</v>
      </c>
      <c r="AU120" s="6" t="s">
        <v>219</v>
      </c>
      <c r="AV120" s="6" t="s">
        <v>219</v>
      </c>
      <c r="AW120" s="6" t="s">
        <v>219</v>
      </c>
      <c r="AX120" s="6" t="s">
        <v>219</v>
      </c>
      <c r="AY120" s="6" t="s">
        <v>219</v>
      </c>
      <c r="AZ120" s="6" t="s">
        <v>219</v>
      </c>
      <c r="BA120" s="6" t="s">
        <v>219</v>
      </c>
      <c r="BB120" s="6" t="s">
        <v>219</v>
      </c>
      <c r="BC120" s="6" t="s">
        <v>219</v>
      </c>
      <c r="BD120" s="6" t="s">
        <v>219</v>
      </c>
      <c r="BE120" s="6" t="s">
        <v>219</v>
      </c>
      <c r="BF120" s="6" t="s">
        <v>219</v>
      </c>
      <c r="BG120" s="6" t="s">
        <v>219</v>
      </c>
      <c r="BH120" s="6" t="s">
        <v>219</v>
      </c>
      <c r="BI120" s="6" t="s">
        <v>219</v>
      </c>
      <c r="BJ120" s="6" t="s">
        <v>219</v>
      </c>
      <c r="BK120" s="6" t="s">
        <v>219</v>
      </c>
      <c r="BL120" s="6" t="s">
        <v>219</v>
      </c>
    </row>
    <row r="121" spans="1:64" x14ac:dyDescent="0.25">
      <c r="A121" s="6" t="s">
        <v>77</v>
      </c>
      <c r="B121" s="6" t="s">
        <v>352</v>
      </c>
      <c r="C121" s="6">
        <v>1</v>
      </c>
      <c r="D121" s="6" t="s">
        <v>219</v>
      </c>
      <c r="E121" s="6" t="s">
        <v>219</v>
      </c>
      <c r="F121" s="6" t="s">
        <v>219</v>
      </c>
      <c r="G121" s="6" t="s">
        <v>219</v>
      </c>
      <c r="H121" s="6" t="s">
        <v>219</v>
      </c>
      <c r="I121" s="6" t="s">
        <v>219</v>
      </c>
      <c r="J121" s="6" t="s">
        <v>219</v>
      </c>
      <c r="K121" s="6" t="s">
        <v>219</v>
      </c>
      <c r="L121" s="6" t="s">
        <v>219</v>
      </c>
      <c r="M121" s="6" t="s">
        <v>219</v>
      </c>
      <c r="N121" s="6" t="s">
        <v>219</v>
      </c>
      <c r="O121" s="6" t="s">
        <v>219</v>
      </c>
      <c r="P121" s="6" t="s">
        <v>219</v>
      </c>
      <c r="Q121" s="6" t="s">
        <v>219</v>
      </c>
      <c r="R121" s="6" t="s">
        <v>219</v>
      </c>
      <c r="S121" s="6" t="s">
        <v>219</v>
      </c>
      <c r="T121" s="6" t="s">
        <v>219</v>
      </c>
      <c r="U121" s="6" t="s">
        <v>219</v>
      </c>
      <c r="V121" s="6" t="s">
        <v>219</v>
      </c>
      <c r="W121" s="6" t="s">
        <v>219</v>
      </c>
      <c r="X121" s="6" t="s">
        <v>219</v>
      </c>
      <c r="Y121" s="6" t="s">
        <v>219</v>
      </c>
      <c r="Z121" s="6" t="s">
        <v>219</v>
      </c>
      <c r="AA121" s="6" t="s">
        <v>219</v>
      </c>
      <c r="AB121" s="6" t="s">
        <v>219</v>
      </c>
      <c r="AC121" s="6" t="s">
        <v>219</v>
      </c>
      <c r="AD121" s="6" t="s">
        <v>219</v>
      </c>
      <c r="AE121" s="6" t="s">
        <v>219</v>
      </c>
      <c r="AS121" s="6" t="s">
        <v>219</v>
      </c>
      <c r="AT121" s="6" t="s">
        <v>219</v>
      </c>
      <c r="AU121" s="6" t="s">
        <v>219</v>
      </c>
      <c r="AV121" s="6" t="s">
        <v>219</v>
      </c>
      <c r="AW121" s="6" t="s">
        <v>219</v>
      </c>
      <c r="AX121" s="6" t="s">
        <v>219</v>
      </c>
      <c r="AY121" s="6" t="s">
        <v>219</v>
      </c>
      <c r="AZ121" s="6" t="s">
        <v>219</v>
      </c>
      <c r="BA121" s="6" t="s">
        <v>219</v>
      </c>
      <c r="BB121" s="6" t="s">
        <v>219</v>
      </c>
      <c r="BC121" s="6" t="s">
        <v>219</v>
      </c>
      <c r="BD121" s="6" t="s">
        <v>219</v>
      </c>
      <c r="BE121" s="6" t="s">
        <v>219</v>
      </c>
      <c r="BF121" s="6" t="s">
        <v>219</v>
      </c>
      <c r="BG121" s="6" t="s">
        <v>219</v>
      </c>
      <c r="BH121" s="6" t="s">
        <v>219</v>
      </c>
      <c r="BI121" s="6" t="s">
        <v>219</v>
      </c>
      <c r="BJ121" s="6" t="s">
        <v>219</v>
      </c>
      <c r="BK121" s="6" t="s">
        <v>219</v>
      </c>
      <c r="BL121" s="6" t="s">
        <v>219</v>
      </c>
    </row>
    <row r="122" spans="1:64" x14ac:dyDescent="0.25">
      <c r="A122" s="6" t="s">
        <v>51</v>
      </c>
      <c r="B122" s="6" t="s">
        <v>352</v>
      </c>
      <c r="C122" s="6">
        <v>1</v>
      </c>
      <c r="D122" s="6" t="s">
        <v>219</v>
      </c>
      <c r="E122" s="6" t="s">
        <v>219</v>
      </c>
      <c r="F122" s="6" t="s">
        <v>219</v>
      </c>
      <c r="G122" s="6" t="s">
        <v>219</v>
      </c>
      <c r="H122" s="6" t="s">
        <v>219</v>
      </c>
      <c r="I122" s="6" t="s">
        <v>219</v>
      </c>
      <c r="J122" s="6" t="s">
        <v>219</v>
      </c>
      <c r="K122" s="6" t="s">
        <v>219</v>
      </c>
      <c r="L122" s="6" t="s">
        <v>219</v>
      </c>
      <c r="M122" s="6" t="s">
        <v>219</v>
      </c>
      <c r="N122" s="6" t="s">
        <v>219</v>
      </c>
      <c r="O122" s="6" t="s">
        <v>219</v>
      </c>
      <c r="P122" s="6" t="s">
        <v>219</v>
      </c>
      <c r="Q122" s="6" t="s">
        <v>219</v>
      </c>
      <c r="R122" s="6" t="s">
        <v>219</v>
      </c>
      <c r="S122" s="6" t="s">
        <v>219</v>
      </c>
      <c r="T122" s="6" t="s">
        <v>219</v>
      </c>
      <c r="U122" s="6" t="s">
        <v>219</v>
      </c>
      <c r="V122" s="6" t="s">
        <v>219</v>
      </c>
      <c r="W122" s="6" t="s">
        <v>219</v>
      </c>
      <c r="X122" s="6" t="s">
        <v>219</v>
      </c>
      <c r="Y122" s="6" t="s">
        <v>219</v>
      </c>
      <c r="Z122" s="6" t="s">
        <v>219</v>
      </c>
      <c r="AA122" s="6" t="s">
        <v>219</v>
      </c>
      <c r="AB122" s="6" t="s">
        <v>219</v>
      </c>
      <c r="AC122" s="6" t="s">
        <v>219</v>
      </c>
      <c r="AD122" s="6" t="s">
        <v>219</v>
      </c>
      <c r="AE122" s="6" t="s">
        <v>219</v>
      </c>
      <c r="AS122" s="6" t="s">
        <v>219</v>
      </c>
      <c r="AT122" s="6" t="s">
        <v>219</v>
      </c>
      <c r="AU122" s="6" t="s">
        <v>219</v>
      </c>
      <c r="AV122" s="6" t="s">
        <v>219</v>
      </c>
      <c r="AW122" s="6" t="s">
        <v>219</v>
      </c>
      <c r="AX122" s="6" t="s">
        <v>219</v>
      </c>
      <c r="AY122" s="6" t="s">
        <v>219</v>
      </c>
      <c r="AZ122" s="6" t="s">
        <v>219</v>
      </c>
      <c r="BA122" s="6" t="s">
        <v>219</v>
      </c>
      <c r="BB122" s="6" t="s">
        <v>219</v>
      </c>
      <c r="BC122" s="6" t="s">
        <v>219</v>
      </c>
      <c r="BD122" s="6" t="s">
        <v>219</v>
      </c>
      <c r="BE122" s="6" t="s">
        <v>219</v>
      </c>
      <c r="BF122" s="6" t="s">
        <v>219</v>
      </c>
      <c r="BG122" s="6" t="s">
        <v>219</v>
      </c>
      <c r="BH122" s="6" t="s">
        <v>219</v>
      </c>
      <c r="BI122" s="6" t="s">
        <v>219</v>
      </c>
      <c r="BJ122" s="6" t="s">
        <v>219</v>
      </c>
      <c r="BK122" s="6" t="s">
        <v>219</v>
      </c>
      <c r="BL122" s="6" t="s">
        <v>219</v>
      </c>
    </row>
    <row r="123" spans="1:64" x14ac:dyDescent="0.25">
      <c r="A123" s="6" t="s">
        <v>78</v>
      </c>
      <c r="B123" s="6" t="s">
        <v>352</v>
      </c>
      <c r="C123" s="6">
        <v>1</v>
      </c>
      <c r="D123" s="6" t="s">
        <v>219</v>
      </c>
      <c r="E123" s="6" t="s">
        <v>219</v>
      </c>
      <c r="F123" s="6" t="s">
        <v>219</v>
      </c>
      <c r="G123" s="6" t="s">
        <v>219</v>
      </c>
      <c r="H123" s="6" t="s">
        <v>219</v>
      </c>
      <c r="I123" s="6" t="s">
        <v>219</v>
      </c>
      <c r="J123" s="6" t="s">
        <v>219</v>
      </c>
      <c r="K123" s="6" t="s">
        <v>219</v>
      </c>
      <c r="L123" s="6" t="s">
        <v>219</v>
      </c>
      <c r="M123" s="6" t="s">
        <v>219</v>
      </c>
      <c r="N123" s="6" t="s">
        <v>219</v>
      </c>
      <c r="O123" s="6" t="s">
        <v>219</v>
      </c>
      <c r="P123" s="6" t="s">
        <v>219</v>
      </c>
      <c r="Q123" s="6" t="s">
        <v>219</v>
      </c>
      <c r="R123" s="6" t="s">
        <v>219</v>
      </c>
      <c r="S123" s="6" t="s">
        <v>219</v>
      </c>
      <c r="T123" s="6" t="s">
        <v>219</v>
      </c>
      <c r="U123" s="6" t="s">
        <v>219</v>
      </c>
      <c r="V123" s="6" t="s">
        <v>219</v>
      </c>
      <c r="W123" s="6" t="s">
        <v>219</v>
      </c>
      <c r="X123" s="6" t="s">
        <v>219</v>
      </c>
      <c r="Y123" s="6" t="s">
        <v>219</v>
      </c>
      <c r="Z123" s="6" t="s">
        <v>219</v>
      </c>
      <c r="AA123" s="6" t="s">
        <v>219</v>
      </c>
      <c r="AB123" s="6" t="s">
        <v>219</v>
      </c>
      <c r="AC123" s="6" t="s">
        <v>219</v>
      </c>
      <c r="AD123" s="6" t="s">
        <v>219</v>
      </c>
      <c r="AE123" s="6" t="s">
        <v>219</v>
      </c>
      <c r="AS123" s="6" t="s">
        <v>219</v>
      </c>
      <c r="AT123" s="6" t="s">
        <v>219</v>
      </c>
      <c r="AU123" s="6" t="s">
        <v>219</v>
      </c>
      <c r="AV123" s="6" t="s">
        <v>219</v>
      </c>
      <c r="AW123" s="6" t="s">
        <v>219</v>
      </c>
      <c r="AX123" s="6" t="s">
        <v>219</v>
      </c>
      <c r="AY123" s="6" t="s">
        <v>219</v>
      </c>
      <c r="AZ123" s="6" t="s">
        <v>219</v>
      </c>
      <c r="BA123" s="6" t="s">
        <v>219</v>
      </c>
      <c r="BB123" s="6" t="s">
        <v>219</v>
      </c>
      <c r="BC123" s="6" t="s">
        <v>219</v>
      </c>
      <c r="BD123" s="6" t="s">
        <v>219</v>
      </c>
      <c r="BE123" s="6" t="s">
        <v>219</v>
      </c>
      <c r="BF123" s="6" t="s">
        <v>219</v>
      </c>
      <c r="BG123" s="6" t="s">
        <v>219</v>
      </c>
      <c r="BH123" s="6" t="s">
        <v>219</v>
      </c>
      <c r="BI123" s="6" t="s">
        <v>219</v>
      </c>
      <c r="BJ123" s="6" t="s">
        <v>219</v>
      </c>
      <c r="BK123" s="6" t="s">
        <v>219</v>
      </c>
      <c r="BL123" s="6" t="s">
        <v>219</v>
      </c>
    </row>
    <row r="124" spans="1:64" x14ac:dyDescent="0.25">
      <c r="A124" s="6" t="s">
        <v>79</v>
      </c>
      <c r="B124" s="6" t="s">
        <v>352</v>
      </c>
      <c r="C124" s="6">
        <v>1</v>
      </c>
      <c r="D124" s="6" t="s">
        <v>219</v>
      </c>
      <c r="E124" s="6" t="s">
        <v>219</v>
      </c>
      <c r="F124" s="6" t="s">
        <v>219</v>
      </c>
      <c r="G124" s="6" t="s">
        <v>219</v>
      </c>
      <c r="H124" s="6" t="s">
        <v>219</v>
      </c>
      <c r="I124" s="6" t="s">
        <v>219</v>
      </c>
      <c r="J124" s="6" t="s">
        <v>219</v>
      </c>
      <c r="K124" s="6" t="s">
        <v>219</v>
      </c>
      <c r="L124" s="6" t="s">
        <v>219</v>
      </c>
      <c r="M124" s="6" t="s">
        <v>219</v>
      </c>
      <c r="N124" s="6" t="s">
        <v>219</v>
      </c>
      <c r="O124" s="6" t="s">
        <v>219</v>
      </c>
      <c r="P124" s="6" t="s">
        <v>219</v>
      </c>
      <c r="Q124" s="6" t="s">
        <v>219</v>
      </c>
      <c r="R124" s="6" t="s">
        <v>219</v>
      </c>
      <c r="S124" s="6" t="s">
        <v>219</v>
      </c>
      <c r="T124" s="6" t="s">
        <v>219</v>
      </c>
      <c r="U124" s="6" t="s">
        <v>219</v>
      </c>
      <c r="V124" s="6" t="s">
        <v>219</v>
      </c>
      <c r="W124" s="6" t="s">
        <v>219</v>
      </c>
      <c r="X124" s="6" t="s">
        <v>219</v>
      </c>
      <c r="Y124" s="6" t="s">
        <v>219</v>
      </c>
      <c r="Z124" s="6" t="s">
        <v>219</v>
      </c>
      <c r="AA124" s="6" t="s">
        <v>219</v>
      </c>
      <c r="AB124" s="6" t="s">
        <v>219</v>
      </c>
      <c r="AC124" s="6" t="s">
        <v>219</v>
      </c>
      <c r="AD124" s="6" t="s">
        <v>219</v>
      </c>
      <c r="AE124" s="6" t="s">
        <v>219</v>
      </c>
      <c r="AS124" s="6" t="s">
        <v>219</v>
      </c>
      <c r="AT124" s="6" t="s">
        <v>219</v>
      </c>
      <c r="AU124" s="6" t="s">
        <v>219</v>
      </c>
      <c r="AV124" s="6" t="s">
        <v>219</v>
      </c>
      <c r="AW124" s="6" t="s">
        <v>219</v>
      </c>
      <c r="AX124" s="6" t="s">
        <v>219</v>
      </c>
      <c r="AY124" s="6" t="s">
        <v>219</v>
      </c>
      <c r="AZ124" s="6" t="s">
        <v>219</v>
      </c>
      <c r="BA124" s="6" t="s">
        <v>219</v>
      </c>
      <c r="BB124" s="6" t="s">
        <v>219</v>
      </c>
      <c r="BC124" s="6" t="s">
        <v>219</v>
      </c>
      <c r="BD124" s="6" t="s">
        <v>219</v>
      </c>
      <c r="BE124" s="6" t="s">
        <v>219</v>
      </c>
      <c r="BF124" s="6" t="s">
        <v>219</v>
      </c>
      <c r="BG124" s="6" t="s">
        <v>219</v>
      </c>
      <c r="BH124" s="6" t="s">
        <v>219</v>
      </c>
      <c r="BI124" s="6" t="s">
        <v>219</v>
      </c>
      <c r="BJ124" s="6" t="s">
        <v>219</v>
      </c>
      <c r="BK124" s="6" t="s">
        <v>219</v>
      </c>
      <c r="BL124" s="6" t="s">
        <v>219</v>
      </c>
    </row>
    <row r="125" spans="1:64" x14ac:dyDescent="0.25">
      <c r="A125" s="6" t="s">
        <v>80</v>
      </c>
      <c r="B125" s="6" t="s">
        <v>352</v>
      </c>
      <c r="C125" s="6">
        <v>1</v>
      </c>
      <c r="D125" s="6" t="s">
        <v>219</v>
      </c>
      <c r="E125" s="6" t="s">
        <v>219</v>
      </c>
      <c r="F125" s="6" t="s">
        <v>219</v>
      </c>
      <c r="G125" s="6" t="s">
        <v>219</v>
      </c>
      <c r="H125" s="6" t="s">
        <v>219</v>
      </c>
      <c r="I125" s="6" t="s">
        <v>219</v>
      </c>
      <c r="J125" s="6" t="s">
        <v>219</v>
      </c>
      <c r="K125" s="6" t="s">
        <v>219</v>
      </c>
      <c r="L125" s="6" t="s">
        <v>219</v>
      </c>
      <c r="M125" s="6" t="s">
        <v>219</v>
      </c>
      <c r="N125" s="6" t="s">
        <v>219</v>
      </c>
      <c r="O125" s="6" t="s">
        <v>219</v>
      </c>
      <c r="P125" s="6" t="s">
        <v>219</v>
      </c>
      <c r="Q125" s="6" t="s">
        <v>219</v>
      </c>
      <c r="R125" s="6" t="s">
        <v>219</v>
      </c>
      <c r="S125" s="6" t="s">
        <v>219</v>
      </c>
      <c r="T125" s="6" t="s">
        <v>219</v>
      </c>
      <c r="U125" s="6" t="s">
        <v>219</v>
      </c>
      <c r="V125" s="6" t="s">
        <v>219</v>
      </c>
      <c r="W125" s="6" t="s">
        <v>219</v>
      </c>
      <c r="X125" s="6" t="s">
        <v>219</v>
      </c>
      <c r="Y125" s="6" t="s">
        <v>219</v>
      </c>
      <c r="Z125" s="6" t="s">
        <v>219</v>
      </c>
      <c r="AA125" s="6" t="s">
        <v>219</v>
      </c>
      <c r="AB125" s="6" t="s">
        <v>219</v>
      </c>
      <c r="AC125" s="6" t="s">
        <v>219</v>
      </c>
      <c r="AD125" s="6" t="s">
        <v>219</v>
      </c>
      <c r="AE125" s="6" t="s">
        <v>219</v>
      </c>
      <c r="AS125" s="6" t="s">
        <v>219</v>
      </c>
      <c r="AT125" s="6" t="s">
        <v>219</v>
      </c>
      <c r="AU125" s="6" t="s">
        <v>219</v>
      </c>
      <c r="AV125" s="6" t="s">
        <v>219</v>
      </c>
      <c r="AW125" s="6" t="s">
        <v>219</v>
      </c>
      <c r="AX125" s="6" t="s">
        <v>219</v>
      </c>
      <c r="AY125" s="6" t="s">
        <v>219</v>
      </c>
      <c r="AZ125" s="6" t="s">
        <v>219</v>
      </c>
      <c r="BA125" s="6" t="s">
        <v>219</v>
      </c>
      <c r="BB125" s="6" t="s">
        <v>219</v>
      </c>
      <c r="BC125" s="6" t="s">
        <v>219</v>
      </c>
      <c r="BD125" s="6" t="s">
        <v>219</v>
      </c>
      <c r="BE125" s="6" t="s">
        <v>219</v>
      </c>
      <c r="BF125" s="6" t="s">
        <v>219</v>
      </c>
      <c r="BG125" s="6" t="s">
        <v>219</v>
      </c>
      <c r="BH125" s="6" t="s">
        <v>219</v>
      </c>
      <c r="BI125" s="6" t="s">
        <v>219</v>
      </c>
      <c r="BJ125" s="6" t="s">
        <v>219</v>
      </c>
      <c r="BK125" s="6" t="s">
        <v>219</v>
      </c>
      <c r="BL125" s="6" t="s">
        <v>219</v>
      </c>
    </row>
    <row r="126" spans="1:64" x14ac:dyDescent="0.25">
      <c r="A126" s="6" t="s">
        <v>81</v>
      </c>
      <c r="B126" s="6" t="s">
        <v>352</v>
      </c>
      <c r="C126" s="6">
        <v>1</v>
      </c>
      <c r="D126" s="6" t="s">
        <v>219</v>
      </c>
      <c r="E126" s="6" t="s">
        <v>219</v>
      </c>
      <c r="F126" s="6" t="s">
        <v>219</v>
      </c>
      <c r="G126" s="6" t="s">
        <v>219</v>
      </c>
      <c r="H126" s="6" t="s">
        <v>219</v>
      </c>
      <c r="I126" s="6" t="s">
        <v>219</v>
      </c>
      <c r="J126" s="6" t="s">
        <v>219</v>
      </c>
      <c r="K126" s="6" t="s">
        <v>219</v>
      </c>
      <c r="L126" s="6" t="s">
        <v>219</v>
      </c>
      <c r="M126" s="6" t="s">
        <v>219</v>
      </c>
      <c r="N126" s="6" t="s">
        <v>219</v>
      </c>
      <c r="O126" s="6" t="s">
        <v>219</v>
      </c>
      <c r="P126" s="6" t="s">
        <v>219</v>
      </c>
      <c r="Q126" s="6" t="s">
        <v>219</v>
      </c>
      <c r="R126" s="6" t="s">
        <v>219</v>
      </c>
      <c r="S126" s="6" t="s">
        <v>219</v>
      </c>
      <c r="T126" s="6" t="s">
        <v>219</v>
      </c>
      <c r="U126" s="6" t="s">
        <v>219</v>
      </c>
      <c r="V126" s="6" t="s">
        <v>219</v>
      </c>
      <c r="W126" s="6" t="s">
        <v>219</v>
      </c>
      <c r="X126" s="6" t="s">
        <v>219</v>
      </c>
      <c r="Y126" s="6" t="s">
        <v>219</v>
      </c>
      <c r="Z126" s="6" t="s">
        <v>219</v>
      </c>
      <c r="AA126" s="6" t="s">
        <v>219</v>
      </c>
      <c r="AB126" s="6" t="s">
        <v>219</v>
      </c>
      <c r="AC126" s="6" t="s">
        <v>219</v>
      </c>
      <c r="AD126" s="6" t="s">
        <v>219</v>
      </c>
      <c r="AE126" s="6" t="s">
        <v>219</v>
      </c>
      <c r="AS126" s="6" t="s">
        <v>219</v>
      </c>
      <c r="AT126" s="6" t="s">
        <v>219</v>
      </c>
      <c r="AU126" s="6" t="s">
        <v>219</v>
      </c>
      <c r="AV126" s="6" t="s">
        <v>219</v>
      </c>
      <c r="AW126" s="6" t="s">
        <v>219</v>
      </c>
      <c r="AX126" s="6" t="s">
        <v>219</v>
      </c>
      <c r="AY126" s="6" t="s">
        <v>219</v>
      </c>
      <c r="AZ126" s="6" t="s">
        <v>219</v>
      </c>
      <c r="BA126" s="6" t="s">
        <v>219</v>
      </c>
      <c r="BB126" s="6" t="s">
        <v>219</v>
      </c>
      <c r="BC126" s="6" t="s">
        <v>219</v>
      </c>
      <c r="BD126" s="6" t="s">
        <v>219</v>
      </c>
      <c r="BE126" s="6" t="s">
        <v>219</v>
      </c>
      <c r="BF126" s="6" t="s">
        <v>219</v>
      </c>
      <c r="BG126" s="6" t="s">
        <v>219</v>
      </c>
      <c r="BH126" s="6" t="s">
        <v>219</v>
      </c>
      <c r="BI126" s="6" t="s">
        <v>219</v>
      </c>
      <c r="BJ126" s="6" t="s">
        <v>219</v>
      </c>
      <c r="BK126" s="6" t="s">
        <v>219</v>
      </c>
      <c r="BL126" s="6" t="s">
        <v>219</v>
      </c>
    </row>
    <row r="127" spans="1:64" x14ac:dyDescent="0.25">
      <c r="A127" s="6" t="s">
        <v>82</v>
      </c>
      <c r="B127" s="6" t="s">
        <v>352</v>
      </c>
      <c r="C127" s="6">
        <v>1</v>
      </c>
      <c r="D127" s="6" t="s">
        <v>219</v>
      </c>
      <c r="E127" s="6" t="s">
        <v>219</v>
      </c>
      <c r="F127" s="6" t="s">
        <v>219</v>
      </c>
      <c r="G127" s="6" t="s">
        <v>219</v>
      </c>
      <c r="H127" s="6" t="s">
        <v>219</v>
      </c>
      <c r="I127" s="6" t="s">
        <v>219</v>
      </c>
      <c r="J127" s="6" t="s">
        <v>219</v>
      </c>
      <c r="K127" s="6" t="s">
        <v>219</v>
      </c>
      <c r="L127" s="6" t="s">
        <v>219</v>
      </c>
      <c r="M127" s="6" t="s">
        <v>219</v>
      </c>
      <c r="N127" s="6" t="s">
        <v>219</v>
      </c>
      <c r="O127" s="6" t="s">
        <v>219</v>
      </c>
      <c r="P127" s="6" t="s">
        <v>219</v>
      </c>
      <c r="Q127" s="6" t="s">
        <v>219</v>
      </c>
      <c r="R127" s="6" t="s">
        <v>219</v>
      </c>
      <c r="S127" s="6" t="s">
        <v>219</v>
      </c>
      <c r="T127" s="6" t="s">
        <v>219</v>
      </c>
      <c r="U127" s="6" t="s">
        <v>219</v>
      </c>
      <c r="V127" s="6" t="s">
        <v>219</v>
      </c>
      <c r="W127" s="6" t="s">
        <v>219</v>
      </c>
      <c r="X127" s="6" t="s">
        <v>219</v>
      </c>
      <c r="Y127" s="6" t="s">
        <v>219</v>
      </c>
      <c r="Z127" s="6" t="s">
        <v>219</v>
      </c>
      <c r="AA127" s="6" t="s">
        <v>219</v>
      </c>
      <c r="AB127" s="6" t="s">
        <v>219</v>
      </c>
      <c r="AC127" s="6" t="s">
        <v>219</v>
      </c>
      <c r="AD127" s="6" t="s">
        <v>219</v>
      </c>
      <c r="AE127" s="6" t="s">
        <v>219</v>
      </c>
      <c r="AS127" s="6" t="s">
        <v>219</v>
      </c>
      <c r="AT127" s="6" t="s">
        <v>219</v>
      </c>
      <c r="AU127" s="6" t="s">
        <v>219</v>
      </c>
      <c r="AV127" s="6" t="s">
        <v>219</v>
      </c>
      <c r="AW127" s="6" t="s">
        <v>219</v>
      </c>
      <c r="AX127" s="6" t="s">
        <v>219</v>
      </c>
      <c r="AY127" s="6" t="s">
        <v>219</v>
      </c>
      <c r="AZ127" s="6" t="s">
        <v>219</v>
      </c>
      <c r="BA127" s="6" t="s">
        <v>219</v>
      </c>
      <c r="BB127" s="6" t="s">
        <v>219</v>
      </c>
      <c r="BC127" s="6" t="s">
        <v>219</v>
      </c>
      <c r="BD127" s="6" t="s">
        <v>219</v>
      </c>
      <c r="BE127" s="6" t="s">
        <v>219</v>
      </c>
      <c r="BF127" s="6" t="s">
        <v>219</v>
      </c>
      <c r="BG127" s="6" t="s">
        <v>219</v>
      </c>
      <c r="BH127" s="6" t="s">
        <v>219</v>
      </c>
      <c r="BI127" s="6" t="s">
        <v>219</v>
      </c>
      <c r="BJ127" s="6" t="s">
        <v>219</v>
      </c>
      <c r="BK127" s="6" t="s">
        <v>219</v>
      </c>
      <c r="BL127" s="6" t="s">
        <v>219</v>
      </c>
    </row>
    <row r="128" spans="1:64" x14ac:dyDescent="0.25">
      <c r="A128" s="6" t="s">
        <v>83</v>
      </c>
      <c r="B128" s="6" t="s">
        <v>352</v>
      </c>
      <c r="C128" s="6">
        <v>1</v>
      </c>
      <c r="D128" s="6" t="s">
        <v>219</v>
      </c>
      <c r="E128" s="6" t="s">
        <v>219</v>
      </c>
      <c r="F128" s="6" t="s">
        <v>219</v>
      </c>
      <c r="G128" s="6" t="s">
        <v>219</v>
      </c>
      <c r="H128" s="6" t="s">
        <v>219</v>
      </c>
      <c r="I128" s="6" t="s">
        <v>219</v>
      </c>
      <c r="J128" s="6" t="s">
        <v>219</v>
      </c>
      <c r="K128" s="6" t="s">
        <v>219</v>
      </c>
      <c r="L128" s="6" t="s">
        <v>219</v>
      </c>
      <c r="M128" s="6" t="s">
        <v>219</v>
      </c>
      <c r="N128" s="6" t="s">
        <v>219</v>
      </c>
      <c r="O128" s="6" t="s">
        <v>219</v>
      </c>
      <c r="P128" s="6" t="s">
        <v>219</v>
      </c>
      <c r="Q128" s="6" t="s">
        <v>219</v>
      </c>
      <c r="R128" s="6" t="s">
        <v>219</v>
      </c>
      <c r="S128" s="6" t="s">
        <v>219</v>
      </c>
      <c r="T128" s="6" t="s">
        <v>219</v>
      </c>
      <c r="U128" s="6" t="s">
        <v>219</v>
      </c>
      <c r="V128" s="6" t="s">
        <v>219</v>
      </c>
      <c r="W128" s="6" t="s">
        <v>219</v>
      </c>
      <c r="X128" s="6" t="s">
        <v>219</v>
      </c>
      <c r="Y128" s="6" t="s">
        <v>219</v>
      </c>
      <c r="Z128" s="6" t="s">
        <v>219</v>
      </c>
      <c r="AA128" s="6" t="s">
        <v>219</v>
      </c>
      <c r="AB128" s="6" t="s">
        <v>219</v>
      </c>
      <c r="AC128" s="6" t="s">
        <v>219</v>
      </c>
      <c r="AD128" s="6" t="s">
        <v>219</v>
      </c>
      <c r="AE128" s="6" t="s">
        <v>219</v>
      </c>
      <c r="AS128" s="6" t="s">
        <v>219</v>
      </c>
      <c r="AT128" s="6" t="s">
        <v>219</v>
      </c>
      <c r="AU128" s="6" t="s">
        <v>219</v>
      </c>
      <c r="AV128" s="6" t="s">
        <v>219</v>
      </c>
      <c r="AW128" s="6" t="s">
        <v>219</v>
      </c>
      <c r="AX128" s="6" t="s">
        <v>219</v>
      </c>
      <c r="AY128" s="6" t="s">
        <v>219</v>
      </c>
      <c r="AZ128" s="6" t="s">
        <v>219</v>
      </c>
      <c r="BA128" s="6" t="s">
        <v>219</v>
      </c>
      <c r="BB128" s="6" t="s">
        <v>219</v>
      </c>
      <c r="BC128" s="6" t="s">
        <v>219</v>
      </c>
      <c r="BD128" s="6" t="s">
        <v>219</v>
      </c>
      <c r="BE128" s="6" t="s">
        <v>219</v>
      </c>
      <c r="BF128" s="6" t="s">
        <v>219</v>
      </c>
      <c r="BG128" s="6" t="s">
        <v>219</v>
      </c>
      <c r="BH128" s="6" t="s">
        <v>219</v>
      </c>
      <c r="BI128" s="6" t="s">
        <v>219</v>
      </c>
      <c r="BJ128" s="6" t="s">
        <v>219</v>
      </c>
      <c r="BK128" s="6" t="s">
        <v>219</v>
      </c>
      <c r="BL128" s="6" t="s">
        <v>219</v>
      </c>
    </row>
    <row r="129" spans="1:64" x14ac:dyDescent="0.25">
      <c r="A129" s="6" t="s">
        <v>84</v>
      </c>
      <c r="B129" s="6" t="s">
        <v>352</v>
      </c>
      <c r="C129" s="6">
        <v>1</v>
      </c>
      <c r="D129" s="6" t="s">
        <v>219</v>
      </c>
      <c r="E129" s="6" t="s">
        <v>219</v>
      </c>
      <c r="F129" s="6" t="s">
        <v>219</v>
      </c>
      <c r="G129" s="6" t="s">
        <v>219</v>
      </c>
      <c r="H129" s="6" t="s">
        <v>219</v>
      </c>
      <c r="I129" s="6" t="s">
        <v>219</v>
      </c>
      <c r="J129" s="6" t="s">
        <v>219</v>
      </c>
      <c r="K129" s="6" t="s">
        <v>219</v>
      </c>
      <c r="L129" s="6" t="s">
        <v>219</v>
      </c>
      <c r="M129" s="6" t="s">
        <v>219</v>
      </c>
      <c r="N129" s="6" t="s">
        <v>219</v>
      </c>
      <c r="O129" s="6" t="s">
        <v>219</v>
      </c>
      <c r="P129" s="6" t="s">
        <v>219</v>
      </c>
      <c r="Q129" s="6" t="s">
        <v>219</v>
      </c>
      <c r="R129" s="6" t="s">
        <v>219</v>
      </c>
      <c r="S129" s="6" t="s">
        <v>219</v>
      </c>
      <c r="T129" s="6" t="s">
        <v>219</v>
      </c>
      <c r="U129" s="6" t="s">
        <v>219</v>
      </c>
      <c r="V129" s="6" t="s">
        <v>219</v>
      </c>
      <c r="W129" s="6" t="s">
        <v>219</v>
      </c>
      <c r="X129" s="6" t="s">
        <v>219</v>
      </c>
      <c r="Y129" s="6" t="s">
        <v>219</v>
      </c>
      <c r="Z129" s="6" t="s">
        <v>219</v>
      </c>
      <c r="AA129" s="6" t="s">
        <v>219</v>
      </c>
      <c r="AB129" s="6" t="s">
        <v>219</v>
      </c>
      <c r="AC129" s="6" t="s">
        <v>219</v>
      </c>
      <c r="AD129" s="6" t="s">
        <v>219</v>
      </c>
      <c r="AE129" s="6" t="s">
        <v>219</v>
      </c>
      <c r="AS129" s="6" t="s">
        <v>219</v>
      </c>
      <c r="AT129" s="6" t="s">
        <v>219</v>
      </c>
      <c r="AU129" s="6" t="s">
        <v>219</v>
      </c>
      <c r="AV129" s="6" t="s">
        <v>219</v>
      </c>
      <c r="AW129" s="6" t="s">
        <v>219</v>
      </c>
      <c r="AX129" s="6" t="s">
        <v>219</v>
      </c>
      <c r="AY129" s="6" t="s">
        <v>219</v>
      </c>
      <c r="AZ129" s="6" t="s">
        <v>219</v>
      </c>
      <c r="BA129" s="6" t="s">
        <v>219</v>
      </c>
      <c r="BB129" s="6" t="s">
        <v>219</v>
      </c>
      <c r="BC129" s="6" t="s">
        <v>219</v>
      </c>
      <c r="BD129" s="6" t="s">
        <v>219</v>
      </c>
      <c r="BE129" s="6" t="s">
        <v>219</v>
      </c>
      <c r="BF129" s="6" t="s">
        <v>219</v>
      </c>
      <c r="BG129" s="6" t="s">
        <v>219</v>
      </c>
      <c r="BH129" s="6" t="s">
        <v>219</v>
      </c>
      <c r="BI129" s="6" t="s">
        <v>219</v>
      </c>
      <c r="BJ129" s="6" t="s">
        <v>219</v>
      </c>
      <c r="BK129" s="6" t="s">
        <v>219</v>
      </c>
      <c r="BL129" s="6" t="s">
        <v>219</v>
      </c>
    </row>
    <row r="130" spans="1:64" x14ac:dyDescent="0.25">
      <c r="A130" s="6" t="s">
        <v>46</v>
      </c>
      <c r="B130" s="6" t="s">
        <v>352</v>
      </c>
      <c r="C130" s="6">
        <v>1</v>
      </c>
      <c r="D130" s="6" t="s">
        <v>219</v>
      </c>
      <c r="E130" s="6" t="s">
        <v>219</v>
      </c>
      <c r="F130" s="6" t="s">
        <v>219</v>
      </c>
      <c r="G130" s="6" t="s">
        <v>219</v>
      </c>
      <c r="H130" s="6" t="s">
        <v>219</v>
      </c>
      <c r="I130" s="6" t="s">
        <v>219</v>
      </c>
      <c r="J130" s="6" t="s">
        <v>219</v>
      </c>
      <c r="K130" s="6" t="s">
        <v>219</v>
      </c>
      <c r="L130" s="6" t="s">
        <v>219</v>
      </c>
      <c r="M130" s="6" t="s">
        <v>219</v>
      </c>
      <c r="N130" s="6" t="s">
        <v>219</v>
      </c>
      <c r="O130" s="6" t="s">
        <v>219</v>
      </c>
      <c r="P130" s="6" t="s">
        <v>219</v>
      </c>
      <c r="Q130" s="6" t="s">
        <v>219</v>
      </c>
      <c r="R130" s="6" t="s">
        <v>219</v>
      </c>
      <c r="S130" s="6" t="s">
        <v>219</v>
      </c>
      <c r="T130" s="6" t="s">
        <v>219</v>
      </c>
      <c r="U130" s="6" t="s">
        <v>219</v>
      </c>
      <c r="V130" s="6" t="s">
        <v>219</v>
      </c>
      <c r="W130" s="6" t="s">
        <v>219</v>
      </c>
      <c r="X130" s="6" t="s">
        <v>219</v>
      </c>
      <c r="Y130" s="6" t="s">
        <v>219</v>
      </c>
      <c r="Z130" s="6" t="s">
        <v>219</v>
      </c>
      <c r="AA130" s="6" t="s">
        <v>219</v>
      </c>
      <c r="AB130" s="6" t="s">
        <v>219</v>
      </c>
      <c r="AC130" s="6" t="s">
        <v>219</v>
      </c>
      <c r="AD130" s="6" t="s">
        <v>219</v>
      </c>
      <c r="AE130" s="6" t="s">
        <v>219</v>
      </c>
      <c r="AS130" s="6" t="s">
        <v>219</v>
      </c>
      <c r="AT130" s="6" t="s">
        <v>219</v>
      </c>
      <c r="AU130" s="6" t="s">
        <v>219</v>
      </c>
      <c r="AV130" s="6" t="s">
        <v>219</v>
      </c>
      <c r="AW130" s="6" t="s">
        <v>219</v>
      </c>
      <c r="AX130" s="6" t="s">
        <v>219</v>
      </c>
      <c r="AY130" s="6" t="s">
        <v>219</v>
      </c>
      <c r="AZ130" s="6" t="s">
        <v>219</v>
      </c>
      <c r="BA130" s="6" t="s">
        <v>219</v>
      </c>
      <c r="BB130" s="6" t="s">
        <v>219</v>
      </c>
      <c r="BC130" s="6" t="s">
        <v>219</v>
      </c>
      <c r="BD130" s="6" t="s">
        <v>219</v>
      </c>
      <c r="BE130" s="6" t="s">
        <v>219</v>
      </c>
      <c r="BF130" s="6" t="s">
        <v>219</v>
      </c>
      <c r="BG130" s="6" t="s">
        <v>219</v>
      </c>
      <c r="BH130" s="6" t="s">
        <v>219</v>
      </c>
      <c r="BI130" s="6" t="s">
        <v>219</v>
      </c>
      <c r="BJ130" s="6" t="s">
        <v>219</v>
      </c>
      <c r="BK130" s="6" t="s">
        <v>219</v>
      </c>
      <c r="BL130" s="6" t="s">
        <v>219</v>
      </c>
    </row>
    <row r="131" spans="1:64" x14ac:dyDescent="0.25">
      <c r="A131" s="6" t="s">
        <v>85</v>
      </c>
      <c r="B131" s="6" t="s">
        <v>352</v>
      </c>
      <c r="C131" s="6">
        <v>1</v>
      </c>
      <c r="D131" s="6" t="s">
        <v>219</v>
      </c>
      <c r="E131" s="6" t="s">
        <v>219</v>
      </c>
      <c r="F131" s="6" t="s">
        <v>219</v>
      </c>
      <c r="G131" s="6" t="s">
        <v>219</v>
      </c>
      <c r="H131" s="6" t="s">
        <v>219</v>
      </c>
      <c r="I131" s="6" t="s">
        <v>219</v>
      </c>
      <c r="J131" s="6" t="s">
        <v>219</v>
      </c>
      <c r="K131" s="6" t="s">
        <v>219</v>
      </c>
      <c r="L131" s="6" t="s">
        <v>219</v>
      </c>
      <c r="M131" s="6" t="s">
        <v>219</v>
      </c>
      <c r="N131" s="6" t="s">
        <v>219</v>
      </c>
      <c r="O131" s="6" t="s">
        <v>219</v>
      </c>
      <c r="P131" s="6" t="s">
        <v>219</v>
      </c>
      <c r="Q131" s="6" t="s">
        <v>219</v>
      </c>
      <c r="R131" s="6" t="s">
        <v>219</v>
      </c>
      <c r="S131" s="6" t="s">
        <v>219</v>
      </c>
      <c r="T131" s="6" t="s">
        <v>219</v>
      </c>
      <c r="U131" s="6" t="s">
        <v>219</v>
      </c>
      <c r="V131" s="6" t="s">
        <v>219</v>
      </c>
      <c r="W131" s="6" t="s">
        <v>219</v>
      </c>
      <c r="X131" s="6" t="s">
        <v>219</v>
      </c>
      <c r="Y131" s="6" t="s">
        <v>219</v>
      </c>
      <c r="Z131" s="6" t="s">
        <v>219</v>
      </c>
      <c r="AA131" s="6" t="s">
        <v>219</v>
      </c>
      <c r="AB131" s="6" t="s">
        <v>219</v>
      </c>
      <c r="AC131" s="6" t="s">
        <v>219</v>
      </c>
      <c r="AD131" s="6" t="s">
        <v>219</v>
      </c>
      <c r="AE131" s="6" t="s">
        <v>219</v>
      </c>
      <c r="AS131" s="6" t="s">
        <v>219</v>
      </c>
      <c r="AT131" s="6" t="s">
        <v>219</v>
      </c>
      <c r="AU131" s="6" t="s">
        <v>219</v>
      </c>
      <c r="AV131" s="6" t="s">
        <v>219</v>
      </c>
      <c r="AW131" s="6" t="s">
        <v>219</v>
      </c>
      <c r="AX131" s="6" t="s">
        <v>219</v>
      </c>
      <c r="AY131" s="6" t="s">
        <v>219</v>
      </c>
      <c r="AZ131" s="6" t="s">
        <v>219</v>
      </c>
      <c r="BA131" s="6" t="s">
        <v>219</v>
      </c>
      <c r="BB131" s="6" t="s">
        <v>219</v>
      </c>
      <c r="BC131" s="6" t="s">
        <v>219</v>
      </c>
      <c r="BD131" s="6" t="s">
        <v>219</v>
      </c>
      <c r="BE131" s="6" t="s">
        <v>219</v>
      </c>
      <c r="BF131" s="6" t="s">
        <v>219</v>
      </c>
      <c r="BG131" s="6" t="s">
        <v>219</v>
      </c>
      <c r="BH131" s="6" t="s">
        <v>219</v>
      </c>
      <c r="BI131" s="6" t="s">
        <v>219</v>
      </c>
      <c r="BJ131" s="6" t="s">
        <v>219</v>
      </c>
      <c r="BK131" s="6" t="s">
        <v>219</v>
      </c>
      <c r="BL131" s="6" t="s">
        <v>219</v>
      </c>
    </row>
    <row r="132" spans="1:64" x14ac:dyDescent="0.25">
      <c r="A132" s="6" t="s">
        <v>86</v>
      </c>
      <c r="B132" s="6" t="s">
        <v>352</v>
      </c>
      <c r="C132" s="6">
        <v>1</v>
      </c>
      <c r="D132" s="6" t="s">
        <v>219</v>
      </c>
      <c r="E132" s="6" t="s">
        <v>219</v>
      </c>
      <c r="F132" s="6" t="s">
        <v>219</v>
      </c>
      <c r="G132" s="6" t="s">
        <v>219</v>
      </c>
      <c r="H132" s="6" t="s">
        <v>219</v>
      </c>
      <c r="I132" s="6" t="s">
        <v>219</v>
      </c>
      <c r="J132" s="6" t="s">
        <v>219</v>
      </c>
      <c r="K132" s="6" t="s">
        <v>219</v>
      </c>
      <c r="L132" s="6" t="s">
        <v>219</v>
      </c>
      <c r="M132" s="6" t="s">
        <v>219</v>
      </c>
      <c r="N132" s="6" t="s">
        <v>219</v>
      </c>
      <c r="O132" s="6" t="s">
        <v>219</v>
      </c>
      <c r="P132" s="6" t="s">
        <v>219</v>
      </c>
      <c r="Q132" s="6" t="s">
        <v>219</v>
      </c>
      <c r="R132" s="6" t="s">
        <v>219</v>
      </c>
      <c r="S132" s="6" t="s">
        <v>219</v>
      </c>
      <c r="T132" s="6" t="s">
        <v>219</v>
      </c>
      <c r="U132" s="6" t="s">
        <v>219</v>
      </c>
      <c r="V132" s="6" t="s">
        <v>219</v>
      </c>
      <c r="W132" s="6" t="s">
        <v>219</v>
      </c>
      <c r="X132" s="6" t="s">
        <v>219</v>
      </c>
      <c r="Y132" s="6" t="s">
        <v>219</v>
      </c>
      <c r="Z132" s="6" t="s">
        <v>219</v>
      </c>
      <c r="AA132" s="6" t="s">
        <v>219</v>
      </c>
      <c r="AB132" s="6" t="s">
        <v>219</v>
      </c>
      <c r="AC132" s="6" t="s">
        <v>219</v>
      </c>
      <c r="AD132" s="6" t="s">
        <v>219</v>
      </c>
      <c r="AE132" s="6" t="s">
        <v>219</v>
      </c>
      <c r="AS132" s="6" t="s">
        <v>219</v>
      </c>
      <c r="AT132" s="6" t="s">
        <v>219</v>
      </c>
      <c r="AU132" s="6" t="s">
        <v>219</v>
      </c>
      <c r="AV132" s="6" t="s">
        <v>219</v>
      </c>
      <c r="AW132" s="6" t="s">
        <v>219</v>
      </c>
      <c r="AX132" s="6" t="s">
        <v>219</v>
      </c>
      <c r="AY132" s="6" t="s">
        <v>219</v>
      </c>
      <c r="AZ132" s="6" t="s">
        <v>219</v>
      </c>
      <c r="BA132" s="6" t="s">
        <v>219</v>
      </c>
      <c r="BB132" s="6" t="s">
        <v>219</v>
      </c>
      <c r="BC132" s="6" t="s">
        <v>219</v>
      </c>
      <c r="BD132" s="6" t="s">
        <v>219</v>
      </c>
      <c r="BE132" s="6" t="s">
        <v>219</v>
      </c>
      <c r="BF132" s="6" t="s">
        <v>219</v>
      </c>
      <c r="BG132" s="6" t="s">
        <v>219</v>
      </c>
      <c r="BH132" s="6" t="s">
        <v>219</v>
      </c>
      <c r="BI132" s="6" t="s">
        <v>219</v>
      </c>
      <c r="BJ132" s="6" t="s">
        <v>219</v>
      </c>
      <c r="BK132" s="6" t="s">
        <v>219</v>
      </c>
      <c r="BL132" s="6" t="s">
        <v>219</v>
      </c>
    </row>
    <row r="133" spans="1:64" x14ac:dyDescent="0.25">
      <c r="A133" s="6" t="s">
        <v>87</v>
      </c>
      <c r="B133" s="6" t="s">
        <v>352</v>
      </c>
      <c r="C133" s="6">
        <v>1</v>
      </c>
      <c r="D133" s="6" t="s">
        <v>219</v>
      </c>
      <c r="E133" s="6" t="s">
        <v>219</v>
      </c>
      <c r="F133" s="6" t="s">
        <v>219</v>
      </c>
      <c r="G133" s="6" t="s">
        <v>219</v>
      </c>
      <c r="H133" s="6" t="s">
        <v>219</v>
      </c>
      <c r="I133" s="6" t="s">
        <v>219</v>
      </c>
      <c r="J133" s="6" t="s">
        <v>219</v>
      </c>
      <c r="K133" s="6" t="s">
        <v>219</v>
      </c>
      <c r="L133" s="6" t="s">
        <v>219</v>
      </c>
      <c r="M133" s="6" t="s">
        <v>219</v>
      </c>
      <c r="N133" s="6" t="s">
        <v>219</v>
      </c>
      <c r="O133" s="6" t="s">
        <v>219</v>
      </c>
      <c r="P133" s="6" t="s">
        <v>219</v>
      </c>
      <c r="Q133" s="6" t="s">
        <v>219</v>
      </c>
      <c r="R133" s="6" t="s">
        <v>219</v>
      </c>
      <c r="S133" s="6" t="s">
        <v>219</v>
      </c>
      <c r="T133" s="6" t="s">
        <v>219</v>
      </c>
      <c r="U133" s="6" t="s">
        <v>219</v>
      </c>
      <c r="V133" s="6" t="s">
        <v>219</v>
      </c>
      <c r="W133" s="6" t="s">
        <v>219</v>
      </c>
      <c r="X133" s="6" t="s">
        <v>219</v>
      </c>
      <c r="Y133" s="6" t="s">
        <v>219</v>
      </c>
      <c r="Z133" s="6" t="s">
        <v>219</v>
      </c>
      <c r="AA133" s="6" t="s">
        <v>219</v>
      </c>
      <c r="AB133" s="6" t="s">
        <v>219</v>
      </c>
      <c r="AC133" s="6" t="s">
        <v>219</v>
      </c>
      <c r="AD133" s="6" t="s">
        <v>219</v>
      </c>
      <c r="AE133" s="6" t="s">
        <v>219</v>
      </c>
      <c r="AS133" s="6" t="s">
        <v>219</v>
      </c>
      <c r="AT133" s="6" t="s">
        <v>219</v>
      </c>
      <c r="AU133" s="6" t="s">
        <v>219</v>
      </c>
      <c r="AV133" s="6" t="s">
        <v>219</v>
      </c>
      <c r="AW133" s="6" t="s">
        <v>219</v>
      </c>
      <c r="AX133" s="6" t="s">
        <v>219</v>
      </c>
      <c r="AY133" s="6" t="s">
        <v>219</v>
      </c>
      <c r="AZ133" s="6" t="s">
        <v>219</v>
      </c>
      <c r="BA133" s="6" t="s">
        <v>219</v>
      </c>
      <c r="BB133" s="6" t="s">
        <v>219</v>
      </c>
      <c r="BC133" s="6" t="s">
        <v>219</v>
      </c>
      <c r="BD133" s="6" t="s">
        <v>219</v>
      </c>
      <c r="BE133" s="6" t="s">
        <v>219</v>
      </c>
      <c r="BF133" s="6" t="s">
        <v>219</v>
      </c>
      <c r="BG133" s="6" t="s">
        <v>219</v>
      </c>
      <c r="BH133" s="6" t="s">
        <v>219</v>
      </c>
      <c r="BI133" s="6" t="s">
        <v>219</v>
      </c>
      <c r="BJ133" s="6" t="s">
        <v>219</v>
      </c>
      <c r="BK133" s="6" t="s">
        <v>219</v>
      </c>
      <c r="BL133" s="6" t="s">
        <v>219</v>
      </c>
    </row>
    <row r="134" spans="1:64" x14ac:dyDescent="0.25">
      <c r="A134" s="6" t="s">
        <v>88</v>
      </c>
      <c r="B134" s="6" t="s">
        <v>352</v>
      </c>
      <c r="C134" s="6">
        <v>1</v>
      </c>
      <c r="D134" s="6" t="s">
        <v>219</v>
      </c>
      <c r="E134" s="6" t="s">
        <v>219</v>
      </c>
      <c r="F134" s="6" t="s">
        <v>219</v>
      </c>
      <c r="G134" s="6" t="s">
        <v>219</v>
      </c>
      <c r="H134" s="6" t="s">
        <v>219</v>
      </c>
      <c r="I134" s="6" t="s">
        <v>219</v>
      </c>
      <c r="J134" s="6" t="s">
        <v>219</v>
      </c>
      <c r="K134" s="6" t="s">
        <v>219</v>
      </c>
      <c r="L134" s="6" t="s">
        <v>219</v>
      </c>
      <c r="M134" s="6" t="s">
        <v>219</v>
      </c>
      <c r="N134" s="6" t="s">
        <v>219</v>
      </c>
      <c r="O134" s="6" t="s">
        <v>219</v>
      </c>
      <c r="P134" s="6" t="s">
        <v>219</v>
      </c>
      <c r="Q134" s="6" t="s">
        <v>219</v>
      </c>
      <c r="R134" s="6" t="s">
        <v>219</v>
      </c>
      <c r="S134" s="6" t="s">
        <v>219</v>
      </c>
      <c r="T134" s="6" t="s">
        <v>219</v>
      </c>
      <c r="U134" s="6" t="s">
        <v>219</v>
      </c>
      <c r="V134" s="6" t="s">
        <v>219</v>
      </c>
      <c r="W134" s="6" t="s">
        <v>219</v>
      </c>
      <c r="X134" s="6" t="s">
        <v>219</v>
      </c>
      <c r="Y134" s="6" t="s">
        <v>219</v>
      </c>
      <c r="Z134" s="6" t="s">
        <v>219</v>
      </c>
      <c r="AA134" s="6" t="s">
        <v>219</v>
      </c>
      <c r="AB134" s="6" t="s">
        <v>219</v>
      </c>
      <c r="AC134" s="6" t="s">
        <v>219</v>
      </c>
      <c r="AD134" s="6" t="s">
        <v>219</v>
      </c>
      <c r="AE134" s="6" t="s">
        <v>219</v>
      </c>
      <c r="AS134" s="6" t="s">
        <v>219</v>
      </c>
      <c r="AT134" s="6" t="s">
        <v>219</v>
      </c>
      <c r="AU134" s="6" t="s">
        <v>219</v>
      </c>
      <c r="AV134" s="6" t="s">
        <v>219</v>
      </c>
      <c r="AW134" s="6" t="s">
        <v>219</v>
      </c>
      <c r="AX134" s="6" t="s">
        <v>219</v>
      </c>
      <c r="AY134" s="6" t="s">
        <v>219</v>
      </c>
      <c r="AZ134" s="6" t="s">
        <v>219</v>
      </c>
      <c r="BA134" s="6" t="s">
        <v>219</v>
      </c>
      <c r="BB134" s="6" t="s">
        <v>219</v>
      </c>
      <c r="BC134" s="6" t="s">
        <v>219</v>
      </c>
      <c r="BD134" s="6" t="s">
        <v>219</v>
      </c>
      <c r="BE134" s="6" t="s">
        <v>219</v>
      </c>
      <c r="BF134" s="6" t="s">
        <v>219</v>
      </c>
      <c r="BG134" s="6" t="s">
        <v>219</v>
      </c>
      <c r="BH134" s="6" t="s">
        <v>219</v>
      </c>
      <c r="BI134" s="6" t="s">
        <v>219</v>
      </c>
      <c r="BJ134" s="6" t="s">
        <v>219</v>
      </c>
      <c r="BK134" s="6" t="s">
        <v>219</v>
      </c>
      <c r="BL134" s="6" t="s">
        <v>219</v>
      </c>
    </row>
    <row r="135" spans="1:64" x14ac:dyDescent="0.25">
      <c r="A135" s="6" t="s">
        <v>89</v>
      </c>
      <c r="B135" s="6" t="s">
        <v>352</v>
      </c>
      <c r="C135" s="6">
        <v>1</v>
      </c>
      <c r="D135" s="6" t="s">
        <v>219</v>
      </c>
      <c r="E135" s="6" t="s">
        <v>219</v>
      </c>
      <c r="F135" s="6" t="s">
        <v>219</v>
      </c>
      <c r="G135" s="6" t="s">
        <v>219</v>
      </c>
      <c r="H135" s="6" t="s">
        <v>219</v>
      </c>
      <c r="I135" s="6" t="s">
        <v>219</v>
      </c>
      <c r="J135" s="6" t="s">
        <v>219</v>
      </c>
      <c r="K135" s="6" t="s">
        <v>219</v>
      </c>
      <c r="L135" s="6" t="s">
        <v>219</v>
      </c>
      <c r="M135" s="6" t="s">
        <v>219</v>
      </c>
      <c r="N135" s="6" t="s">
        <v>219</v>
      </c>
      <c r="O135" s="6" t="s">
        <v>219</v>
      </c>
      <c r="P135" s="6" t="s">
        <v>219</v>
      </c>
      <c r="Q135" s="6" t="s">
        <v>219</v>
      </c>
      <c r="R135" s="6" t="s">
        <v>219</v>
      </c>
      <c r="S135" s="6" t="s">
        <v>219</v>
      </c>
      <c r="T135" s="6" t="s">
        <v>219</v>
      </c>
      <c r="U135" s="6" t="s">
        <v>219</v>
      </c>
      <c r="V135" s="6" t="s">
        <v>219</v>
      </c>
      <c r="W135" s="6" t="s">
        <v>219</v>
      </c>
      <c r="X135" s="6" t="s">
        <v>219</v>
      </c>
      <c r="Y135" s="6" t="s">
        <v>219</v>
      </c>
      <c r="Z135" s="6" t="s">
        <v>219</v>
      </c>
      <c r="AA135" s="6" t="s">
        <v>219</v>
      </c>
      <c r="AB135" s="6" t="s">
        <v>219</v>
      </c>
      <c r="AC135" s="6" t="s">
        <v>219</v>
      </c>
      <c r="AD135" s="6" t="s">
        <v>219</v>
      </c>
      <c r="AE135" s="6" t="s">
        <v>219</v>
      </c>
      <c r="AS135" s="6" t="s">
        <v>219</v>
      </c>
      <c r="AT135" s="6" t="s">
        <v>219</v>
      </c>
      <c r="AU135" s="6" t="s">
        <v>219</v>
      </c>
      <c r="AV135" s="6" t="s">
        <v>219</v>
      </c>
      <c r="AW135" s="6" t="s">
        <v>219</v>
      </c>
      <c r="AX135" s="6" t="s">
        <v>219</v>
      </c>
      <c r="AY135" s="6" t="s">
        <v>219</v>
      </c>
      <c r="AZ135" s="6" t="s">
        <v>219</v>
      </c>
      <c r="BA135" s="6" t="s">
        <v>219</v>
      </c>
      <c r="BB135" s="6" t="s">
        <v>219</v>
      </c>
      <c r="BC135" s="6" t="s">
        <v>219</v>
      </c>
      <c r="BD135" s="6" t="s">
        <v>219</v>
      </c>
      <c r="BE135" s="6" t="s">
        <v>219</v>
      </c>
      <c r="BF135" s="6" t="s">
        <v>219</v>
      </c>
      <c r="BG135" s="6" t="s">
        <v>219</v>
      </c>
      <c r="BH135" s="6" t="s">
        <v>219</v>
      </c>
      <c r="BI135" s="6" t="s">
        <v>219</v>
      </c>
      <c r="BJ135" s="6" t="s">
        <v>219</v>
      </c>
      <c r="BK135" s="6" t="s">
        <v>219</v>
      </c>
      <c r="BL135" s="6" t="s">
        <v>219</v>
      </c>
    </row>
    <row r="136" spans="1:64" x14ac:dyDescent="0.25">
      <c r="A136" s="6" t="s">
        <v>90</v>
      </c>
      <c r="B136" s="6" t="s">
        <v>352</v>
      </c>
      <c r="C136" s="6">
        <v>1</v>
      </c>
      <c r="D136" s="6" t="s">
        <v>219</v>
      </c>
      <c r="E136" s="6" t="s">
        <v>219</v>
      </c>
      <c r="F136" s="6" t="s">
        <v>219</v>
      </c>
      <c r="G136" s="6" t="s">
        <v>219</v>
      </c>
      <c r="H136" s="6" t="s">
        <v>219</v>
      </c>
      <c r="I136" s="6" t="s">
        <v>219</v>
      </c>
      <c r="J136" s="6" t="s">
        <v>219</v>
      </c>
      <c r="K136" s="6" t="s">
        <v>219</v>
      </c>
      <c r="L136" s="6" t="s">
        <v>219</v>
      </c>
      <c r="M136" s="6" t="s">
        <v>219</v>
      </c>
      <c r="N136" s="6" t="s">
        <v>219</v>
      </c>
      <c r="O136" s="6" t="s">
        <v>219</v>
      </c>
      <c r="P136" s="6" t="s">
        <v>219</v>
      </c>
      <c r="Q136" s="6" t="s">
        <v>219</v>
      </c>
      <c r="R136" s="6" t="s">
        <v>219</v>
      </c>
      <c r="S136" s="6" t="s">
        <v>219</v>
      </c>
      <c r="T136" s="6" t="s">
        <v>219</v>
      </c>
      <c r="U136" s="6" t="s">
        <v>219</v>
      </c>
      <c r="V136" s="6" t="s">
        <v>219</v>
      </c>
      <c r="W136" s="6" t="s">
        <v>219</v>
      </c>
      <c r="X136" s="6" t="s">
        <v>219</v>
      </c>
      <c r="Y136" s="6" t="s">
        <v>219</v>
      </c>
      <c r="Z136" s="6" t="s">
        <v>219</v>
      </c>
      <c r="AA136" s="6" t="s">
        <v>219</v>
      </c>
      <c r="AB136" s="6" t="s">
        <v>219</v>
      </c>
      <c r="AC136" s="6" t="s">
        <v>219</v>
      </c>
      <c r="AD136" s="6" t="s">
        <v>219</v>
      </c>
      <c r="AE136" s="6" t="s">
        <v>219</v>
      </c>
      <c r="AS136" s="6" t="s">
        <v>219</v>
      </c>
      <c r="AT136" s="6" t="s">
        <v>219</v>
      </c>
      <c r="AU136" s="6" t="s">
        <v>219</v>
      </c>
      <c r="AV136" s="6" t="s">
        <v>219</v>
      </c>
      <c r="AW136" s="6" t="s">
        <v>219</v>
      </c>
      <c r="AX136" s="6" t="s">
        <v>219</v>
      </c>
      <c r="AY136" s="6" t="s">
        <v>219</v>
      </c>
      <c r="AZ136" s="6" t="s">
        <v>219</v>
      </c>
      <c r="BA136" s="6" t="s">
        <v>219</v>
      </c>
      <c r="BB136" s="6" t="s">
        <v>219</v>
      </c>
      <c r="BC136" s="6" t="s">
        <v>219</v>
      </c>
      <c r="BD136" s="6" t="s">
        <v>219</v>
      </c>
      <c r="BE136" s="6" t="s">
        <v>219</v>
      </c>
      <c r="BF136" s="6" t="s">
        <v>219</v>
      </c>
      <c r="BG136" s="6" t="s">
        <v>219</v>
      </c>
      <c r="BH136" s="6" t="s">
        <v>219</v>
      </c>
      <c r="BI136" s="6" t="s">
        <v>219</v>
      </c>
      <c r="BJ136" s="6" t="s">
        <v>219</v>
      </c>
      <c r="BK136" s="6" t="s">
        <v>219</v>
      </c>
      <c r="BL136" s="6" t="s">
        <v>219</v>
      </c>
    </row>
    <row r="137" spans="1:64" x14ac:dyDescent="0.25">
      <c r="A137" s="6" t="s">
        <v>91</v>
      </c>
      <c r="B137" s="6" t="s">
        <v>352</v>
      </c>
      <c r="C137" s="6">
        <v>1</v>
      </c>
      <c r="D137" s="6" t="s">
        <v>219</v>
      </c>
      <c r="E137" s="6" t="s">
        <v>219</v>
      </c>
      <c r="F137" s="6" t="s">
        <v>219</v>
      </c>
      <c r="G137" s="6" t="s">
        <v>219</v>
      </c>
      <c r="H137" s="6" t="s">
        <v>219</v>
      </c>
      <c r="I137" s="6" t="s">
        <v>219</v>
      </c>
      <c r="J137" s="6" t="s">
        <v>219</v>
      </c>
      <c r="K137" s="6" t="s">
        <v>219</v>
      </c>
      <c r="L137" s="6" t="s">
        <v>219</v>
      </c>
      <c r="M137" s="6" t="s">
        <v>219</v>
      </c>
      <c r="N137" s="6" t="s">
        <v>219</v>
      </c>
      <c r="O137" s="6" t="s">
        <v>219</v>
      </c>
      <c r="P137" s="6" t="s">
        <v>219</v>
      </c>
      <c r="Q137" s="6" t="s">
        <v>219</v>
      </c>
      <c r="R137" s="6" t="s">
        <v>219</v>
      </c>
      <c r="S137" s="6" t="s">
        <v>219</v>
      </c>
      <c r="T137" s="6" t="s">
        <v>219</v>
      </c>
      <c r="U137" s="6" t="s">
        <v>219</v>
      </c>
      <c r="V137" s="6" t="s">
        <v>219</v>
      </c>
      <c r="W137" s="6" t="s">
        <v>219</v>
      </c>
      <c r="X137" s="6" t="s">
        <v>219</v>
      </c>
      <c r="Y137" s="6" t="s">
        <v>219</v>
      </c>
      <c r="Z137" s="6" t="s">
        <v>219</v>
      </c>
      <c r="AA137" s="6" t="s">
        <v>219</v>
      </c>
      <c r="AB137" s="6" t="s">
        <v>219</v>
      </c>
      <c r="AC137" s="6" t="s">
        <v>219</v>
      </c>
      <c r="AD137" s="6" t="s">
        <v>219</v>
      </c>
      <c r="AE137" s="6" t="s">
        <v>219</v>
      </c>
      <c r="AS137" s="6" t="s">
        <v>219</v>
      </c>
      <c r="AT137" s="6" t="s">
        <v>219</v>
      </c>
      <c r="AU137" s="6" t="s">
        <v>219</v>
      </c>
      <c r="AV137" s="6" t="s">
        <v>219</v>
      </c>
      <c r="AW137" s="6" t="s">
        <v>219</v>
      </c>
      <c r="AX137" s="6" t="s">
        <v>219</v>
      </c>
      <c r="AY137" s="6" t="s">
        <v>219</v>
      </c>
      <c r="AZ137" s="6" t="s">
        <v>219</v>
      </c>
      <c r="BA137" s="6" t="s">
        <v>219</v>
      </c>
      <c r="BB137" s="6" t="s">
        <v>219</v>
      </c>
      <c r="BC137" s="6" t="s">
        <v>219</v>
      </c>
      <c r="BD137" s="6" t="s">
        <v>219</v>
      </c>
      <c r="BE137" s="6" t="s">
        <v>219</v>
      </c>
      <c r="BF137" s="6" t="s">
        <v>219</v>
      </c>
      <c r="BG137" s="6" t="s">
        <v>219</v>
      </c>
      <c r="BH137" s="6" t="s">
        <v>219</v>
      </c>
      <c r="BI137" s="6" t="s">
        <v>219</v>
      </c>
      <c r="BJ137" s="6" t="s">
        <v>219</v>
      </c>
      <c r="BK137" s="6" t="s">
        <v>219</v>
      </c>
      <c r="BL137" s="6" t="s">
        <v>219</v>
      </c>
    </row>
    <row r="138" spans="1:64" x14ac:dyDescent="0.25">
      <c r="A138" s="6" t="s">
        <v>47</v>
      </c>
      <c r="B138" s="6" t="s">
        <v>352</v>
      </c>
      <c r="C138" s="6">
        <v>1</v>
      </c>
      <c r="D138" s="6" t="s">
        <v>219</v>
      </c>
      <c r="E138" s="6" t="s">
        <v>219</v>
      </c>
      <c r="F138" s="6" t="s">
        <v>219</v>
      </c>
      <c r="G138" s="6">
        <v>6.8</v>
      </c>
      <c r="H138" s="6" t="s">
        <v>219</v>
      </c>
      <c r="I138" s="6" t="s">
        <v>219</v>
      </c>
      <c r="J138" s="6" t="s">
        <v>219</v>
      </c>
      <c r="K138" s="6" t="s">
        <v>219</v>
      </c>
      <c r="L138" s="6" t="s">
        <v>219</v>
      </c>
      <c r="M138" s="6" t="s">
        <v>219</v>
      </c>
      <c r="N138" s="6" t="s">
        <v>219</v>
      </c>
      <c r="O138" s="6" t="s">
        <v>219</v>
      </c>
      <c r="P138" s="6" t="s">
        <v>219</v>
      </c>
      <c r="Q138" s="6" t="s">
        <v>219</v>
      </c>
      <c r="R138" s="6" t="s">
        <v>219</v>
      </c>
      <c r="S138" s="6" t="s">
        <v>219</v>
      </c>
      <c r="T138" s="6" t="s">
        <v>219</v>
      </c>
      <c r="U138" s="6" t="s">
        <v>219</v>
      </c>
      <c r="V138" s="6" t="s">
        <v>219</v>
      </c>
      <c r="W138" s="6" t="s">
        <v>219</v>
      </c>
      <c r="X138" s="6" t="s">
        <v>219</v>
      </c>
      <c r="Y138" s="6" t="s">
        <v>219</v>
      </c>
      <c r="Z138" s="6" t="s">
        <v>219</v>
      </c>
      <c r="AA138" s="6" t="s">
        <v>219</v>
      </c>
      <c r="AB138" s="6" t="s">
        <v>219</v>
      </c>
      <c r="AC138" s="6" t="s">
        <v>219</v>
      </c>
      <c r="AD138" s="6" t="s">
        <v>219</v>
      </c>
      <c r="AE138" s="6" t="s">
        <v>219</v>
      </c>
      <c r="AS138" s="6" t="s">
        <v>219</v>
      </c>
      <c r="AT138" s="6" t="s">
        <v>219</v>
      </c>
      <c r="AU138" s="6" t="s">
        <v>219</v>
      </c>
      <c r="AV138" s="6" t="s">
        <v>219</v>
      </c>
      <c r="AW138" s="6" t="s">
        <v>219</v>
      </c>
      <c r="AX138" s="6" t="s">
        <v>219</v>
      </c>
      <c r="AY138" s="6" t="s">
        <v>219</v>
      </c>
      <c r="AZ138" s="6" t="s">
        <v>219</v>
      </c>
      <c r="BA138" s="6" t="s">
        <v>219</v>
      </c>
      <c r="BB138" s="6" t="s">
        <v>219</v>
      </c>
      <c r="BC138" s="6" t="s">
        <v>219</v>
      </c>
      <c r="BD138" s="6" t="s">
        <v>219</v>
      </c>
      <c r="BE138" s="6" t="s">
        <v>219</v>
      </c>
      <c r="BF138" s="6" t="s">
        <v>219</v>
      </c>
      <c r="BG138" s="6" t="s">
        <v>219</v>
      </c>
      <c r="BH138" s="6" t="s">
        <v>219</v>
      </c>
      <c r="BI138" s="6" t="s">
        <v>219</v>
      </c>
      <c r="BJ138" s="6" t="s">
        <v>219</v>
      </c>
      <c r="BK138" s="6" t="s">
        <v>219</v>
      </c>
      <c r="BL138" s="6" t="s">
        <v>219</v>
      </c>
    </row>
    <row r="139" spans="1:64" x14ac:dyDescent="0.25">
      <c r="A139" s="6" t="s">
        <v>92</v>
      </c>
      <c r="B139" s="6" t="s">
        <v>352</v>
      </c>
      <c r="C139" s="6">
        <v>1</v>
      </c>
      <c r="D139" s="6" t="s">
        <v>219</v>
      </c>
      <c r="E139" s="6" t="s">
        <v>219</v>
      </c>
      <c r="F139" s="6" t="s">
        <v>219</v>
      </c>
      <c r="G139" s="6" t="s">
        <v>219</v>
      </c>
      <c r="H139" s="6" t="s">
        <v>219</v>
      </c>
      <c r="I139" s="6" t="s">
        <v>219</v>
      </c>
      <c r="J139" s="6" t="s">
        <v>219</v>
      </c>
      <c r="K139" s="6" t="s">
        <v>219</v>
      </c>
      <c r="L139" s="6" t="s">
        <v>219</v>
      </c>
      <c r="M139" s="6" t="s">
        <v>219</v>
      </c>
      <c r="N139" s="6" t="s">
        <v>219</v>
      </c>
      <c r="O139" s="6" t="s">
        <v>219</v>
      </c>
      <c r="P139" s="6" t="s">
        <v>219</v>
      </c>
      <c r="Q139" s="6" t="s">
        <v>219</v>
      </c>
      <c r="R139" s="6" t="s">
        <v>219</v>
      </c>
      <c r="S139" s="6" t="s">
        <v>219</v>
      </c>
      <c r="T139" s="6" t="s">
        <v>219</v>
      </c>
      <c r="U139" s="6" t="s">
        <v>219</v>
      </c>
      <c r="V139" s="6" t="s">
        <v>219</v>
      </c>
      <c r="W139" s="6" t="s">
        <v>219</v>
      </c>
      <c r="X139" s="6" t="s">
        <v>219</v>
      </c>
      <c r="Y139" s="6" t="s">
        <v>219</v>
      </c>
      <c r="Z139" s="6" t="s">
        <v>219</v>
      </c>
      <c r="AA139" s="6" t="s">
        <v>219</v>
      </c>
      <c r="AB139" s="6" t="s">
        <v>219</v>
      </c>
      <c r="AC139" s="6" t="s">
        <v>219</v>
      </c>
      <c r="AD139" s="6" t="s">
        <v>219</v>
      </c>
      <c r="AE139" s="6" t="s">
        <v>219</v>
      </c>
      <c r="AS139" s="6" t="s">
        <v>219</v>
      </c>
      <c r="AT139" s="6" t="s">
        <v>219</v>
      </c>
      <c r="AU139" s="6" t="s">
        <v>219</v>
      </c>
      <c r="AV139" s="6" t="s">
        <v>219</v>
      </c>
      <c r="AW139" s="6" t="s">
        <v>219</v>
      </c>
      <c r="AX139" s="6" t="s">
        <v>219</v>
      </c>
      <c r="AY139" s="6" t="s">
        <v>219</v>
      </c>
      <c r="AZ139" s="6" t="s">
        <v>219</v>
      </c>
      <c r="BA139" s="6" t="s">
        <v>219</v>
      </c>
      <c r="BB139" s="6" t="s">
        <v>219</v>
      </c>
      <c r="BC139" s="6" t="s">
        <v>219</v>
      </c>
      <c r="BD139" s="6" t="s">
        <v>219</v>
      </c>
      <c r="BE139" s="6" t="s">
        <v>219</v>
      </c>
      <c r="BF139" s="6" t="s">
        <v>219</v>
      </c>
      <c r="BG139" s="6" t="s">
        <v>219</v>
      </c>
      <c r="BH139" s="6" t="s">
        <v>219</v>
      </c>
      <c r="BI139" s="6" t="s">
        <v>219</v>
      </c>
      <c r="BJ139" s="6" t="s">
        <v>219</v>
      </c>
      <c r="BK139" s="6" t="s">
        <v>219</v>
      </c>
      <c r="BL139" s="6" t="s">
        <v>219</v>
      </c>
    </row>
    <row r="140" spans="1:64" x14ac:dyDescent="0.25">
      <c r="A140" s="6" t="s">
        <v>93</v>
      </c>
      <c r="B140" s="6" t="s">
        <v>352</v>
      </c>
      <c r="C140" s="6">
        <v>1</v>
      </c>
      <c r="D140" s="6" t="s">
        <v>219</v>
      </c>
      <c r="E140" s="6" t="s">
        <v>219</v>
      </c>
      <c r="F140" s="6" t="s">
        <v>219</v>
      </c>
      <c r="G140" s="6" t="s">
        <v>219</v>
      </c>
      <c r="H140" s="6" t="s">
        <v>219</v>
      </c>
      <c r="I140" s="6" t="s">
        <v>219</v>
      </c>
      <c r="J140" s="6" t="s">
        <v>219</v>
      </c>
      <c r="K140" s="6" t="s">
        <v>219</v>
      </c>
      <c r="L140" s="6" t="s">
        <v>219</v>
      </c>
      <c r="M140" s="6" t="s">
        <v>219</v>
      </c>
      <c r="N140" s="6" t="s">
        <v>219</v>
      </c>
      <c r="O140" s="6" t="s">
        <v>219</v>
      </c>
      <c r="P140" s="6" t="s">
        <v>219</v>
      </c>
      <c r="Q140" s="6" t="s">
        <v>219</v>
      </c>
      <c r="R140" s="6" t="s">
        <v>219</v>
      </c>
      <c r="S140" s="6" t="s">
        <v>219</v>
      </c>
      <c r="T140" s="6" t="s">
        <v>219</v>
      </c>
      <c r="U140" s="6" t="s">
        <v>219</v>
      </c>
      <c r="V140" s="6" t="s">
        <v>219</v>
      </c>
      <c r="W140" s="6" t="s">
        <v>219</v>
      </c>
      <c r="X140" s="6" t="s">
        <v>219</v>
      </c>
      <c r="Y140" s="6" t="s">
        <v>219</v>
      </c>
      <c r="Z140" s="6" t="s">
        <v>219</v>
      </c>
      <c r="AA140" s="6" t="s">
        <v>219</v>
      </c>
      <c r="AB140" s="6" t="s">
        <v>219</v>
      </c>
      <c r="AC140" s="6" t="s">
        <v>219</v>
      </c>
      <c r="AD140" s="6" t="s">
        <v>219</v>
      </c>
      <c r="AE140" s="6" t="s">
        <v>219</v>
      </c>
      <c r="AS140" s="6" t="s">
        <v>219</v>
      </c>
      <c r="AT140" s="6" t="s">
        <v>219</v>
      </c>
      <c r="AU140" s="6" t="s">
        <v>219</v>
      </c>
      <c r="AV140" s="6" t="s">
        <v>219</v>
      </c>
      <c r="AW140" s="6" t="s">
        <v>219</v>
      </c>
      <c r="AX140" s="6" t="s">
        <v>219</v>
      </c>
      <c r="AY140" s="6" t="s">
        <v>219</v>
      </c>
      <c r="AZ140" s="6" t="s">
        <v>219</v>
      </c>
      <c r="BA140" s="6" t="s">
        <v>219</v>
      </c>
      <c r="BB140" s="6" t="s">
        <v>219</v>
      </c>
      <c r="BC140" s="6" t="s">
        <v>219</v>
      </c>
      <c r="BD140" s="6" t="s">
        <v>219</v>
      </c>
      <c r="BE140" s="6" t="s">
        <v>219</v>
      </c>
      <c r="BF140" s="6" t="s">
        <v>219</v>
      </c>
      <c r="BG140" s="6" t="s">
        <v>219</v>
      </c>
      <c r="BH140" s="6" t="s">
        <v>219</v>
      </c>
      <c r="BI140" s="6" t="s">
        <v>219</v>
      </c>
      <c r="BJ140" s="6" t="s">
        <v>219</v>
      </c>
      <c r="BK140" s="6" t="s">
        <v>219</v>
      </c>
      <c r="BL140" s="6" t="s">
        <v>219</v>
      </c>
    </row>
    <row r="141" spans="1:64" x14ac:dyDescent="0.25">
      <c r="A141" s="6" t="s">
        <v>94</v>
      </c>
      <c r="B141" s="6" t="s">
        <v>352</v>
      </c>
      <c r="C141" s="6">
        <v>1</v>
      </c>
      <c r="D141" s="6" t="s">
        <v>219</v>
      </c>
      <c r="E141" s="6" t="s">
        <v>219</v>
      </c>
      <c r="F141" s="6" t="s">
        <v>219</v>
      </c>
      <c r="G141" s="6" t="s">
        <v>219</v>
      </c>
      <c r="H141" s="6" t="s">
        <v>219</v>
      </c>
      <c r="I141" s="6" t="s">
        <v>219</v>
      </c>
      <c r="J141" s="6" t="s">
        <v>219</v>
      </c>
      <c r="K141" s="6" t="s">
        <v>219</v>
      </c>
      <c r="L141" s="6" t="s">
        <v>219</v>
      </c>
      <c r="M141" s="6" t="s">
        <v>219</v>
      </c>
      <c r="N141" s="6" t="s">
        <v>219</v>
      </c>
      <c r="O141" s="6" t="s">
        <v>219</v>
      </c>
      <c r="P141" s="6" t="s">
        <v>219</v>
      </c>
      <c r="Q141" s="6" t="s">
        <v>219</v>
      </c>
      <c r="R141" s="6" t="s">
        <v>219</v>
      </c>
      <c r="S141" s="6" t="s">
        <v>219</v>
      </c>
      <c r="T141" s="6" t="s">
        <v>219</v>
      </c>
      <c r="U141" s="6" t="s">
        <v>219</v>
      </c>
      <c r="V141" s="6" t="s">
        <v>219</v>
      </c>
      <c r="W141" s="6" t="s">
        <v>219</v>
      </c>
      <c r="X141" s="6" t="s">
        <v>219</v>
      </c>
      <c r="Y141" s="6" t="s">
        <v>219</v>
      </c>
      <c r="Z141" s="6" t="s">
        <v>219</v>
      </c>
      <c r="AA141" s="6" t="s">
        <v>219</v>
      </c>
      <c r="AB141" s="6" t="s">
        <v>219</v>
      </c>
      <c r="AC141" s="6" t="s">
        <v>219</v>
      </c>
      <c r="AD141" s="6" t="s">
        <v>219</v>
      </c>
      <c r="AE141" s="6" t="s">
        <v>219</v>
      </c>
      <c r="AS141" s="6" t="s">
        <v>219</v>
      </c>
      <c r="AT141" s="6" t="s">
        <v>219</v>
      </c>
      <c r="AU141" s="6" t="s">
        <v>219</v>
      </c>
      <c r="AV141" s="6" t="s">
        <v>219</v>
      </c>
      <c r="AW141" s="6" t="s">
        <v>219</v>
      </c>
      <c r="AX141" s="6" t="s">
        <v>219</v>
      </c>
      <c r="AY141" s="6" t="s">
        <v>219</v>
      </c>
      <c r="AZ141" s="6" t="s">
        <v>219</v>
      </c>
      <c r="BA141" s="6" t="s">
        <v>219</v>
      </c>
      <c r="BB141" s="6" t="s">
        <v>219</v>
      </c>
      <c r="BC141" s="6" t="s">
        <v>219</v>
      </c>
      <c r="BD141" s="6" t="s">
        <v>219</v>
      </c>
      <c r="BE141" s="6" t="s">
        <v>219</v>
      </c>
      <c r="BF141" s="6" t="s">
        <v>219</v>
      </c>
      <c r="BG141" s="6" t="s">
        <v>219</v>
      </c>
      <c r="BH141" s="6" t="s">
        <v>219</v>
      </c>
      <c r="BI141" s="6" t="s">
        <v>219</v>
      </c>
      <c r="BJ141" s="6" t="s">
        <v>219</v>
      </c>
      <c r="BK141" s="6" t="s">
        <v>219</v>
      </c>
      <c r="BL141" s="6" t="s">
        <v>219</v>
      </c>
    </row>
    <row r="142" spans="1:64" x14ac:dyDescent="0.25">
      <c r="A142" s="6" t="s">
        <v>95</v>
      </c>
      <c r="B142" s="6" t="s">
        <v>352</v>
      </c>
      <c r="C142" s="6">
        <v>1</v>
      </c>
      <c r="D142" s="6" t="s">
        <v>219</v>
      </c>
      <c r="E142" s="6" t="s">
        <v>219</v>
      </c>
      <c r="F142" s="6" t="s">
        <v>219</v>
      </c>
      <c r="G142" s="6" t="s">
        <v>219</v>
      </c>
      <c r="H142" s="6" t="s">
        <v>219</v>
      </c>
      <c r="I142" s="6" t="s">
        <v>219</v>
      </c>
      <c r="J142" s="6" t="s">
        <v>219</v>
      </c>
      <c r="K142" s="6" t="s">
        <v>219</v>
      </c>
      <c r="L142" s="6" t="s">
        <v>219</v>
      </c>
      <c r="M142" s="6" t="s">
        <v>219</v>
      </c>
      <c r="N142" s="6" t="s">
        <v>219</v>
      </c>
      <c r="O142" s="6" t="s">
        <v>219</v>
      </c>
      <c r="P142" s="6" t="s">
        <v>219</v>
      </c>
      <c r="Q142" s="6" t="s">
        <v>219</v>
      </c>
      <c r="R142" s="6" t="s">
        <v>219</v>
      </c>
      <c r="S142" s="6" t="s">
        <v>219</v>
      </c>
      <c r="T142" s="6" t="s">
        <v>219</v>
      </c>
      <c r="U142" s="6" t="s">
        <v>219</v>
      </c>
      <c r="V142" s="6" t="s">
        <v>219</v>
      </c>
      <c r="W142" s="6" t="s">
        <v>219</v>
      </c>
      <c r="X142" s="6" t="s">
        <v>219</v>
      </c>
      <c r="Y142" s="6" t="s">
        <v>219</v>
      </c>
      <c r="Z142" s="6" t="s">
        <v>219</v>
      </c>
      <c r="AA142" s="6" t="s">
        <v>219</v>
      </c>
      <c r="AB142" s="6" t="s">
        <v>219</v>
      </c>
      <c r="AC142" s="6" t="s">
        <v>219</v>
      </c>
      <c r="AD142" s="6" t="s">
        <v>219</v>
      </c>
      <c r="AE142" s="6" t="s">
        <v>219</v>
      </c>
      <c r="AS142" s="6" t="s">
        <v>219</v>
      </c>
      <c r="AT142" s="6" t="s">
        <v>219</v>
      </c>
      <c r="AU142" s="6" t="s">
        <v>219</v>
      </c>
      <c r="AV142" s="6" t="s">
        <v>219</v>
      </c>
      <c r="AW142" s="6" t="s">
        <v>219</v>
      </c>
      <c r="AX142" s="6" t="s">
        <v>219</v>
      </c>
      <c r="AY142" s="6" t="s">
        <v>219</v>
      </c>
      <c r="AZ142" s="6" t="s">
        <v>219</v>
      </c>
      <c r="BA142" s="6" t="s">
        <v>219</v>
      </c>
      <c r="BB142" s="6" t="s">
        <v>219</v>
      </c>
      <c r="BC142" s="6" t="s">
        <v>219</v>
      </c>
      <c r="BD142" s="6" t="s">
        <v>219</v>
      </c>
      <c r="BE142" s="6" t="s">
        <v>219</v>
      </c>
      <c r="BF142" s="6" t="s">
        <v>219</v>
      </c>
      <c r="BG142" s="6" t="s">
        <v>219</v>
      </c>
      <c r="BH142" s="6" t="s">
        <v>219</v>
      </c>
      <c r="BI142" s="6" t="s">
        <v>219</v>
      </c>
      <c r="BJ142" s="6" t="s">
        <v>219</v>
      </c>
      <c r="BK142" s="6" t="s">
        <v>219</v>
      </c>
      <c r="BL142" s="6" t="s">
        <v>219</v>
      </c>
    </row>
    <row r="143" spans="1:64" x14ac:dyDescent="0.25">
      <c r="A143" s="6" t="s">
        <v>96</v>
      </c>
      <c r="B143" s="6" t="s">
        <v>352</v>
      </c>
      <c r="C143" s="6">
        <v>1</v>
      </c>
      <c r="D143" s="6" t="s">
        <v>219</v>
      </c>
      <c r="E143" s="6" t="s">
        <v>219</v>
      </c>
      <c r="F143" s="6" t="s">
        <v>219</v>
      </c>
      <c r="G143" s="6" t="s">
        <v>219</v>
      </c>
      <c r="H143" s="6" t="s">
        <v>219</v>
      </c>
      <c r="I143" s="6" t="s">
        <v>219</v>
      </c>
      <c r="J143" s="6" t="s">
        <v>219</v>
      </c>
      <c r="K143" s="6" t="s">
        <v>219</v>
      </c>
      <c r="L143" s="6" t="s">
        <v>219</v>
      </c>
      <c r="M143" s="6" t="s">
        <v>219</v>
      </c>
      <c r="N143" s="6" t="s">
        <v>219</v>
      </c>
      <c r="O143" s="6" t="s">
        <v>219</v>
      </c>
      <c r="P143" s="6" t="s">
        <v>219</v>
      </c>
      <c r="Q143" s="6" t="s">
        <v>219</v>
      </c>
      <c r="R143" s="6" t="s">
        <v>219</v>
      </c>
      <c r="S143" s="6" t="s">
        <v>219</v>
      </c>
      <c r="T143" s="6" t="s">
        <v>219</v>
      </c>
      <c r="U143" s="6" t="s">
        <v>219</v>
      </c>
      <c r="V143" s="6" t="s">
        <v>219</v>
      </c>
      <c r="W143" s="6" t="s">
        <v>219</v>
      </c>
      <c r="X143" s="6" t="s">
        <v>219</v>
      </c>
      <c r="Y143" s="6" t="s">
        <v>219</v>
      </c>
      <c r="Z143" s="6" t="s">
        <v>219</v>
      </c>
      <c r="AA143" s="6" t="s">
        <v>219</v>
      </c>
      <c r="AB143" s="6" t="s">
        <v>219</v>
      </c>
      <c r="AC143" s="6" t="s">
        <v>219</v>
      </c>
      <c r="AD143" s="6" t="s">
        <v>219</v>
      </c>
      <c r="AE143" s="6" t="s">
        <v>219</v>
      </c>
      <c r="AS143" s="6" t="s">
        <v>219</v>
      </c>
      <c r="AT143" s="6" t="s">
        <v>219</v>
      </c>
      <c r="AU143" s="6" t="s">
        <v>219</v>
      </c>
      <c r="AV143" s="6" t="s">
        <v>219</v>
      </c>
      <c r="AW143" s="6" t="s">
        <v>219</v>
      </c>
      <c r="AX143" s="6" t="s">
        <v>219</v>
      </c>
      <c r="AY143" s="6" t="s">
        <v>219</v>
      </c>
      <c r="AZ143" s="6" t="s">
        <v>219</v>
      </c>
      <c r="BA143" s="6" t="s">
        <v>219</v>
      </c>
      <c r="BB143" s="6" t="s">
        <v>219</v>
      </c>
      <c r="BC143" s="6" t="s">
        <v>219</v>
      </c>
      <c r="BD143" s="6" t="s">
        <v>219</v>
      </c>
      <c r="BE143" s="6" t="s">
        <v>219</v>
      </c>
      <c r="BF143" s="6" t="s">
        <v>219</v>
      </c>
      <c r="BG143" s="6" t="s">
        <v>219</v>
      </c>
      <c r="BH143" s="6" t="s">
        <v>219</v>
      </c>
      <c r="BI143" s="6" t="s">
        <v>219</v>
      </c>
      <c r="BJ143" s="6" t="s">
        <v>219</v>
      </c>
      <c r="BK143" s="6" t="s">
        <v>219</v>
      </c>
      <c r="BL143" s="6" t="s">
        <v>219</v>
      </c>
    </row>
    <row r="144" spans="1:64" x14ac:dyDescent="0.25">
      <c r="A144" s="6" t="s">
        <v>97</v>
      </c>
      <c r="B144" s="6" t="s">
        <v>352</v>
      </c>
      <c r="C144" s="6">
        <v>1</v>
      </c>
      <c r="D144" s="6" t="s">
        <v>219</v>
      </c>
      <c r="E144" s="6" t="s">
        <v>219</v>
      </c>
      <c r="F144" s="6" t="s">
        <v>219</v>
      </c>
      <c r="G144" s="6" t="s">
        <v>219</v>
      </c>
      <c r="H144" s="6" t="s">
        <v>219</v>
      </c>
      <c r="I144" s="6" t="s">
        <v>219</v>
      </c>
      <c r="J144" s="6" t="s">
        <v>219</v>
      </c>
      <c r="K144" s="6" t="s">
        <v>219</v>
      </c>
      <c r="L144" s="6" t="s">
        <v>219</v>
      </c>
      <c r="M144" s="6" t="s">
        <v>219</v>
      </c>
      <c r="N144" s="6" t="s">
        <v>219</v>
      </c>
      <c r="O144" s="6" t="s">
        <v>219</v>
      </c>
      <c r="P144" s="6" t="s">
        <v>219</v>
      </c>
      <c r="Q144" s="6" t="s">
        <v>219</v>
      </c>
      <c r="R144" s="6" t="s">
        <v>219</v>
      </c>
      <c r="S144" s="6" t="s">
        <v>219</v>
      </c>
      <c r="T144" s="6" t="s">
        <v>219</v>
      </c>
      <c r="U144" s="6" t="s">
        <v>219</v>
      </c>
      <c r="V144" s="6" t="s">
        <v>219</v>
      </c>
      <c r="W144" s="6" t="s">
        <v>219</v>
      </c>
      <c r="X144" s="6" t="s">
        <v>219</v>
      </c>
      <c r="Y144" s="6" t="s">
        <v>219</v>
      </c>
      <c r="Z144" s="6" t="s">
        <v>219</v>
      </c>
      <c r="AA144" s="6" t="s">
        <v>219</v>
      </c>
      <c r="AB144" s="6" t="s">
        <v>219</v>
      </c>
      <c r="AC144" s="6" t="s">
        <v>219</v>
      </c>
      <c r="AD144" s="6" t="s">
        <v>219</v>
      </c>
      <c r="AE144" s="6" t="s">
        <v>219</v>
      </c>
      <c r="AS144" s="6" t="s">
        <v>219</v>
      </c>
      <c r="AT144" s="6" t="s">
        <v>219</v>
      </c>
      <c r="AU144" s="6" t="s">
        <v>219</v>
      </c>
      <c r="AV144" s="6" t="s">
        <v>219</v>
      </c>
      <c r="AW144" s="6" t="s">
        <v>219</v>
      </c>
      <c r="AX144" s="6" t="s">
        <v>219</v>
      </c>
      <c r="AY144" s="6" t="s">
        <v>219</v>
      </c>
      <c r="AZ144" s="6" t="s">
        <v>219</v>
      </c>
      <c r="BA144" s="6" t="s">
        <v>219</v>
      </c>
      <c r="BB144" s="6" t="s">
        <v>219</v>
      </c>
      <c r="BC144" s="6" t="s">
        <v>219</v>
      </c>
      <c r="BD144" s="6" t="s">
        <v>219</v>
      </c>
      <c r="BE144" s="6" t="s">
        <v>219</v>
      </c>
      <c r="BF144" s="6" t="s">
        <v>219</v>
      </c>
      <c r="BG144" s="6" t="s">
        <v>219</v>
      </c>
      <c r="BH144" s="6" t="s">
        <v>219</v>
      </c>
      <c r="BI144" s="6" t="s">
        <v>219</v>
      </c>
      <c r="BJ144" s="6" t="s">
        <v>219</v>
      </c>
      <c r="BK144" s="6" t="s">
        <v>219</v>
      </c>
      <c r="BL144" s="6" t="s">
        <v>219</v>
      </c>
    </row>
    <row r="145" spans="1:64" x14ac:dyDescent="0.25">
      <c r="A145" s="6" t="s">
        <v>98</v>
      </c>
      <c r="B145" s="6" t="s">
        <v>352</v>
      </c>
      <c r="C145" s="6">
        <v>1</v>
      </c>
      <c r="D145" s="6" t="s">
        <v>219</v>
      </c>
      <c r="E145" s="6" t="s">
        <v>219</v>
      </c>
      <c r="F145" s="6" t="s">
        <v>219</v>
      </c>
      <c r="G145" s="6" t="s">
        <v>219</v>
      </c>
      <c r="H145" s="6" t="s">
        <v>219</v>
      </c>
      <c r="I145" s="6" t="s">
        <v>219</v>
      </c>
      <c r="J145" s="6" t="s">
        <v>219</v>
      </c>
      <c r="K145" s="6" t="s">
        <v>219</v>
      </c>
      <c r="L145" s="6" t="s">
        <v>219</v>
      </c>
      <c r="M145" s="6" t="s">
        <v>219</v>
      </c>
      <c r="N145" s="6" t="s">
        <v>219</v>
      </c>
      <c r="O145" s="6" t="s">
        <v>219</v>
      </c>
      <c r="P145" s="6" t="s">
        <v>219</v>
      </c>
      <c r="Q145" s="6" t="s">
        <v>219</v>
      </c>
      <c r="R145" s="6" t="s">
        <v>219</v>
      </c>
      <c r="S145" s="6" t="s">
        <v>219</v>
      </c>
      <c r="T145" s="6" t="s">
        <v>219</v>
      </c>
      <c r="U145" s="6" t="s">
        <v>219</v>
      </c>
      <c r="V145" s="6" t="s">
        <v>219</v>
      </c>
      <c r="W145" s="6" t="s">
        <v>219</v>
      </c>
      <c r="X145" s="6" t="s">
        <v>219</v>
      </c>
      <c r="Y145" s="6" t="s">
        <v>219</v>
      </c>
      <c r="Z145" s="6" t="s">
        <v>219</v>
      </c>
      <c r="AA145" s="6" t="s">
        <v>219</v>
      </c>
      <c r="AB145" s="6" t="s">
        <v>219</v>
      </c>
      <c r="AC145" s="6" t="s">
        <v>219</v>
      </c>
      <c r="AD145" s="6" t="s">
        <v>219</v>
      </c>
      <c r="AE145" s="6" t="s">
        <v>219</v>
      </c>
      <c r="AS145" s="6" t="s">
        <v>219</v>
      </c>
      <c r="AT145" s="6" t="s">
        <v>219</v>
      </c>
      <c r="AU145" s="6" t="s">
        <v>219</v>
      </c>
      <c r="AV145" s="6" t="s">
        <v>219</v>
      </c>
      <c r="AW145" s="6" t="s">
        <v>219</v>
      </c>
      <c r="AX145" s="6" t="s">
        <v>219</v>
      </c>
      <c r="AY145" s="6" t="s">
        <v>219</v>
      </c>
      <c r="AZ145" s="6" t="s">
        <v>219</v>
      </c>
      <c r="BA145" s="6" t="s">
        <v>219</v>
      </c>
      <c r="BB145" s="6" t="s">
        <v>219</v>
      </c>
      <c r="BC145" s="6" t="s">
        <v>219</v>
      </c>
      <c r="BD145" s="6" t="s">
        <v>219</v>
      </c>
      <c r="BE145" s="6" t="s">
        <v>219</v>
      </c>
      <c r="BF145" s="6" t="s">
        <v>219</v>
      </c>
      <c r="BG145" s="6" t="s">
        <v>219</v>
      </c>
      <c r="BH145" s="6" t="s">
        <v>219</v>
      </c>
      <c r="BI145" s="6" t="s">
        <v>219</v>
      </c>
      <c r="BJ145" s="6" t="s">
        <v>219</v>
      </c>
      <c r="BK145" s="6" t="s">
        <v>219</v>
      </c>
      <c r="BL145" s="6" t="s">
        <v>219</v>
      </c>
    </row>
    <row r="146" spans="1:64" x14ac:dyDescent="0.25">
      <c r="A146" s="6" t="s">
        <v>48</v>
      </c>
      <c r="B146" s="6" t="s">
        <v>352</v>
      </c>
      <c r="C146" s="6">
        <v>1</v>
      </c>
      <c r="D146" s="6" t="s">
        <v>219</v>
      </c>
      <c r="E146" s="6" t="s">
        <v>219</v>
      </c>
      <c r="F146" s="6" t="s">
        <v>219</v>
      </c>
      <c r="G146" s="6">
        <v>51.7</v>
      </c>
      <c r="H146" s="6" t="s">
        <v>219</v>
      </c>
      <c r="I146" s="6" t="s">
        <v>219</v>
      </c>
      <c r="J146" s="6" t="s">
        <v>219</v>
      </c>
      <c r="K146" s="6" t="s">
        <v>219</v>
      </c>
      <c r="L146" s="6" t="s">
        <v>219</v>
      </c>
      <c r="M146" s="6" t="s">
        <v>219</v>
      </c>
      <c r="N146" s="6" t="s">
        <v>219</v>
      </c>
      <c r="O146" s="6" t="s">
        <v>219</v>
      </c>
      <c r="P146" s="6" t="s">
        <v>219</v>
      </c>
      <c r="Q146" s="6" t="s">
        <v>219</v>
      </c>
      <c r="R146" s="6" t="s">
        <v>219</v>
      </c>
      <c r="S146" s="6" t="s">
        <v>219</v>
      </c>
      <c r="T146" s="6" t="s">
        <v>219</v>
      </c>
      <c r="U146" s="6" t="s">
        <v>219</v>
      </c>
      <c r="V146" s="6" t="s">
        <v>219</v>
      </c>
      <c r="W146" s="6" t="s">
        <v>219</v>
      </c>
      <c r="X146" s="6">
        <v>4.5999999999999996</v>
      </c>
      <c r="Y146" s="6" t="s">
        <v>219</v>
      </c>
      <c r="Z146" s="6" t="s">
        <v>219</v>
      </c>
      <c r="AA146" s="6" t="s">
        <v>219</v>
      </c>
      <c r="AB146" s="6" t="s">
        <v>219</v>
      </c>
      <c r="AC146" s="6" t="s">
        <v>219</v>
      </c>
      <c r="AD146" s="6" t="s">
        <v>219</v>
      </c>
      <c r="AE146" s="6" t="s">
        <v>219</v>
      </c>
      <c r="AS146" s="6" t="s">
        <v>219</v>
      </c>
      <c r="AT146" s="6" t="s">
        <v>219</v>
      </c>
      <c r="AU146" s="6" t="s">
        <v>219</v>
      </c>
      <c r="AV146" s="6" t="s">
        <v>219</v>
      </c>
      <c r="AW146" s="6" t="s">
        <v>219</v>
      </c>
      <c r="AX146" s="6" t="s">
        <v>219</v>
      </c>
      <c r="AY146" s="6" t="s">
        <v>219</v>
      </c>
      <c r="AZ146" s="6" t="s">
        <v>219</v>
      </c>
      <c r="BA146" s="6" t="s">
        <v>219</v>
      </c>
      <c r="BB146" s="6" t="s">
        <v>219</v>
      </c>
      <c r="BC146" s="6" t="s">
        <v>219</v>
      </c>
      <c r="BD146" s="6" t="s">
        <v>219</v>
      </c>
      <c r="BE146" s="6" t="s">
        <v>219</v>
      </c>
      <c r="BF146" s="6" t="s">
        <v>219</v>
      </c>
      <c r="BG146" s="6" t="s">
        <v>219</v>
      </c>
      <c r="BH146" s="6" t="s">
        <v>219</v>
      </c>
      <c r="BI146" s="6" t="s">
        <v>219</v>
      </c>
      <c r="BJ146" s="6" t="s">
        <v>219</v>
      </c>
      <c r="BK146" s="6" t="s">
        <v>219</v>
      </c>
      <c r="BL146" s="6" t="s">
        <v>219</v>
      </c>
    </row>
    <row r="147" spans="1:64" x14ac:dyDescent="0.25">
      <c r="A147" s="6" t="s">
        <v>49</v>
      </c>
      <c r="B147" s="6" t="s">
        <v>352</v>
      </c>
      <c r="C147" s="6">
        <v>1</v>
      </c>
      <c r="D147" s="6" t="s">
        <v>219</v>
      </c>
      <c r="E147" s="6" t="s">
        <v>219</v>
      </c>
      <c r="F147" s="6" t="s">
        <v>219</v>
      </c>
      <c r="G147" s="6">
        <v>56.7</v>
      </c>
      <c r="H147" s="6" t="s">
        <v>219</v>
      </c>
      <c r="I147" s="6" t="s">
        <v>219</v>
      </c>
      <c r="J147" s="6" t="s">
        <v>219</v>
      </c>
      <c r="K147" s="6" t="s">
        <v>219</v>
      </c>
      <c r="L147" s="6" t="s">
        <v>219</v>
      </c>
      <c r="M147" s="6" t="s">
        <v>219</v>
      </c>
      <c r="N147" s="6" t="s">
        <v>219</v>
      </c>
      <c r="O147" s="6" t="s">
        <v>219</v>
      </c>
      <c r="P147" s="6" t="s">
        <v>219</v>
      </c>
      <c r="Q147" s="6" t="s">
        <v>219</v>
      </c>
      <c r="R147" s="6" t="s">
        <v>219</v>
      </c>
      <c r="S147" s="6" t="s">
        <v>219</v>
      </c>
      <c r="T147" s="6" t="s">
        <v>219</v>
      </c>
      <c r="U147" s="6" t="s">
        <v>219</v>
      </c>
      <c r="V147" s="6" t="s">
        <v>219</v>
      </c>
      <c r="W147" s="6" t="s">
        <v>219</v>
      </c>
      <c r="X147" s="6">
        <v>17.100000000000001</v>
      </c>
      <c r="Y147" s="6" t="s">
        <v>219</v>
      </c>
      <c r="Z147" s="6" t="s">
        <v>219</v>
      </c>
      <c r="AA147" s="6" t="s">
        <v>219</v>
      </c>
      <c r="AB147" s="6" t="s">
        <v>219</v>
      </c>
      <c r="AC147" s="6" t="s">
        <v>219</v>
      </c>
      <c r="AD147" s="6" t="s">
        <v>219</v>
      </c>
      <c r="AE147" s="6" t="s">
        <v>219</v>
      </c>
      <c r="AS147" s="6" t="s">
        <v>219</v>
      </c>
      <c r="AT147" s="6" t="s">
        <v>219</v>
      </c>
      <c r="AU147" s="6" t="s">
        <v>219</v>
      </c>
      <c r="AV147" s="6" t="s">
        <v>219</v>
      </c>
      <c r="AW147" s="6" t="s">
        <v>219</v>
      </c>
      <c r="AX147" s="6" t="s">
        <v>219</v>
      </c>
      <c r="AY147" s="6" t="s">
        <v>219</v>
      </c>
      <c r="AZ147" s="6" t="s">
        <v>219</v>
      </c>
      <c r="BA147" s="6" t="s">
        <v>219</v>
      </c>
      <c r="BB147" s="6" t="s">
        <v>219</v>
      </c>
      <c r="BC147" s="6" t="s">
        <v>219</v>
      </c>
      <c r="BD147" s="6" t="s">
        <v>219</v>
      </c>
      <c r="BE147" s="6" t="s">
        <v>219</v>
      </c>
      <c r="BF147" s="6" t="s">
        <v>219</v>
      </c>
      <c r="BG147" s="6" t="s">
        <v>219</v>
      </c>
      <c r="BH147" s="6" t="s">
        <v>219</v>
      </c>
      <c r="BI147" s="6" t="s">
        <v>219</v>
      </c>
      <c r="BJ147" s="6" t="s">
        <v>219</v>
      </c>
      <c r="BK147" s="6" t="s">
        <v>219</v>
      </c>
      <c r="BL147" s="6" t="s">
        <v>219</v>
      </c>
    </row>
    <row r="148" spans="1:64" x14ac:dyDescent="0.25">
      <c r="A148" s="6" t="s">
        <v>99</v>
      </c>
      <c r="B148" s="6" t="s">
        <v>352</v>
      </c>
      <c r="C148" s="6">
        <v>1</v>
      </c>
      <c r="D148" s="6" t="s">
        <v>219</v>
      </c>
      <c r="E148" s="6" t="s">
        <v>219</v>
      </c>
      <c r="F148" s="6" t="s">
        <v>219</v>
      </c>
      <c r="G148" s="6" t="s">
        <v>219</v>
      </c>
      <c r="H148" s="6" t="s">
        <v>219</v>
      </c>
      <c r="I148" s="6" t="s">
        <v>219</v>
      </c>
      <c r="J148" s="6" t="s">
        <v>219</v>
      </c>
      <c r="K148" s="6" t="s">
        <v>219</v>
      </c>
      <c r="L148" s="6" t="s">
        <v>219</v>
      </c>
      <c r="M148" s="6" t="s">
        <v>219</v>
      </c>
      <c r="N148" s="6" t="s">
        <v>219</v>
      </c>
      <c r="O148" s="6" t="s">
        <v>219</v>
      </c>
      <c r="P148" s="6" t="s">
        <v>219</v>
      </c>
      <c r="Q148" s="6" t="s">
        <v>219</v>
      </c>
      <c r="R148" s="6" t="s">
        <v>219</v>
      </c>
      <c r="S148" s="6" t="s">
        <v>219</v>
      </c>
      <c r="T148" s="6" t="s">
        <v>219</v>
      </c>
      <c r="U148" s="6" t="s">
        <v>219</v>
      </c>
      <c r="V148" s="6" t="s">
        <v>219</v>
      </c>
      <c r="W148" s="6" t="s">
        <v>219</v>
      </c>
      <c r="X148" s="6" t="s">
        <v>219</v>
      </c>
      <c r="Y148" s="6" t="s">
        <v>219</v>
      </c>
      <c r="Z148" s="6" t="s">
        <v>219</v>
      </c>
      <c r="AA148" s="6" t="s">
        <v>219</v>
      </c>
      <c r="AB148" s="6" t="s">
        <v>219</v>
      </c>
      <c r="AC148" s="6" t="s">
        <v>219</v>
      </c>
      <c r="AD148" s="6" t="s">
        <v>219</v>
      </c>
      <c r="AE148" s="6" t="s">
        <v>219</v>
      </c>
      <c r="AS148" s="6" t="s">
        <v>219</v>
      </c>
      <c r="AT148" s="6" t="s">
        <v>219</v>
      </c>
      <c r="AU148" s="6" t="s">
        <v>219</v>
      </c>
      <c r="AV148" s="6" t="s">
        <v>219</v>
      </c>
      <c r="AW148" s="6" t="s">
        <v>219</v>
      </c>
      <c r="AX148" s="6" t="s">
        <v>219</v>
      </c>
      <c r="AY148" s="6" t="s">
        <v>219</v>
      </c>
      <c r="AZ148" s="6" t="s">
        <v>219</v>
      </c>
      <c r="BA148" s="6" t="s">
        <v>219</v>
      </c>
      <c r="BB148" s="6" t="s">
        <v>219</v>
      </c>
      <c r="BC148" s="6" t="s">
        <v>219</v>
      </c>
      <c r="BD148" s="6" t="s">
        <v>219</v>
      </c>
      <c r="BE148" s="6" t="s">
        <v>219</v>
      </c>
      <c r="BF148" s="6" t="s">
        <v>219</v>
      </c>
      <c r="BG148" s="6" t="s">
        <v>219</v>
      </c>
      <c r="BH148" s="6" t="s">
        <v>219</v>
      </c>
      <c r="BI148" s="6" t="s">
        <v>219</v>
      </c>
      <c r="BJ148" s="6" t="s">
        <v>219</v>
      </c>
      <c r="BK148" s="6" t="s">
        <v>219</v>
      </c>
      <c r="BL148" s="6" t="s">
        <v>219</v>
      </c>
    </row>
    <row r="149" spans="1:64" x14ac:dyDescent="0.25">
      <c r="A149" s="6" t="s">
        <v>100</v>
      </c>
      <c r="B149" s="6" t="s">
        <v>352</v>
      </c>
      <c r="C149" s="6">
        <v>1</v>
      </c>
      <c r="D149" s="6" t="s">
        <v>219</v>
      </c>
      <c r="E149" s="6" t="s">
        <v>219</v>
      </c>
      <c r="F149" s="6" t="s">
        <v>219</v>
      </c>
      <c r="G149" s="6" t="s">
        <v>219</v>
      </c>
      <c r="H149" s="6" t="s">
        <v>219</v>
      </c>
      <c r="I149" s="6" t="s">
        <v>219</v>
      </c>
      <c r="J149" s="6" t="s">
        <v>219</v>
      </c>
      <c r="K149" s="6" t="s">
        <v>219</v>
      </c>
      <c r="L149" s="6" t="s">
        <v>219</v>
      </c>
      <c r="M149" s="6" t="s">
        <v>219</v>
      </c>
      <c r="N149" s="6" t="s">
        <v>219</v>
      </c>
      <c r="O149" s="6" t="s">
        <v>219</v>
      </c>
      <c r="P149" s="6" t="s">
        <v>219</v>
      </c>
      <c r="Q149" s="6" t="s">
        <v>219</v>
      </c>
      <c r="R149" s="6" t="s">
        <v>219</v>
      </c>
      <c r="S149" s="6" t="s">
        <v>219</v>
      </c>
      <c r="T149" s="6" t="s">
        <v>219</v>
      </c>
      <c r="U149" s="6" t="s">
        <v>219</v>
      </c>
      <c r="V149" s="6" t="s">
        <v>219</v>
      </c>
      <c r="W149" s="6" t="s">
        <v>219</v>
      </c>
      <c r="X149" s="6" t="s">
        <v>219</v>
      </c>
      <c r="Y149" s="6" t="s">
        <v>219</v>
      </c>
      <c r="Z149" s="6" t="s">
        <v>219</v>
      </c>
      <c r="AA149" s="6" t="s">
        <v>219</v>
      </c>
      <c r="AB149" s="6" t="s">
        <v>219</v>
      </c>
      <c r="AC149" s="6" t="s">
        <v>219</v>
      </c>
      <c r="AD149" s="6" t="s">
        <v>219</v>
      </c>
      <c r="AE149" s="6" t="s">
        <v>219</v>
      </c>
      <c r="AS149" s="6" t="s">
        <v>219</v>
      </c>
      <c r="AT149" s="6" t="s">
        <v>219</v>
      </c>
      <c r="AU149" s="6" t="s">
        <v>219</v>
      </c>
      <c r="AV149" s="6" t="s">
        <v>219</v>
      </c>
      <c r="AW149" s="6" t="s">
        <v>219</v>
      </c>
      <c r="AX149" s="6" t="s">
        <v>219</v>
      </c>
      <c r="AY149" s="6" t="s">
        <v>219</v>
      </c>
      <c r="AZ149" s="6" t="s">
        <v>219</v>
      </c>
      <c r="BA149" s="6" t="s">
        <v>219</v>
      </c>
      <c r="BB149" s="6" t="s">
        <v>219</v>
      </c>
      <c r="BC149" s="6" t="s">
        <v>219</v>
      </c>
      <c r="BD149" s="6" t="s">
        <v>219</v>
      </c>
      <c r="BE149" s="6" t="s">
        <v>219</v>
      </c>
      <c r="BF149" s="6" t="s">
        <v>219</v>
      </c>
      <c r="BG149" s="6" t="s">
        <v>219</v>
      </c>
      <c r="BH149" s="6" t="s">
        <v>219</v>
      </c>
      <c r="BI149" s="6" t="s">
        <v>219</v>
      </c>
      <c r="BJ149" s="6" t="s">
        <v>219</v>
      </c>
      <c r="BK149" s="6" t="s">
        <v>219</v>
      </c>
      <c r="BL149" s="6" t="s">
        <v>219</v>
      </c>
    </row>
    <row r="150" spans="1:64" x14ac:dyDescent="0.25">
      <c r="A150" s="6" t="s">
        <v>50</v>
      </c>
      <c r="B150" s="6" t="s">
        <v>352</v>
      </c>
      <c r="C150" s="6">
        <v>1</v>
      </c>
      <c r="D150" s="6" t="s">
        <v>219</v>
      </c>
      <c r="E150" s="6" t="s">
        <v>219</v>
      </c>
      <c r="F150" s="6" t="s">
        <v>219</v>
      </c>
      <c r="G150" s="6">
        <v>23.8</v>
      </c>
      <c r="H150" s="6" t="s">
        <v>219</v>
      </c>
      <c r="I150" s="6" t="s">
        <v>219</v>
      </c>
      <c r="J150" s="6" t="s">
        <v>219</v>
      </c>
      <c r="K150" s="6" t="s">
        <v>219</v>
      </c>
      <c r="L150" s="6" t="s">
        <v>219</v>
      </c>
      <c r="M150" s="6" t="s">
        <v>219</v>
      </c>
      <c r="N150" s="6" t="s">
        <v>219</v>
      </c>
      <c r="O150" s="6" t="s">
        <v>219</v>
      </c>
      <c r="P150" s="6" t="s">
        <v>219</v>
      </c>
      <c r="Q150" s="6" t="s">
        <v>219</v>
      </c>
      <c r="R150" s="6" t="s">
        <v>219</v>
      </c>
      <c r="S150" s="6" t="s">
        <v>219</v>
      </c>
      <c r="T150" s="6" t="s">
        <v>219</v>
      </c>
      <c r="U150" s="6" t="s">
        <v>219</v>
      </c>
      <c r="V150" s="6" t="s">
        <v>219</v>
      </c>
      <c r="W150" s="6" t="s">
        <v>219</v>
      </c>
      <c r="X150" s="6">
        <v>10</v>
      </c>
      <c r="Y150" s="6" t="s">
        <v>219</v>
      </c>
      <c r="Z150" s="6" t="s">
        <v>219</v>
      </c>
      <c r="AA150" s="6" t="s">
        <v>219</v>
      </c>
      <c r="AB150" s="6" t="s">
        <v>219</v>
      </c>
      <c r="AC150" s="6" t="s">
        <v>219</v>
      </c>
      <c r="AD150" s="6" t="s">
        <v>219</v>
      </c>
      <c r="AE150" s="6" t="s">
        <v>219</v>
      </c>
      <c r="AS150" s="6" t="s">
        <v>219</v>
      </c>
      <c r="AT150" s="6" t="s">
        <v>219</v>
      </c>
      <c r="AU150" s="6" t="s">
        <v>219</v>
      </c>
      <c r="AV150" s="6" t="s">
        <v>219</v>
      </c>
      <c r="AW150" s="6" t="s">
        <v>219</v>
      </c>
      <c r="AX150" s="6" t="s">
        <v>219</v>
      </c>
      <c r="AY150" s="6" t="s">
        <v>219</v>
      </c>
      <c r="AZ150" s="6" t="s">
        <v>219</v>
      </c>
      <c r="BA150" s="6" t="s">
        <v>219</v>
      </c>
      <c r="BB150" s="6" t="s">
        <v>219</v>
      </c>
      <c r="BC150" s="6" t="s">
        <v>219</v>
      </c>
      <c r="BD150" s="6" t="s">
        <v>219</v>
      </c>
      <c r="BE150" s="6" t="s">
        <v>219</v>
      </c>
      <c r="BF150" s="6" t="s">
        <v>219</v>
      </c>
      <c r="BG150" s="6" t="s">
        <v>219</v>
      </c>
      <c r="BH150" s="6" t="s">
        <v>219</v>
      </c>
      <c r="BI150" s="6" t="s">
        <v>219</v>
      </c>
      <c r="BJ150" s="6" t="s">
        <v>219</v>
      </c>
      <c r="BK150" s="6" t="s">
        <v>219</v>
      </c>
      <c r="BL150" s="6" t="s">
        <v>219</v>
      </c>
    </row>
    <row r="151" spans="1:64" x14ac:dyDescent="0.25">
      <c r="A151" s="6" t="s">
        <v>101</v>
      </c>
      <c r="B151" s="6" t="s">
        <v>352</v>
      </c>
      <c r="C151" s="6">
        <v>1</v>
      </c>
      <c r="D151" s="6" t="s">
        <v>219</v>
      </c>
      <c r="E151" s="6" t="s">
        <v>219</v>
      </c>
      <c r="F151" s="6" t="s">
        <v>219</v>
      </c>
      <c r="G151" s="6" t="s">
        <v>219</v>
      </c>
      <c r="H151" s="6" t="s">
        <v>219</v>
      </c>
      <c r="I151" s="6" t="s">
        <v>219</v>
      </c>
      <c r="J151" s="6" t="s">
        <v>219</v>
      </c>
      <c r="K151" s="6" t="s">
        <v>219</v>
      </c>
      <c r="L151" s="6" t="s">
        <v>219</v>
      </c>
      <c r="M151" s="6" t="s">
        <v>219</v>
      </c>
      <c r="N151" s="6" t="s">
        <v>219</v>
      </c>
      <c r="O151" s="6" t="s">
        <v>219</v>
      </c>
      <c r="P151" s="6" t="s">
        <v>219</v>
      </c>
      <c r="Q151" s="6" t="s">
        <v>219</v>
      </c>
      <c r="R151" s="6" t="s">
        <v>219</v>
      </c>
      <c r="S151" s="6" t="s">
        <v>219</v>
      </c>
      <c r="T151" s="6" t="s">
        <v>219</v>
      </c>
      <c r="U151" s="6" t="s">
        <v>219</v>
      </c>
      <c r="V151" s="6" t="s">
        <v>219</v>
      </c>
      <c r="W151" s="6" t="s">
        <v>219</v>
      </c>
      <c r="X151" s="6" t="s">
        <v>219</v>
      </c>
      <c r="Y151" s="6" t="s">
        <v>219</v>
      </c>
      <c r="Z151" s="6" t="s">
        <v>219</v>
      </c>
      <c r="AA151" s="6" t="s">
        <v>219</v>
      </c>
      <c r="AB151" s="6" t="s">
        <v>219</v>
      </c>
      <c r="AC151" s="6" t="s">
        <v>219</v>
      </c>
      <c r="AD151" s="6" t="s">
        <v>219</v>
      </c>
      <c r="AE151" s="6" t="s">
        <v>219</v>
      </c>
      <c r="AS151" s="6" t="s">
        <v>219</v>
      </c>
      <c r="AT151" s="6" t="s">
        <v>219</v>
      </c>
      <c r="AU151" s="6" t="s">
        <v>219</v>
      </c>
      <c r="AV151" s="6" t="s">
        <v>219</v>
      </c>
      <c r="AW151" s="6" t="s">
        <v>219</v>
      </c>
      <c r="AX151" s="6" t="s">
        <v>219</v>
      </c>
      <c r="AY151" s="6" t="s">
        <v>219</v>
      </c>
      <c r="AZ151" s="6" t="s">
        <v>219</v>
      </c>
      <c r="BA151" s="6" t="s">
        <v>219</v>
      </c>
      <c r="BB151" s="6" t="s">
        <v>219</v>
      </c>
      <c r="BC151" s="6" t="s">
        <v>219</v>
      </c>
      <c r="BD151" s="6" t="s">
        <v>219</v>
      </c>
      <c r="BE151" s="6" t="s">
        <v>219</v>
      </c>
      <c r="BF151" s="6" t="s">
        <v>219</v>
      </c>
      <c r="BG151" s="6" t="s">
        <v>219</v>
      </c>
      <c r="BH151" s="6" t="s">
        <v>219</v>
      </c>
      <c r="BI151" s="6" t="s">
        <v>219</v>
      </c>
      <c r="BJ151" s="6" t="s">
        <v>219</v>
      </c>
      <c r="BK151" s="6" t="s">
        <v>219</v>
      </c>
      <c r="BL151" s="6" t="s">
        <v>219</v>
      </c>
    </row>
    <row r="152" spans="1:64" x14ac:dyDescent="0.25">
      <c r="A152" s="6" t="s">
        <v>102</v>
      </c>
      <c r="B152" s="6" t="s">
        <v>352</v>
      </c>
      <c r="C152" s="6">
        <v>1</v>
      </c>
      <c r="D152" s="6" t="s">
        <v>219</v>
      </c>
      <c r="E152" s="6" t="s">
        <v>219</v>
      </c>
      <c r="F152" s="6" t="s">
        <v>219</v>
      </c>
      <c r="G152" s="6">
        <v>5.5</v>
      </c>
      <c r="H152" s="6" t="s">
        <v>219</v>
      </c>
      <c r="I152" s="6" t="s">
        <v>219</v>
      </c>
      <c r="J152" s="6" t="s">
        <v>219</v>
      </c>
      <c r="K152" s="6" t="s">
        <v>219</v>
      </c>
      <c r="L152" s="6" t="s">
        <v>219</v>
      </c>
      <c r="M152" s="6" t="s">
        <v>219</v>
      </c>
      <c r="N152" s="6" t="s">
        <v>219</v>
      </c>
      <c r="O152" s="6" t="s">
        <v>219</v>
      </c>
      <c r="P152" s="6" t="s">
        <v>219</v>
      </c>
      <c r="Q152" s="6" t="s">
        <v>219</v>
      </c>
      <c r="R152" s="6" t="s">
        <v>219</v>
      </c>
      <c r="S152" s="6" t="s">
        <v>219</v>
      </c>
      <c r="T152" s="6" t="s">
        <v>219</v>
      </c>
      <c r="U152" s="6" t="s">
        <v>219</v>
      </c>
      <c r="V152" s="6" t="s">
        <v>219</v>
      </c>
      <c r="W152" s="6" t="s">
        <v>219</v>
      </c>
      <c r="X152" s="6" t="s">
        <v>219</v>
      </c>
      <c r="Y152" s="6" t="s">
        <v>219</v>
      </c>
      <c r="Z152" s="6" t="s">
        <v>219</v>
      </c>
      <c r="AA152" s="6" t="s">
        <v>219</v>
      </c>
      <c r="AB152" s="6" t="s">
        <v>219</v>
      </c>
      <c r="AC152" s="6" t="s">
        <v>219</v>
      </c>
      <c r="AD152" s="6" t="s">
        <v>219</v>
      </c>
      <c r="AE152" s="6" t="s">
        <v>219</v>
      </c>
      <c r="AS152" s="6" t="s">
        <v>219</v>
      </c>
      <c r="AT152" s="6" t="s">
        <v>219</v>
      </c>
      <c r="AU152" s="6" t="s">
        <v>219</v>
      </c>
      <c r="AV152" s="6" t="s">
        <v>219</v>
      </c>
      <c r="AW152" s="6" t="s">
        <v>219</v>
      </c>
      <c r="AX152" s="6" t="s">
        <v>219</v>
      </c>
      <c r="AY152" s="6" t="s">
        <v>219</v>
      </c>
      <c r="AZ152" s="6" t="s">
        <v>219</v>
      </c>
      <c r="BA152" s="6" t="s">
        <v>219</v>
      </c>
      <c r="BB152" s="6" t="s">
        <v>219</v>
      </c>
      <c r="BC152" s="6" t="s">
        <v>219</v>
      </c>
      <c r="BD152" s="6" t="s">
        <v>219</v>
      </c>
      <c r="BE152" s="6" t="s">
        <v>219</v>
      </c>
      <c r="BF152" s="6" t="s">
        <v>219</v>
      </c>
      <c r="BG152" s="6" t="s">
        <v>219</v>
      </c>
      <c r="BH152" s="6" t="s">
        <v>219</v>
      </c>
      <c r="BI152" s="6" t="s">
        <v>219</v>
      </c>
      <c r="BJ152" s="6" t="s">
        <v>219</v>
      </c>
      <c r="BK152" s="6" t="s">
        <v>219</v>
      </c>
      <c r="BL152" s="6" t="s">
        <v>219</v>
      </c>
    </row>
    <row r="153" spans="1:64" x14ac:dyDescent="0.25">
      <c r="A153" s="6" t="s">
        <v>103</v>
      </c>
      <c r="B153" s="6" t="s">
        <v>352</v>
      </c>
      <c r="C153" s="6">
        <v>1</v>
      </c>
      <c r="D153" s="6" t="s">
        <v>219</v>
      </c>
      <c r="E153" s="6" t="s">
        <v>219</v>
      </c>
      <c r="F153" s="6" t="s">
        <v>219</v>
      </c>
      <c r="G153" s="6" t="s">
        <v>219</v>
      </c>
      <c r="H153" s="6" t="s">
        <v>219</v>
      </c>
      <c r="I153" s="6" t="s">
        <v>219</v>
      </c>
      <c r="J153" s="6" t="s">
        <v>219</v>
      </c>
      <c r="K153" s="6" t="s">
        <v>219</v>
      </c>
      <c r="L153" s="6" t="s">
        <v>219</v>
      </c>
      <c r="M153" s="6" t="s">
        <v>219</v>
      </c>
      <c r="N153" s="6" t="s">
        <v>219</v>
      </c>
      <c r="O153" s="6" t="s">
        <v>219</v>
      </c>
      <c r="P153" s="6" t="s">
        <v>219</v>
      </c>
      <c r="Q153" s="6" t="s">
        <v>219</v>
      </c>
      <c r="R153" s="6" t="s">
        <v>219</v>
      </c>
      <c r="S153" s="6" t="s">
        <v>219</v>
      </c>
      <c r="T153" s="6" t="s">
        <v>219</v>
      </c>
      <c r="U153" s="6" t="s">
        <v>219</v>
      </c>
      <c r="V153" s="6" t="s">
        <v>219</v>
      </c>
      <c r="W153" s="6" t="s">
        <v>219</v>
      </c>
      <c r="X153" s="6" t="s">
        <v>219</v>
      </c>
      <c r="Y153" s="6" t="s">
        <v>219</v>
      </c>
      <c r="Z153" s="6" t="s">
        <v>219</v>
      </c>
      <c r="AA153" s="6" t="s">
        <v>219</v>
      </c>
      <c r="AB153" s="6" t="s">
        <v>219</v>
      </c>
      <c r="AC153" s="6" t="s">
        <v>219</v>
      </c>
      <c r="AD153" s="6" t="s">
        <v>219</v>
      </c>
      <c r="AE153" s="6" t="s">
        <v>219</v>
      </c>
      <c r="AS153" s="6" t="s">
        <v>219</v>
      </c>
      <c r="AT153" s="6" t="s">
        <v>219</v>
      </c>
      <c r="AU153" s="6" t="s">
        <v>219</v>
      </c>
      <c r="AV153" s="6" t="s">
        <v>219</v>
      </c>
      <c r="AW153" s="6" t="s">
        <v>219</v>
      </c>
      <c r="AX153" s="6" t="s">
        <v>219</v>
      </c>
      <c r="AY153" s="6" t="s">
        <v>219</v>
      </c>
      <c r="AZ153" s="6" t="s">
        <v>219</v>
      </c>
      <c r="BA153" s="6" t="s">
        <v>219</v>
      </c>
      <c r="BB153" s="6" t="s">
        <v>219</v>
      </c>
      <c r="BC153" s="6" t="s">
        <v>219</v>
      </c>
      <c r="BD153" s="6" t="s">
        <v>219</v>
      </c>
      <c r="BE153" s="6" t="s">
        <v>219</v>
      </c>
      <c r="BF153" s="6" t="s">
        <v>219</v>
      </c>
      <c r="BG153" s="6" t="s">
        <v>219</v>
      </c>
      <c r="BH153" s="6" t="s">
        <v>219</v>
      </c>
      <c r="BI153" s="6" t="s">
        <v>219</v>
      </c>
      <c r="BJ153" s="6" t="s">
        <v>219</v>
      </c>
      <c r="BK153" s="6" t="s">
        <v>219</v>
      </c>
      <c r="BL153" s="6" t="s">
        <v>219</v>
      </c>
    </row>
    <row r="154" spans="1:64" x14ac:dyDescent="0.25">
      <c r="A154" s="6" t="s">
        <v>104</v>
      </c>
      <c r="B154" s="6" t="s">
        <v>352</v>
      </c>
      <c r="C154" s="6">
        <v>1</v>
      </c>
      <c r="D154" s="6" t="s">
        <v>219</v>
      </c>
      <c r="E154" s="6" t="s">
        <v>219</v>
      </c>
      <c r="F154" s="6" t="s">
        <v>219</v>
      </c>
      <c r="G154" s="6">
        <v>2.2000000000000002</v>
      </c>
      <c r="H154" s="6" t="s">
        <v>219</v>
      </c>
      <c r="I154" s="6" t="s">
        <v>219</v>
      </c>
      <c r="J154" s="6" t="s">
        <v>219</v>
      </c>
      <c r="K154" s="6" t="s">
        <v>219</v>
      </c>
      <c r="L154" s="6" t="s">
        <v>219</v>
      </c>
      <c r="M154" s="6" t="s">
        <v>219</v>
      </c>
      <c r="N154" s="6" t="s">
        <v>219</v>
      </c>
      <c r="O154" s="6" t="s">
        <v>219</v>
      </c>
      <c r="P154" s="6" t="s">
        <v>219</v>
      </c>
      <c r="Q154" s="6" t="s">
        <v>219</v>
      </c>
      <c r="R154" s="6" t="s">
        <v>219</v>
      </c>
      <c r="S154" s="6" t="s">
        <v>219</v>
      </c>
      <c r="T154" s="6" t="s">
        <v>219</v>
      </c>
      <c r="U154" s="6" t="s">
        <v>219</v>
      </c>
      <c r="V154" s="6" t="s">
        <v>219</v>
      </c>
      <c r="W154" s="6" t="s">
        <v>219</v>
      </c>
      <c r="X154" s="6" t="s">
        <v>219</v>
      </c>
      <c r="Y154" s="6" t="s">
        <v>219</v>
      </c>
      <c r="Z154" s="6" t="s">
        <v>219</v>
      </c>
      <c r="AA154" s="6" t="s">
        <v>219</v>
      </c>
      <c r="AB154" s="6" t="s">
        <v>219</v>
      </c>
      <c r="AC154" s="6" t="s">
        <v>219</v>
      </c>
      <c r="AD154" s="6" t="s">
        <v>219</v>
      </c>
      <c r="AE154" s="6" t="s">
        <v>219</v>
      </c>
      <c r="AS154" s="6" t="s">
        <v>219</v>
      </c>
      <c r="AT154" s="6" t="s">
        <v>219</v>
      </c>
      <c r="AU154" s="6" t="s">
        <v>219</v>
      </c>
      <c r="AV154" s="6" t="s">
        <v>219</v>
      </c>
      <c r="AW154" s="6" t="s">
        <v>219</v>
      </c>
      <c r="AX154" s="6" t="s">
        <v>219</v>
      </c>
      <c r="AY154" s="6" t="s">
        <v>219</v>
      </c>
      <c r="AZ154" s="6" t="s">
        <v>219</v>
      </c>
      <c r="BA154" s="6" t="s">
        <v>219</v>
      </c>
      <c r="BB154" s="6" t="s">
        <v>219</v>
      </c>
      <c r="BC154" s="6" t="s">
        <v>219</v>
      </c>
      <c r="BD154" s="6" t="s">
        <v>219</v>
      </c>
      <c r="BE154" s="6" t="s">
        <v>219</v>
      </c>
      <c r="BF154" s="6" t="s">
        <v>219</v>
      </c>
      <c r="BG154" s="6" t="s">
        <v>219</v>
      </c>
      <c r="BH154" s="6" t="s">
        <v>219</v>
      </c>
      <c r="BI154" s="6" t="s">
        <v>219</v>
      </c>
      <c r="BJ154" s="6" t="s">
        <v>219</v>
      </c>
      <c r="BK154" s="6" t="s">
        <v>219</v>
      </c>
      <c r="BL154" s="6" t="s">
        <v>219</v>
      </c>
    </row>
    <row r="155" spans="1:64" x14ac:dyDescent="0.25">
      <c r="A155" s="6" t="s">
        <v>105</v>
      </c>
      <c r="B155" s="6" t="s">
        <v>352</v>
      </c>
      <c r="C155" s="6">
        <v>1</v>
      </c>
      <c r="D155" s="6" t="s">
        <v>219</v>
      </c>
      <c r="E155" s="6" t="s">
        <v>219</v>
      </c>
      <c r="F155" s="6" t="s">
        <v>219</v>
      </c>
      <c r="G155" s="6" t="s">
        <v>219</v>
      </c>
      <c r="H155" s="6" t="s">
        <v>219</v>
      </c>
      <c r="I155" s="6" t="s">
        <v>219</v>
      </c>
      <c r="J155" s="6" t="s">
        <v>219</v>
      </c>
      <c r="K155" s="6" t="s">
        <v>219</v>
      </c>
      <c r="L155" s="6" t="s">
        <v>219</v>
      </c>
      <c r="M155" s="6" t="s">
        <v>219</v>
      </c>
      <c r="N155" s="6" t="s">
        <v>219</v>
      </c>
      <c r="O155" s="6" t="s">
        <v>219</v>
      </c>
      <c r="P155" s="6" t="s">
        <v>219</v>
      </c>
      <c r="Q155" s="6" t="s">
        <v>219</v>
      </c>
      <c r="R155" s="6" t="s">
        <v>219</v>
      </c>
      <c r="S155" s="6" t="s">
        <v>219</v>
      </c>
      <c r="T155" s="6" t="s">
        <v>219</v>
      </c>
      <c r="U155" s="6" t="s">
        <v>219</v>
      </c>
      <c r="V155" s="6" t="s">
        <v>219</v>
      </c>
      <c r="W155" s="6" t="s">
        <v>219</v>
      </c>
      <c r="X155" s="6" t="s">
        <v>219</v>
      </c>
      <c r="Y155" s="6" t="s">
        <v>219</v>
      </c>
      <c r="Z155" s="6" t="s">
        <v>219</v>
      </c>
      <c r="AA155" s="6" t="s">
        <v>219</v>
      </c>
      <c r="AB155" s="6" t="s">
        <v>219</v>
      </c>
      <c r="AC155" s="6" t="s">
        <v>219</v>
      </c>
      <c r="AD155" s="6" t="s">
        <v>219</v>
      </c>
      <c r="AE155" s="6" t="s">
        <v>219</v>
      </c>
      <c r="AS155" s="6" t="s">
        <v>219</v>
      </c>
      <c r="AT155" s="6" t="s">
        <v>219</v>
      </c>
      <c r="AU155" s="6" t="s">
        <v>219</v>
      </c>
      <c r="AV155" s="6" t="s">
        <v>219</v>
      </c>
      <c r="AW155" s="6" t="s">
        <v>219</v>
      </c>
      <c r="AX155" s="6" t="s">
        <v>219</v>
      </c>
      <c r="AY155" s="6" t="s">
        <v>219</v>
      </c>
      <c r="AZ155" s="6" t="s">
        <v>219</v>
      </c>
      <c r="BA155" s="6" t="s">
        <v>219</v>
      </c>
      <c r="BB155" s="6" t="s">
        <v>219</v>
      </c>
      <c r="BC155" s="6" t="s">
        <v>219</v>
      </c>
      <c r="BD155" s="6" t="s">
        <v>219</v>
      </c>
      <c r="BE155" s="6" t="s">
        <v>219</v>
      </c>
      <c r="BF155" s="6" t="s">
        <v>219</v>
      </c>
      <c r="BG155" s="6" t="s">
        <v>219</v>
      </c>
      <c r="BH155" s="6" t="s">
        <v>219</v>
      </c>
      <c r="BI155" s="6" t="s">
        <v>219</v>
      </c>
      <c r="BJ155" s="6" t="s">
        <v>219</v>
      </c>
      <c r="BK155" s="6" t="s">
        <v>219</v>
      </c>
      <c r="BL155" s="6" t="s">
        <v>219</v>
      </c>
    </row>
    <row r="156" spans="1:64" x14ac:dyDescent="0.25">
      <c r="A156" s="6" t="s">
        <v>106</v>
      </c>
      <c r="B156" s="6" t="s">
        <v>352</v>
      </c>
      <c r="C156" s="6">
        <v>1</v>
      </c>
      <c r="D156" s="6" t="s">
        <v>219</v>
      </c>
      <c r="E156" s="6" t="s">
        <v>219</v>
      </c>
      <c r="F156" s="6" t="s">
        <v>219</v>
      </c>
      <c r="G156" s="6" t="s">
        <v>219</v>
      </c>
      <c r="H156" s="6" t="s">
        <v>219</v>
      </c>
      <c r="I156" s="6" t="s">
        <v>219</v>
      </c>
      <c r="J156" s="6" t="s">
        <v>219</v>
      </c>
      <c r="K156" s="6" t="s">
        <v>219</v>
      </c>
      <c r="L156" s="6" t="s">
        <v>219</v>
      </c>
      <c r="M156" s="6" t="s">
        <v>219</v>
      </c>
      <c r="N156" s="6" t="s">
        <v>219</v>
      </c>
      <c r="O156" s="6" t="s">
        <v>219</v>
      </c>
      <c r="P156" s="6" t="s">
        <v>219</v>
      </c>
      <c r="Q156" s="6" t="s">
        <v>219</v>
      </c>
      <c r="R156" s="6" t="s">
        <v>219</v>
      </c>
      <c r="S156" s="6" t="s">
        <v>219</v>
      </c>
      <c r="T156" s="6" t="s">
        <v>219</v>
      </c>
      <c r="U156" s="6" t="s">
        <v>219</v>
      </c>
      <c r="V156" s="6" t="s">
        <v>219</v>
      </c>
      <c r="W156" s="6" t="s">
        <v>219</v>
      </c>
      <c r="X156" s="6" t="s">
        <v>219</v>
      </c>
      <c r="Y156" s="6" t="s">
        <v>219</v>
      </c>
      <c r="Z156" s="6" t="s">
        <v>219</v>
      </c>
      <c r="AA156" s="6" t="s">
        <v>219</v>
      </c>
      <c r="AB156" s="6" t="s">
        <v>219</v>
      </c>
      <c r="AC156" s="6" t="s">
        <v>219</v>
      </c>
      <c r="AD156" s="6" t="s">
        <v>219</v>
      </c>
      <c r="AE156" s="6" t="s">
        <v>219</v>
      </c>
      <c r="AS156" s="6" t="s">
        <v>219</v>
      </c>
      <c r="AT156" s="6" t="s">
        <v>219</v>
      </c>
      <c r="AU156" s="6" t="s">
        <v>219</v>
      </c>
      <c r="AV156" s="6" t="s">
        <v>219</v>
      </c>
      <c r="AW156" s="6" t="s">
        <v>219</v>
      </c>
      <c r="AX156" s="6" t="s">
        <v>219</v>
      </c>
      <c r="AY156" s="6" t="s">
        <v>219</v>
      </c>
      <c r="AZ156" s="6" t="s">
        <v>219</v>
      </c>
      <c r="BA156" s="6" t="s">
        <v>219</v>
      </c>
      <c r="BB156" s="6" t="s">
        <v>219</v>
      </c>
      <c r="BC156" s="6" t="s">
        <v>219</v>
      </c>
      <c r="BD156" s="6" t="s">
        <v>219</v>
      </c>
      <c r="BE156" s="6" t="s">
        <v>219</v>
      </c>
      <c r="BF156" s="6" t="s">
        <v>219</v>
      </c>
      <c r="BG156" s="6" t="s">
        <v>219</v>
      </c>
      <c r="BH156" s="6" t="s">
        <v>219</v>
      </c>
      <c r="BI156" s="6" t="s">
        <v>219</v>
      </c>
      <c r="BJ156" s="6" t="s">
        <v>219</v>
      </c>
      <c r="BK156" s="6" t="s">
        <v>219</v>
      </c>
      <c r="BL156" s="6" t="s">
        <v>219</v>
      </c>
    </row>
    <row r="157" spans="1:64" x14ac:dyDescent="0.25">
      <c r="A157" s="6" t="s">
        <v>107</v>
      </c>
      <c r="B157" s="6" t="s">
        <v>352</v>
      </c>
      <c r="C157" s="6">
        <v>1</v>
      </c>
      <c r="D157" s="6" t="s">
        <v>219</v>
      </c>
      <c r="E157" s="6" t="s">
        <v>219</v>
      </c>
      <c r="F157" s="6" t="s">
        <v>219</v>
      </c>
      <c r="G157" s="6">
        <v>26.7</v>
      </c>
      <c r="H157" s="6" t="s">
        <v>219</v>
      </c>
      <c r="I157" s="6" t="s">
        <v>219</v>
      </c>
      <c r="J157" s="6" t="s">
        <v>219</v>
      </c>
      <c r="K157" s="6" t="s">
        <v>219</v>
      </c>
      <c r="L157" s="6" t="s">
        <v>219</v>
      </c>
      <c r="M157" s="6" t="s">
        <v>219</v>
      </c>
      <c r="N157" s="6" t="s">
        <v>219</v>
      </c>
      <c r="O157" s="6" t="s">
        <v>219</v>
      </c>
      <c r="P157" s="6" t="s">
        <v>219</v>
      </c>
      <c r="Q157" s="6" t="s">
        <v>219</v>
      </c>
      <c r="R157" s="6" t="s">
        <v>219</v>
      </c>
      <c r="S157" s="6" t="s">
        <v>219</v>
      </c>
      <c r="T157" s="6" t="s">
        <v>219</v>
      </c>
      <c r="U157" s="6" t="s">
        <v>219</v>
      </c>
      <c r="V157" s="6" t="s">
        <v>219</v>
      </c>
      <c r="W157" s="6" t="s">
        <v>219</v>
      </c>
      <c r="X157" s="6">
        <v>15.5</v>
      </c>
      <c r="Y157" s="6" t="s">
        <v>219</v>
      </c>
      <c r="Z157" s="6" t="s">
        <v>219</v>
      </c>
      <c r="AA157" s="6" t="s">
        <v>219</v>
      </c>
      <c r="AB157" s="6" t="s">
        <v>219</v>
      </c>
      <c r="AC157" s="6" t="s">
        <v>219</v>
      </c>
      <c r="AD157" s="6" t="s">
        <v>219</v>
      </c>
      <c r="AE157" s="6" t="s">
        <v>219</v>
      </c>
      <c r="AS157" s="6" t="s">
        <v>219</v>
      </c>
      <c r="AT157" s="6" t="s">
        <v>219</v>
      </c>
      <c r="AU157" s="6" t="s">
        <v>219</v>
      </c>
      <c r="AV157" s="6" t="s">
        <v>219</v>
      </c>
      <c r="AW157" s="6" t="s">
        <v>219</v>
      </c>
      <c r="AX157" s="6" t="s">
        <v>219</v>
      </c>
      <c r="AY157" s="6" t="s">
        <v>219</v>
      </c>
      <c r="AZ157" s="6" t="s">
        <v>219</v>
      </c>
      <c r="BA157" s="6" t="s">
        <v>219</v>
      </c>
      <c r="BB157" s="6" t="s">
        <v>219</v>
      </c>
      <c r="BC157" s="6" t="s">
        <v>219</v>
      </c>
      <c r="BD157" s="6" t="s">
        <v>219</v>
      </c>
      <c r="BE157" s="6" t="s">
        <v>219</v>
      </c>
      <c r="BF157" s="6" t="s">
        <v>219</v>
      </c>
      <c r="BG157" s="6" t="s">
        <v>219</v>
      </c>
      <c r="BH157" s="6" t="s">
        <v>219</v>
      </c>
      <c r="BI157" s="6" t="s">
        <v>219</v>
      </c>
      <c r="BJ157" s="6" t="s">
        <v>219</v>
      </c>
      <c r="BK157" s="6" t="s">
        <v>219</v>
      </c>
      <c r="BL157" s="6" t="s">
        <v>219</v>
      </c>
    </row>
    <row r="158" spans="1:64" x14ac:dyDescent="0.25">
      <c r="A158" s="6" t="s">
        <v>108</v>
      </c>
      <c r="B158" s="6" t="s">
        <v>352</v>
      </c>
      <c r="C158" s="6">
        <v>1</v>
      </c>
      <c r="D158" s="6" t="s">
        <v>219</v>
      </c>
      <c r="E158" s="6" t="s">
        <v>219</v>
      </c>
      <c r="F158" s="6" t="s">
        <v>219</v>
      </c>
      <c r="G158" s="6" t="s">
        <v>219</v>
      </c>
      <c r="H158" s="6" t="s">
        <v>219</v>
      </c>
      <c r="I158" s="6" t="s">
        <v>219</v>
      </c>
      <c r="J158" s="6" t="s">
        <v>219</v>
      </c>
      <c r="K158" s="6" t="s">
        <v>219</v>
      </c>
      <c r="L158" s="6" t="s">
        <v>219</v>
      </c>
      <c r="M158" s="6" t="s">
        <v>219</v>
      </c>
      <c r="N158" s="6" t="s">
        <v>219</v>
      </c>
      <c r="O158" s="6" t="s">
        <v>219</v>
      </c>
      <c r="P158" s="6" t="s">
        <v>219</v>
      </c>
      <c r="Q158" s="6" t="s">
        <v>219</v>
      </c>
      <c r="R158" s="6" t="s">
        <v>219</v>
      </c>
      <c r="S158" s="6" t="s">
        <v>219</v>
      </c>
      <c r="T158" s="6" t="s">
        <v>219</v>
      </c>
      <c r="U158" s="6" t="s">
        <v>219</v>
      </c>
      <c r="V158" s="6" t="s">
        <v>219</v>
      </c>
      <c r="W158" s="6" t="s">
        <v>219</v>
      </c>
      <c r="X158" s="6" t="s">
        <v>219</v>
      </c>
      <c r="Y158" s="6" t="s">
        <v>219</v>
      </c>
      <c r="Z158" s="6" t="s">
        <v>219</v>
      </c>
      <c r="AA158" s="6" t="s">
        <v>219</v>
      </c>
      <c r="AB158" s="6" t="s">
        <v>219</v>
      </c>
      <c r="AC158" s="6" t="s">
        <v>219</v>
      </c>
      <c r="AD158" s="6" t="s">
        <v>219</v>
      </c>
      <c r="AE158" s="6" t="s">
        <v>219</v>
      </c>
      <c r="AS158" s="6" t="s">
        <v>219</v>
      </c>
      <c r="AT158" s="6" t="s">
        <v>219</v>
      </c>
      <c r="AU158" s="6" t="s">
        <v>219</v>
      </c>
      <c r="AV158" s="6" t="s">
        <v>219</v>
      </c>
      <c r="AW158" s="6" t="s">
        <v>219</v>
      </c>
      <c r="AX158" s="6" t="s">
        <v>219</v>
      </c>
      <c r="AY158" s="6" t="s">
        <v>219</v>
      </c>
      <c r="AZ158" s="6" t="s">
        <v>219</v>
      </c>
      <c r="BA158" s="6" t="s">
        <v>219</v>
      </c>
      <c r="BB158" s="6" t="s">
        <v>219</v>
      </c>
      <c r="BC158" s="6" t="s">
        <v>219</v>
      </c>
      <c r="BD158" s="6" t="s">
        <v>219</v>
      </c>
      <c r="BE158" s="6" t="s">
        <v>219</v>
      </c>
      <c r="BF158" s="6" t="s">
        <v>219</v>
      </c>
      <c r="BG158" s="6" t="s">
        <v>219</v>
      </c>
      <c r="BH158" s="6" t="s">
        <v>219</v>
      </c>
      <c r="BI158" s="6" t="s">
        <v>219</v>
      </c>
      <c r="BJ158" s="6" t="s">
        <v>219</v>
      </c>
      <c r="BK158" s="6" t="s">
        <v>219</v>
      </c>
      <c r="BL158" s="6" t="s">
        <v>219</v>
      </c>
    </row>
    <row r="159" spans="1:64" x14ac:dyDescent="0.25">
      <c r="A159" s="6" t="s">
        <v>109</v>
      </c>
      <c r="B159" s="6" t="s">
        <v>352</v>
      </c>
      <c r="C159" s="6">
        <v>1</v>
      </c>
      <c r="D159" s="6" t="s">
        <v>219</v>
      </c>
      <c r="E159" s="6" t="s">
        <v>219</v>
      </c>
      <c r="F159" s="6" t="s">
        <v>219</v>
      </c>
      <c r="G159" s="6">
        <v>52</v>
      </c>
      <c r="H159" s="6" t="s">
        <v>219</v>
      </c>
      <c r="I159" s="6" t="s">
        <v>219</v>
      </c>
      <c r="J159" s="6" t="s">
        <v>219</v>
      </c>
      <c r="K159" s="6" t="s">
        <v>219</v>
      </c>
      <c r="L159" s="6" t="s">
        <v>219</v>
      </c>
      <c r="M159" s="6" t="s">
        <v>219</v>
      </c>
      <c r="N159" s="6" t="s">
        <v>219</v>
      </c>
      <c r="O159" s="6" t="s">
        <v>219</v>
      </c>
      <c r="P159" s="6" t="s">
        <v>219</v>
      </c>
      <c r="Q159" s="6" t="s">
        <v>219</v>
      </c>
      <c r="R159" s="6" t="s">
        <v>219</v>
      </c>
      <c r="S159" s="6" t="s">
        <v>219</v>
      </c>
      <c r="T159" s="6" t="s">
        <v>219</v>
      </c>
      <c r="U159" s="6" t="s">
        <v>219</v>
      </c>
      <c r="V159" s="6" t="s">
        <v>219</v>
      </c>
      <c r="W159" s="6" t="s">
        <v>219</v>
      </c>
      <c r="X159" s="6">
        <v>37.9</v>
      </c>
      <c r="Y159" s="6" t="s">
        <v>219</v>
      </c>
      <c r="Z159" s="6" t="s">
        <v>219</v>
      </c>
      <c r="AA159" s="6" t="s">
        <v>219</v>
      </c>
      <c r="AB159" s="6" t="s">
        <v>219</v>
      </c>
      <c r="AC159" s="6" t="s">
        <v>219</v>
      </c>
      <c r="AD159" s="6" t="s">
        <v>219</v>
      </c>
      <c r="AE159" s="6" t="s">
        <v>219</v>
      </c>
      <c r="AS159" s="6" t="s">
        <v>219</v>
      </c>
      <c r="AT159" s="6" t="s">
        <v>219</v>
      </c>
      <c r="AU159" s="6" t="s">
        <v>219</v>
      </c>
      <c r="AV159" s="6" t="s">
        <v>219</v>
      </c>
      <c r="AW159" s="6" t="s">
        <v>219</v>
      </c>
      <c r="AX159" s="6" t="s">
        <v>219</v>
      </c>
      <c r="AY159" s="6" t="s">
        <v>219</v>
      </c>
      <c r="AZ159" s="6" t="s">
        <v>219</v>
      </c>
      <c r="BA159" s="6" t="s">
        <v>219</v>
      </c>
      <c r="BB159" s="6" t="s">
        <v>219</v>
      </c>
      <c r="BC159" s="6" t="s">
        <v>219</v>
      </c>
      <c r="BD159" s="6" t="s">
        <v>219</v>
      </c>
      <c r="BE159" s="6" t="s">
        <v>219</v>
      </c>
      <c r="BF159" s="6" t="s">
        <v>219</v>
      </c>
      <c r="BG159" s="6" t="s">
        <v>219</v>
      </c>
      <c r="BH159" s="6" t="s">
        <v>219</v>
      </c>
      <c r="BI159" s="6" t="s">
        <v>219</v>
      </c>
      <c r="BJ159" s="6" t="s">
        <v>219</v>
      </c>
      <c r="BK159" s="6" t="s">
        <v>219</v>
      </c>
      <c r="BL159" s="6" t="s">
        <v>219</v>
      </c>
    </row>
    <row r="160" spans="1:64" x14ac:dyDescent="0.25">
      <c r="A160" s="6" t="s">
        <v>110</v>
      </c>
      <c r="B160" s="6" t="s">
        <v>352</v>
      </c>
      <c r="C160" s="6">
        <v>1</v>
      </c>
      <c r="D160" s="6" t="s">
        <v>219</v>
      </c>
      <c r="E160" s="6" t="s">
        <v>219</v>
      </c>
      <c r="F160" s="6" t="s">
        <v>219</v>
      </c>
      <c r="G160" s="6" t="s">
        <v>219</v>
      </c>
      <c r="H160" s="6" t="s">
        <v>219</v>
      </c>
      <c r="I160" s="6" t="s">
        <v>219</v>
      </c>
      <c r="J160" s="6" t="s">
        <v>219</v>
      </c>
      <c r="K160" s="6" t="s">
        <v>219</v>
      </c>
      <c r="L160" s="6" t="s">
        <v>219</v>
      </c>
      <c r="M160" s="6" t="s">
        <v>219</v>
      </c>
      <c r="N160" s="6" t="s">
        <v>219</v>
      </c>
      <c r="O160" s="6" t="s">
        <v>219</v>
      </c>
      <c r="P160" s="6" t="s">
        <v>219</v>
      </c>
      <c r="Q160" s="6" t="s">
        <v>219</v>
      </c>
      <c r="R160" s="6" t="s">
        <v>219</v>
      </c>
      <c r="S160" s="6" t="s">
        <v>219</v>
      </c>
      <c r="T160" s="6" t="s">
        <v>219</v>
      </c>
      <c r="U160" s="6" t="s">
        <v>219</v>
      </c>
      <c r="V160" s="6" t="s">
        <v>219</v>
      </c>
      <c r="W160" s="6" t="s">
        <v>219</v>
      </c>
      <c r="X160" s="6" t="s">
        <v>219</v>
      </c>
      <c r="Y160" s="6" t="s">
        <v>219</v>
      </c>
      <c r="Z160" s="6" t="s">
        <v>219</v>
      </c>
      <c r="AA160" s="6" t="s">
        <v>219</v>
      </c>
      <c r="AB160" s="6" t="s">
        <v>219</v>
      </c>
      <c r="AC160" s="6" t="s">
        <v>219</v>
      </c>
      <c r="AD160" s="6" t="s">
        <v>219</v>
      </c>
      <c r="AE160" s="6" t="s">
        <v>219</v>
      </c>
      <c r="AS160" s="6" t="s">
        <v>219</v>
      </c>
      <c r="AT160" s="6" t="s">
        <v>219</v>
      </c>
      <c r="AU160" s="6" t="s">
        <v>219</v>
      </c>
      <c r="AV160" s="6" t="s">
        <v>219</v>
      </c>
      <c r="AW160" s="6" t="s">
        <v>219</v>
      </c>
      <c r="AX160" s="6" t="s">
        <v>219</v>
      </c>
      <c r="AY160" s="6" t="s">
        <v>219</v>
      </c>
      <c r="AZ160" s="6" t="s">
        <v>219</v>
      </c>
      <c r="BA160" s="6" t="s">
        <v>219</v>
      </c>
      <c r="BB160" s="6" t="s">
        <v>219</v>
      </c>
      <c r="BC160" s="6" t="s">
        <v>219</v>
      </c>
      <c r="BD160" s="6" t="s">
        <v>219</v>
      </c>
      <c r="BE160" s="6" t="s">
        <v>219</v>
      </c>
      <c r="BF160" s="6" t="s">
        <v>219</v>
      </c>
      <c r="BG160" s="6" t="s">
        <v>219</v>
      </c>
      <c r="BH160" s="6" t="s">
        <v>219</v>
      </c>
      <c r="BI160" s="6" t="s">
        <v>219</v>
      </c>
      <c r="BJ160" s="6" t="s">
        <v>219</v>
      </c>
      <c r="BK160" s="6" t="s">
        <v>219</v>
      </c>
      <c r="BL160" s="6" t="s">
        <v>219</v>
      </c>
    </row>
    <row r="161" spans="1:64" x14ac:dyDescent="0.25">
      <c r="A161" s="6" t="s">
        <v>111</v>
      </c>
      <c r="B161" s="6" t="s">
        <v>352</v>
      </c>
      <c r="C161" s="6">
        <v>1</v>
      </c>
      <c r="D161" s="6" t="s">
        <v>219</v>
      </c>
      <c r="E161" s="6" t="s">
        <v>219</v>
      </c>
      <c r="F161" s="6" t="s">
        <v>219</v>
      </c>
      <c r="G161" s="6" t="s">
        <v>219</v>
      </c>
      <c r="H161" s="6" t="s">
        <v>219</v>
      </c>
      <c r="I161" s="6" t="s">
        <v>219</v>
      </c>
      <c r="J161" s="6" t="s">
        <v>219</v>
      </c>
      <c r="K161" s="6" t="s">
        <v>219</v>
      </c>
      <c r="L161" s="6" t="s">
        <v>219</v>
      </c>
      <c r="M161" s="6" t="s">
        <v>219</v>
      </c>
      <c r="N161" s="6" t="s">
        <v>219</v>
      </c>
      <c r="O161" s="6" t="s">
        <v>219</v>
      </c>
      <c r="P161" s="6" t="s">
        <v>219</v>
      </c>
      <c r="Q161" s="6" t="s">
        <v>219</v>
      </c>
      <c r="R161" s="6" t="s">
        <v>219</v>
      </c>
      <c r="S161" s="6" t="s">
        <v>219</v>
      </c>
      <c r="T161" s="6" t="s">
        <v>219</v>
      </c>
      <c r="U161" s="6" t="s">
        <v>219</v>
      </c>
      <c r="V161" s="6" t="s">
        <v>219</v>
      </c>
      <c r="W161" s="6" t="s">
        <v>219</v>
      </c>
      <c r="X161" s="6" t="s">
        <v>219</v>
      </c>
      <c r="Y161" s="6" t="s">
        <v>219</v>
      </c>
      <c r="Z161" s="6" t="s">
        <v>219</v>
      </c>
      <c r="AA161" s="6" t="s">
        <v>219</v>
      </c>
      <c r="AB161" s="6" t="s">
        <v>219</v>
      </c>
      <c r="AC161" s="6" t="s">
        <v>219</v>
      </c>
      <c r="AD161" s="6" t="s">
        <v>219</v>
      </c>
      <c r="AE161" s="6" t="s">
        <v>219</v>
      </c>
      <c r="AS161" s="6" t="s">
        <v>219</v>
      </c>
      <c r="AT161" s="6" t="s">
        <v>219</v>
      </c>
      <c r="AU161" s="6" t="s">
        <v>219</v>
      </c>
      <c r="AV161" s="6" t="s">
        <v>219</v>
      </c>
      <c r="AW161" s="6" t="s">
        <v>219</v>
      </c>
      <c r="AX161" s="6" t="s">
        <v>219</v>
      </c>
      <c r="AY161" s="6" t="s">
        <v>219</v>
      </c>
      <c r="AZ161" s="6" t="s">
        <v>219</v>
      </c>
      <c r="BA161" s="6" t="s">
        <v>219</v>
      </c>
      <c r="BB161" s="6" t="s">
        <v>219</v>
      </c>
      <c r="BC161" s="6" t="s">
        <v>219</v>
      </c>
      <c r="BD161" s="6" t="s">
        <v>219</v>
      </c>
      <c r="BE161" s="6" t="s">
        <v>219</v>
      </c>
      <c r="BF161" s="6" t="s">
        <v>219</v>
      </c>
      <c r="BG161" s="6" t="s">
        <v>219</v>
      </c>
      <c r="BH161" s="6" t="s">
        <v>219</v>
      </c>
      <c r="BI161" s="6" t="s">
        <v>219</v>
      </c>
      <c r="BJ161" s="6" t="s">
        <v>219</v>
      </c>
      <c r="BK161" s="6" t="s">
        <v>219</v>
      </c>
      <c r="BL161" s="6" t="s">
        <v>219</v>
      </c>
    </row>
    <row r="162" spans="1:64" x14ac:dyDescent="0.25">
      <c r="A162" s="6" t="s">
        <v>112</v>
      </c>
      <c r="B162" s="6" t="s">
        <v>352</v>
      </c>
      <c r="C162" s="6">
        <v>1</v>
      </c>
      <c r="D162" s="6" t="s">
        <v>219</v>
      </c>
      <c r="E162" s="6" t="s">
        <v>219</v>
      </c>
      <c r="F162" s="6" t="s">
        <v>219</v>
      </c>
      <c r="G162" s="6">
        <v>2.1</v>
      </c>
      <c r="H162" s="6" t="s">
        <v>219</v>
      </c>
      <c r="I162" s="6" t="s">
        <v>219</v>
      </c>
      <c r="J162" s="6" t="s">
        <v>219</v>
      </c>
      <c r="K162" s="6" t="s">
        <v>219</v>
      </c>
      <c r="L162" s="6" t="s">
        <v>219</v>
      </c>
      <c r="M162" s="6" t="s">
        <v>219</v>
      </c>
      <c r="N162" s="6" t="s">
        <v>219</v>
      </c>
      <c r="O162" s="6" t="s">
        <v>219</v>
      </c>
      <c r="P162" s="6" t="s">
        <v>219</v>
      </c>
      <c r="Q162" s="6" t="s">
        <v>219</v>
      </c>
      <c r="R162" s="6" t="s">
        <v>219</v>
      </c>
      <c r="S162" s="6" t="s">
        <v>219</v>
      </c>
      <c r="T162" s="6" t="s">
        <v>219</v>
      </c>
      <c r="U162" s="6" t="s">
        <v>219</v>
      </c>
      <c r="V162" s="6" t="s">
        <v>219</v>
      </c>
      <c r="W162" s="6" t="s">
        <v>219</v>
      </c>
      <c r="X162" s="6" t="s">
        <v>219</v>
      </c>
      <c r="Y162" s="6" t="s">
        <v>219</v>
      </c>
      <c r="Z162" s="6" t="s">
        <v>219</v>
      </c>
      <c r="AA162" s="6" t="s">
        <v>219</v>
      </c>
      <c r="AB162" s="6" t="s">
        <v>219</v>
      </c>
      <c r="AC162" s="6" t="s">
        <v>219</v>
      </c>
      <c r="AD162" s="6" t="s">
        <v>219</v>
      </c>
      <c r="AE162" s="6" t="s">
        <v>219</v>
      </c>
      <c r="AS162" s="6" t="s">
        <v>219</v>
      </c>
      <c r="AT162" s="6" t="s">
        <v>219</v>
      </c>
      <c r="AU162" s="6" t="s">
        <v>219</v>
      </c>
      <c r="AV162" s="6" t="s">
        <v>219</v>
      </c>
      <c r="AW162" s="6" t="s">
        <v>219</v>
      </c>
      <c r="AX162" s="6" t="s">
        <v>219</v>
      </c>
      <c r="AY162" s="6" t="s">
        <v>219</v>
      </c>
      <c r="AZ162" s="6" t="s">
        <v>219</v>
      </c>
      <c r="BA162" s="6" t="s">
        <v>219</v>
      </c>
      <c r="BB162" s="6" t="s">
        <v>219</v>
      </c>
      <c r="BC162" s="6" t="s">
        <v>219</v>
      </c>
      <c r="BD162" s="6" t="s">
        <v>219</v>
      </c>
      <c r="BE162" s="6" t="s">
        <v>219</v>
      </c>
      <c r="BF162" s="6" t="s">
        <v>219</v>
      </c>
      <c r="BG162" s="6" t="s">
        <v>219</v>
      </c>
      <c r="BH162" s="6" t="s">
        <v>219</v>
      </c>
      <c r="BI162" s="6" t="s">
        <v>219</v>
      </c>
      <c r="BJ162" s="6" t="s">
        <v>219</v>
      </c>
      <c r="BK162" s="6" t="s">
        <v>219</v>
      </c>
      <c r="BL162" s="6" t="s">
        <v>219</v>
      </c>
    </row>
    <row r="163" spans="1:64" x14ac:dyDescent="0.25">
      <c r="A163" s="6" t="s">
        <v>113</v>
      </c>
      <c r="B163" s="6" t="s">
        <v>352</v>
      </c>
      <c r="C163" s="6">
        <v>1</v>
      </c>
      <c r="D163" s="6" t="s">
        <v>219</v>
      </c>
      <c r="E163" s="6" t="s">
        <v>219</v>
      </c>
      <c r="F163" s="6" t="s">
        <v>219</v>
      </c>
      <c r="G163" s="6" t="s">
        <v>219</v>
      </c>
      <c r="H163" s="6" t="s">
        <v>219</v>
      </c>
      <c r="I163" s="6" t="s">
        <v>219</v>
      </c>
      <c r="J163" s="6" t="s">
        <v>219</v>
      </c>
      <c r="K163" s="6" t="s">
        <v>219</v>
      </c>
      <c r="L163" s="6" t="s">
        <v>219</v>
      </c>
      <c r="M163" s="6" t="s">
        <v>219</v>
      </c>
      <c r="N163" s="6" t="s">
        <v>219</v>
      </c>
      <c r="O163" s="6" t="s">
        <v>219</v>
      </c>
      <c r="P163" s="6" t="s">
        <v>219</v>
      </c>
      <c r="Q163" s="6" t="s">
        <v>219</v>
      </c>
      <c r="R163" s="6" t="s">
        <v>219</v>
      </c>
      <c r="S163" s="6" t="s">
        <v>219</v>
      </c>
      <c r="T163" s="6" t="s">
        <v>219</v>
      </c>
      <c r="U163" s="6" t="s">
        <v>219</v>
      </c>
      <c r="V163" s="6" t="s">
        <v>219</v>
      </c>
      <c r="W163" s="6" t="s">
        <v>219</v>
      </c>
      <c r="X163" s="6" t="s">
        <v>219</v>
      </c>
      <c r="Y163" s="6" t="s">
        <v>219</v>
      </c>
      <c r="Z163" s="6" t="s">
        <v>219</v>
      </c>
      <c r="AA163" s="6" t="s">
        <v>219</v>
      </c>
      <c r="AB163" s="6" t="s">
        <v>219</v>
      </c>
      <c r="AC163" s="6" t="s">
        <v>219</v>
      </c>
      <c r="AD163" s="6" t="s">
        <v>219</v>
      </c>
      <c r="AE163" s="6" t="s">
        <v>219</v>
      </c>
      <c r="AS163" s="6" t="s">
        <v>219</v>
      </c>
      <c r="AT163" s="6" t="s">
        <v>219</v>
      </c>
      <c r="AU163" s="6" t="s">
        <v>219</v>
      </c>
      <c r="AV163" s="6" t="s">
        <v>219</v>
      </c>
      <c r="AW163" s="6" t="s">
        <v>219</v>
      </c>
      <c r="AX163" s="6" t="s">
        <v>219</v>
      </c>
      <c r="AY163" s="6" t="s">
        <v>219</v>
      </c>
      <c r="AZ163" s="6" t="s">
        <v>219</v>
      </c>
      <c r="BA163" s="6" t="s">
        <v>219</v>
      </c>
      <c r="BB163" s="6" t="s">
        <v>219</v>
      </c>
      <c r="BC163" s="6" t="s">
        <v>219</v>
      </c>
      <c r="BD163" s="6" t="s">
        <v>219</v>
      </c>
      <c r="BE163" s="6" t="s">
        <v>219</v>
      </c>
      <c r="BF163" s="6" t="s">
        <v>219</v>
      </c>
      <c r="BG163" s="6" t="s">
        <v>219</v>
      </c>
      <c r="BH163" s="6" t="s">
        <v>219</v>
      </c>
      <c r="BI163" s="6" t="s">
        <v>219</v>
      </c>
      <c r="BJ163" s="6" t="s">
        <v>219</v>
      </c>
      <c r="BK163" s="6" t="s">
        <v>219</v>
      </c>
      <c r="BL163" s="6" t="s">
        <v>219</v>
      </c>
    </row>
    <row r="164" spans="1:64" x14ac:dyDescent="0.25">
      <c r="A164" s="6" t="s">
        <v>114</v>
      </c>
      <c r="B164" s="6" t="s">
        <v>352</v>
      </c>
      <c r="C164" s="6">
        <v>1</v>
      </c>
      <c r="D164" s="6" t="s">
        <v>219</v>
      </c>
      <c r="E164" s="6" t="s">
        <v>219</v>
      </c>
      <c r="F164" s="6" t="s">
        <v>219</v>
      </c>
      <c r="G164" s="6" t="s">
        <v>219</v>
      </c>
      <c r="H164" s="6" t="s">
        <v>219</v>
      </c>
      <c r="I164" s="6" t="s">
        <v>219</v>
      </c>
      <c r="J164" s="6" t="s">
        <v>219</v>
      </c>
      <c r="K164" s="6" t="s">
        <v>219</v>
      </c>
      <c r="L164" s="6" t="s">
        <v>219</v>
      </c>
      <c r="M164" s="6" t="s">
        <v>219</v>
      </c>
      <c r="N164" s="6" t="s">
        <v>219</v>
      </c>
      <c r="O164" s="6" t="s">
        <v>219</v>
      </c>
      <c r="P164" s="6" t="s">
        <v>219</v>
      </c>
      <c r="Q164" s="6" t="s">
        <v>219</v>
      </c>
      <c r="R164" s="6" t="s">
        <v>219</v>
      </c>
      <c r="S164" s="6" t="s">
        <v>219</v>
      </c>
      <c r="T164" s="6" t="s">
        <v>219</v>
      </c>
      <c r="U164" s="6" t="s">
        <v>219</v>
      </c>
      <c r="V164" s="6" t="s">
        <v>219</v>
      </c>
      <c r="W164" s="6" t="s">
        <v>219</v>
      </c>
      <c r="X164" s="6" t="s">
        <v>219</v>
      </c>
      <c r="Y164" s="6" t="s">
        <v>219</v>
      </c>
      <c r="Z164" s="6" t="s">
        <v>219</v>
      </c>
      <c r="AA164" s="6" t="s">
        <v>219</v>
      </c>
      <c r="AB164" s="6" t="s">
        <v>219</v>
      </c>
      <c r="AC164" s="6" t="s">
        <v>219</v>
      </c>
      <c r="AD164" s="6" t="s">
        <v>219</v>
      </c>
      <c r="AE164" s="6" t="s">
        <v>219</v>
      </c>
      <c r="AS164" s="6" t="s">
        <v>219</v>
      </c>
      <c r="AT164" s="6" t="s">
        <v>219</v>
      </c>
      <c r="AU164" s="6" t="s">
        <v>219</v>
      </c>
      <c r="AV164" s="6" t="s">
        <v>219</v>
      </c>
      <c r="AW164" s="6" t="s">
        <v>219</v>
      </c>
      <c r="AX164" s="6" t="s">
        <v>219</v>
      </c>
      <c r="AY164" s="6" t="s">
        <v>219</v>
      </c>
      <c r="AZ164" s="6" t="s">
        <v>219</v>
      </c>
      <c r="BA164" s="6" t="s">
        <v>219</v>
      </c>
      <c r="BB164" s="6" t="s">
        <v>219</v>
      </c>
      <c r="BC164" s="6" t="s">
        <v>219</v>
      </c>
      <c r="BD164" s="6" t="s">
        <v>219</v>
      </c>
      <c r="BE164" s="6" t="s">
        <v>219</v>
      </c>
      <c r="BF164" s="6" t="s">
        <v>219</v>
      </c>
      <c r="BG164" s="6" t="s">
        <v>219</v>
      </c>
      <c r="BH164" s="6" t="s">
        <v>219</v>
      </c>
      <c r="BI164" s="6" t="s">
        <v>219</v>
      </c>
      <c r="BJ164" s="6" t="s">
        <v>219</v>
      </c>
      <c r="BK164" s="6" t="s">
        <v>219</v>
      </c>
      <c r="BL164" s="6" t="s">
        <v>219</v>
      </c>
    </row>
    <row r="165" spans="1:64" x14ac:dyDescent="0.25">
      <c r="A165" s="6" t="s">
        <v>115</v>
      </c>
      <c r="B165" s="6" t="s">
        <v>352</v>
      </c>
      <c r="C165" s="6">
        <v>1</v>
      </c>
      <c r="D165" s="6" t="s">
        <v>219</v>
      </c>
      <c r="E165" s="6" t="s">
        <v>219</v>
      </c>
      <c r="F165" s="6" t="s">
        <v>219</v>
      </c>
      <c r="G165" s="6" t="s">
        <v>219</v>
      </c>
      <c r="H165" s="6" t="s">
        <v>219</v>
      </c>
      <c r="I165" s="6" t="s">
        <v>219</v>
      </c>
      <c r="J165" s="6" t="s">
        <v>219</v>
      </c>
      <c r="K165" s="6" t="s">
        <v>219</v>
      </c>
      <c r="L165" s="6" t="s">
        <v>219</v>
      </c>
      <c r="M165" s="6" t="s">
        <v>219</v>
      </c>
      <c r="N165" s="6" t="s">
        <v>219</v>
      </c>
      <c r="O165" s="6" t="s">
        <v>219</v>
      </c>
      <c r="P165" s="6" t="s">
        <v>219</v>
      </c>
      <c r="Q165" s="6" t="s">
        <v>219</v>
      </c>
      <c r="R165" s="6" t="s">
        <v>219</v>
      </c>
      <c r="S165" s="6" t="s">
        <v>219</v>
      </c>
      <c r="T165" s="6" t="s">
        <v>219</v>
      </c>
      <c r="U165" s="6" t="s">
        <v>219</v>
      </c>
      <c r="V165" s="6" t="s">
        <v>219</v>
      </c>
      <c r="W165" s="6" t="s">
        <v>219</v>
      </c>
      <c r="X165" s="6" t="s">
        <v>219</v>
      </c>
      <c r="Y165" s="6" t="s">
        <v>219</v>
      </c>
      <c r="Z165" s="6" t="s">
        <v>219</v>
      </c>
      <c r="AA165" s="6" t="s">
        <v>219</v>
      </c>
      <c r="AB165" s="6" t="s">
        <v>219</v>
      </c>
      <c r="AC165" s="6" t="s">
        <v>219</v>
      </c>
      <c r="AD165" s="6" t="s">
        <v>219</v>
      </c>
      <c r="AE165" s="6" t="s">
        <v>219</v>
      </c>
      <c r="AS165" s="6" t="s">
        <v>219</v>
      </c>
      <c r="AT165" s="6" t="s">
        <v>219</v>
      </c>
      <c r="AU165" s="6" t="s">
        <v>219</v>
      </c>
      <c r="AV165" s="6" t="s">
        <v>219</v>
      </c>
      <c r="AW165" s="6" t="s">
        <v>219</v>
      </c>
      <c r="AX165" s="6" t="s">
        <v>219</v>
      </c>
      <c r="AY165" s="6" t="s">
        <v>219</v>
      </c>
      <c r="AZ165" s="6" t="s">
        <v>219</v>
      </c>
      <c r="BA165" s="6" t="s">
        <v>219</v>
      </c>
      <c r="BB165" s="6" t="s">
        <v>219</v>
      </c>
      <c r="BC165" s="6" t="s">
        <v>219</v>
      </c>
      <c r="BD165" s="6" t="s">
        <v>219</v>
      </c>
      <c r="BE165" s="6" t="s">
        <v>219</v>
      </c>
      <c r="BF165" s="6" t="s">
        <v>219</v>
      </c>
      <c r="BG165" s="6" t="s">
        <v>219</v>
      </c>
      <c r="BH165" s="6" t="s">
        <v>219</v>
      </c>
      <c r="BI165" s="6" t="s">
        <v>219</v>
      </c>
      <c r="BJ165" s="6" t="s">
        <v>219</v>
      </c>
      <c r="BK165" s="6" t="s">
        <v>219</v>
      </c>
      <c r="BL165" s="6" t="s">
        <v>219</v>
      </c>
    </row>
    <row r="166" spans="1:64" x14ac:dyDescent="0.25">
      <c r="A166" s="6" t="s">
        <v>116</v>
      </c>
      <c r="B166" s="6" t="s">
        <v>352</v>
      </c>
      <c r="C166" s="6">
        <v>1</v>
      </c>
      <c r="D166" s="6" t="s">
        <v>219</v>
      </c>
      <c r="E166" s="6" t="s">
        <v>219</v>
      </c>
      <c r="F166" s="6" t="s">
        <v>219</v>
      </c>
      <c r="G166" s="6" t="s">
        <v>219</v>
      </c>
      <c r="H166" s="6" t="s">
        <v>219</v>
      </c>
      <c r="I166" s="6" t="s">
        <v>219</v>
      </c>
      <c r="J166" s="6" t="s">
        <v>219</v>
      </c>
      <c r="K166" s="6" t="s">
        <v>219</v>
      </c>
      <c r="L166" s="6" t="s">
        <v>219</v>
      </c>
      <c r="M166" s="6" t="s">
        <v>219</v>
      </c>
      <c r="N166" s="6" t="s">
        <v>219</v>
      </c>
      <c r="O166" s="6" t="s">
        <v>219</v>
      </c>
      <c r="P166" s="6" t="s">
        <v>219</v>
      </c>
      <c r="Q166" s="6" t="s">
        <v>219</v>
      </c>
      <c r="R166" s="6" t="s">
        <v>219</v>
      </c>
      <c r="S166" s="6" t="s">
        <v>219</v>
      </c>
      <c r="T166" s="6" t="s">
        <v>219</v>
      </c>
      <c r="U166" s="6" t="s">
        <v>219</v>
      </c>
      <c r="V166" s="6" t="s">
        <v>219</v>
      </c>
      <c r="W166" s="6" t="s">
        <v>219</v>
      </c>
      <c r="X166" s="6" t="s">
        <v>219</v>
      </c>
      <c r="Y166" s="6" t="s">
        <v>219</v>
      </c>
      <c r="Z166" s="6" t="s">
        <v>219</v>
      </c>
      <c r="AA166" s="6" t="s">
        <v>219</v>
      </c>
      <c r="AB166" s="6" t="s">
        <v>219</v>
      </c>
      <c r="AC166" s="6" t="s">
        <v>219</v>
      </c>
      <c r="AD166" s="6" t="s">
        <v>219</v>
      </c>
      <c r="AE166" s="6" t="s">
        <v>219</v>
      </c>
      <c r="AS166" s="6" t="s">
        <v>219</v>
      </c>
      <c r="AT166" s="6" t="s">
        <v>219</v>
      </c>
      <c r="AU166" s="6" t="s">
        <v>219</v>
      </c>
      <c r="AV166" s="6" t="s">
        <v>219</v>
      </c>
      <c r="AW166" s="6" t="s">
        <v>219</v>
      </c>
      <c r="AX166" s="6" t="s">
        <v>219</v>
      </c>
      <c r="AY166" s="6" t="s">
        <v>219</v>
      </c>
      <c r="AZ166" s="6" t="s">
        <v>219</v>
      </c>
      <c r="BA166" s="6" t="s">
        <v>219</v>
      </c>
      <c r="BB166" s="6" t="s">
        <v>219</v>
      </c>
      <c r="BC166" s="6" t="s">
        <v>219</v>
      </c>
      <c r="BD166" s="6" t="s">
        <v>219</v>
      </c>
      <c r="BE166" s="6" t="s">
        <v>219</v>
      </c>
      <c r="BF166" s="6" t="s">
        <v>219</v>
      </c>
      <c r="BG166" s="6" t="s">
        <v>219</v>
      </c>
      <c r="BH166" s="6" t="s">
        <v>219</v>
      </c>
      <c r="BI166" s="6" t="s">
        <v>219</v>
      </c>
      <c r="BJ166" s="6" t="s">
        <v>219</v>
      </c>
      <c r="BK166" s="6" t="s">
        <v>219</v>
      </c>
      <c r="BL166" s="6" t="s">
        <v>219</v>
      </c>
    </row>
    <row r="167" spans="1:64" x14ac:dyDescent="0.25">
      <c r="A167" s="6" t="s">
        <v>117</v>
      </c>
      <c r="B167" s="6" t="s">
        <v>352</v>
      </c>
      <c r="C167" s="6">
        <v>1</v>
      </c>
      <c r="D167" s="6" t="s">
        <v>219</v>
      </c>
      <c r="E167" s="6" t="s">
        <v>219</v>
      </c>
      <c r="F167" s="6" t="s">
        <v>219</v>
      </c>
      <c r="G167" s="6" t="s">
        <v>219</v>
      </c>
      <c r="H167" s="6" t="s">
        <v>219</v>
      </c>
      <c r="I167" s="6" t="s">
        <v>219</v>
      </c>
      <c r="J167" s="6" t="s">
        <v>219</v>
      </c>
      <c r="K167" s="6" t="s">
        <v>219</v>
      </c>
      <c r="L167" s="6" t="s">
        <v>219</v>
      </c>
      <c r="M167" s="6" t="s">
        <v>219</v>
      </c>
      <c r="N167" s="6" t="s">
        <v>219</v>
      </c>
      <c r="O167" s="6" t="s">
        <v>219</v>
      </c>
      <c r="P167" s="6" t="s">
        <v>219</v>
      </c>
      <c r="Q167" s="6" t="s">
        <v>219</v>
      </c>
      <c r="R167" s="6" t="s">
        <v>219</v>
      </c>
      <c r="S167" s="6" t="s">
        <v>219</v>
      </c>
      <c r="T167" s="6" t="s">
        <v>219</v>
      </c>
      <c r="U167" s="6" t="s">
        <v>219</v>
      </c>
      <c r="V167" s="6" t="s">
        <v>219</v>
      </c>
      <c r="W167" s="6" t="s">
        <v>219</v>
      </c>
      <c r="X167" s="6" t="s">
        <v>219</v>
      </c>
      <c r="Y167" s="6" t="s">
        <v>219</v>
      </c>
      <c r="Z167" s="6" t="s">
        <v>219</v>
      </c>
      <c r="AA167" s="6" t="s">
        <v>219</v>
      </c>
      <c r="AB167" s="6" t="s">
        <v>219</v>
      </c>
      <c r="AC167" s="6" t="s">
        <v>219</v>
      </c>
      <c r="AD167" s="6" t="s">
        <v>219</v>
      </c>
      <c r="AE167" s="6" t="s">
        <v>219</v>
      </c>
      <c r="AS167" s="6" t="s">
        <v>219</v>
      </c>
      <c r="AT167" s="6" t="s">
        <v>219</v>
      </c>
      <c r="AU167" s="6" t="s">
        <v>219</v>
      </c>
      <c r="AV167" s="6" t="s">
        <v>219</v>
      </c>
      <c r="AW167" s="6" t="s">
        <v>219</v>
      </c>
      <c r="AX167" s="6" t="s">
        <v>219</v>
      </c>
      <c r="AY167" s="6" t="s">
        <v>219</v>
      </c>
      <c r="AZ167" s="6" t="s">
        <v>219</v>
      </c>
      <c r="BA167" s="6" t="s">
        <v>219</v>
      </c>
      <c r="BB167" s="6" t="s">
        <v>219</v>
      </c>
      <c r="BC167" s="6" t="s">
        <v>219</v>
      </c>
      <c r="BD167" s="6" t="s">
        <v>219</v>
      </c>
      <c r="BE167" s="6" t="s">
        <v>219</v>
      </c>
      <c r="BF167" s="6" t="s">
        <v>219</v>
      </c>
      <c r="BG167" s="6" t="s">
        <v>219</v>
      </c>
      <c r="BH167" s="6" t="s">
        <v>219</v>
      </c>
      <c r="BI167" s="6" t="s">
        <v>219</v>
      </c>
      <c r="BJ167" s="6" t="s">
        <v>219</v>
      </c>
      <c r="BK167" s="6" t="s">
        <v>219</v>
      </c>
      <c r="BL167" s="6" t="s">
        <v>219</v>
      </c>
    </row>
    <row r="168" spans="1:64" x14ac:dyDescent="0.25">
      <c r="A168" s="6" t="s">
        <v>118</v>
      </c>
      <c r="B168" s="6" t="s">
        <v>352</v>
      </c>
      <c r="C168" s="6">
        <v>1</v>
      </c>
      <c r="D168" s="6" t="s">
        <v>219</v>
      </c>
      <c r="E168" s="6" t="s">
        <v>219</v>
      </c>
      <c r="F168" s="6" t="s">
        <v>219</v>
      </c>
      <c r="G168" s="6" t="s">
        <v>219</v>
      </c>
      <c r="H168" s="6" t="s">
        <v>219</v>
      </c>
      <c r="I168" s="6" t="s">
        <v>219</v>
      </c>
      <c r="J168" s="6" t="s">
        <v>219</v>
      </c>
      <c r="K168" s="6" t="s">
        <v>219</v>
      </c>
      <c r="L168" s="6" t="s">
        <v>219</v>
      </c>
      <c r="M168" s="6" t="s">
        <v>219</v>
      </c>
      <c r="N168" s="6" t="s">
        <v>219</v>
      </c>
      <c r="O168" s="6" t="s">
        <v>219</v>
      </c>
      <c r="P168" s="6" t="s">
        <v>219</v>
      </c>
      <c r="Q168" s="6" t="s">
        <v>219</v>
      </c>
      <c r="R168" s="6" t="s">
        <v>219</v>
      </c>
      <c r="S168" s="6" t="s">
        <v>219</v>
      </c>
      <c r="T168" s="6" t="s">
        <v>219</v>
      </c>
      <c r="U168" s="6" t="s">
        <v>219</v>
      </c>
      <c r="V168" s="6" t="s">
        <v>219</v>
      </c>
      <c r="W168" s="6" t="s">
        <v>219</v>
      </c>
      <c r="X168" s="6" t="s">
        <v>219</v>
      </c>
      <c r="Y168" s="6" t="s">
        <v>219</v>
      </c>
      <c r="Z168" s="6" t="s">
        <v>219</v>
      </c>
      <c r="AA168" s="6" t="s">
        <v>219</v>
      </c>
      <c r="AB168" s="6" t="s">
        <v>219</v>
      </c>
      <c r="AC168" s="6" t="s">
        <v>219</v>
      </c>
      <c r="AD168" s="6" t="s">
        <v>219</v>
      </c>
      <c r="AE168" s="6" t="s">
        <v>219</v>
      </c>
      <c r="AS168" s="6" t="s">
        <v>219</v>
      </c>
      <c r="AT168" s="6" t="s">
        <v>219</v>
      </c>
      <c r="AU168" s="6" t="s">
        <v>219</v>
      </c>
      <c r="AV168" s="6" t="s">
        <v>219</v>
      </c>
      <c r="AW168" s="6" t="s">
        <v>219</v>
      </c>
      <c r="AX168" s="6" t="s">
        <v>219</v>
      </c>
      <c r="AY168" s="6" t="s">
        <v>219</v>
      </c>
      <c r="AZ168" s="6" t="s">
        <v>219</v>
      </c>
      <c r="BA168" s="6" t="s">
        <v>219</v>
      </c>
      <c r="BB168" s="6" t="s">
        <v>219</v>
      </c>
      <c r="BC168" s="6" t="s">
        <v>219</v>
      </c>
      <c r="BD168" s="6" t="s">
        <v>219</v>
      </c>
      <c r="BE168" s="6" t="s">
        <v>219</v>
      </c>
      <c r="BF168" s="6" t="s">
        <v>219</v>
      </c>
      <c r="BG168" s="6" t="s">
        <v>219</v>
      </c>
      <c r="BH168" s="6" t="s">
        <v>219</v>
      </c>
      <c r="BI168" s="6" t="s">
        <v>219</v>
      </c>
      <c r="BJ168" s="6" t="s">
        <v>219</v>
      </c>
      <c r="BK168" s="6" t="s">
        <v>219</v>
      </c>
      <c r="BL168" s="6" t="s">
        <v>219</v>
      </c>
    </row>
    <row r="169" spans="1:64" x14ac:dyDescent="0.25">
      <c r="A169" s="6" t="s">
        <v>119</v>
      </c>
      <c r="B169" s="6" t="s">
        <v>352</v>
      </c>
      <c r="C169" s="6">
        <v>1</v>
      </c>
      <c r="D169" s="6" t="s">
        <v>219</v>
      </c>
      <c r="E169" s="6" t="s">
        <v>219</v>
      </c>
      <c r="F169" s="6" t="s">
        <v>219</v>
      </c>
      <c r="G169" s="6" t="s">
        <v>219</v>
      </c>
      <c r="H169" s="6" t="s">
        <v>219</v>
      </c>
      <c r="I169" s="6" t="s">
        <v>219</v>
      </c>
      <c r="J169" s="6" t="s">
        <v>219</v>
      </c>
      <c r="K169" s="6" t="s">
        <v>219</v>
      </c>
      <c r="L169" s="6" t="s">
        <v>219</v>
      </c>
      <c r="M169" s="6" t="s">
        <v>219</v>
      </c>
      <c r="N169" s="6" t="s">
        <v>219</v>
      </c>
      <c r="O169" s="6" t="s">
        <v>219</v>
      </c>
      <c r="P169" s="6" t="s">
        <v>219</v>
      </c>
      <c r="Q169" s="6" t="s">
        <v>219</v>
      </c>
      <c r="R169" s="6" t="s">
        <v>219</v>
      </c>
      <c r="S169" s="6" t="s">
        <v>219</v>
      </c>
      <c r="T169" s="6" t="s">
        <v>219</v>
      </c>
      <c r="U169" s="6" t="s">
        <v>219</v>
      </c>
      <c r="V169" s="6" t="s">
        <v>219</v>
      </c>
      <c r="W169" s="6" t="s">
        <v>219</v>
      </c>
      <c r="X169" s="6" t="s">
        <v>219</v>
      </c>
      <c r="Y169" s="6" t="s">
        <v>219</v>
      </c>
      <c r="Z169" s="6" t="s">
        <v>219</v>
      </c>
      <c r="AA169" s="6" t="s">
        <v>219</v>
      </c>
      <c r="AB169" s="6" t="s">
        <v>219</v>
      </c>
      <c r="AC169" s="6" t="s">
        <v>219</v>
      </c>
      <c r="AD169" s="6" t="s">
        <v>219</v>
      </c>
      <c r="AE169" s="6" t="s">
        <v>219</v>
      </c>
      <c r="AS169" s="6" t="s">
        <v>219</v>
      </c>
      <c r="AT169" s="6" t="s">
        <v>219</v>
      </c>
      <c r="AU169" s="6" t="s">
        <v>219</v>
      </c>
      <c r="AV169" s="6" t="s">
        <v>219</v>
      </c>
      <c r="AW169" s="6" t="s">
        <v>219</v>
      </c>
      <c r="AX169" s="6" t="s">
        <v>219</v>
      </c>
      <c r="AY169" s="6" t="s">
        <v>219</v>
      </c>
      <c r="AZ169" s="6" t="s">
        <v>219</v>
      </c>
      <c r="BA169" s="6" t="s">
        <v>219</v>
      </c>
      <c r="BB169" s="6" t="s">
        <v>219</v>
      </c>
      <c r="BC169" s="6" t="s">
        <v>219</v>
      </c>
      <c r="BD169" s="6" t="s">
        <v>219</v>
      </c>
      <c r="BE169" s="6" t="s">
        <v>219</v>
      </c>
      <c r="BF169" s="6" t="s">
        <v>219</v>
      </c>
      <c r="BG169" s="6" t="s">
        <v>219</v>
      </c>
      <c r="BH169" s="6" t="s">
        <v>219</v>
      </c>
      <c r="BI169" s="6" t="s">
        <v>219</v>
      </c>
      <c r="BJ169" s="6" t="s">
        <v>219</v>
      </c>
      <c r="BK169" s="6" t="s">
        <v>219</v>
      </c>
      <c r="BL169" s="6" t="s">
        <v>219</v>
      </c>
    </row>
    <row r="171" spans="1:64" x14ac:dyDescent="0.25">
      <c r="A171" s="6" t="s">
        <v>353</v>
      </c>
    </row>
    <row r="172" spans="1:64" x14ac:dyDescent="0.25">
      <c r="A172" s="6" t="s">
        <v>120</v>
      </c>
      <c r="B172" s="6" t="s">
        <v>352</v>
      </c>
      <c r="C172" s="6">
        <v>0.05</v>
      </c>
      <c r="D172" s="6" t="s">
        <v>220</v>
      </c>
      <c r="E172" s="6" t="s">
        <v>220</v>
      </c>
      <c r="F172" s="6" t="s">
        <v>220</v>
      </c>
      <c r="G172" s="6" t="s">
        <v>220</v>
      </c>
      <c r="H172" s="6" t="s">
        <v>220</v>
      </c>
      <c r="I172" s="6" t="s">
        <v>220</v>
      </c>
      <c r="J172" s="6" t="s">
        <v>220</v>
      </c>
      <c r="K172" s="6" t="s">
        <v>220</v>
      </c>
      <c r="L172" s="6" t="s">
        <v>220</v>
      </c>
      <c r="M172" s="6" t="s">
        <v>220</v>
      </c>
      <c r="N172" s="6" t="s">
        <v>220</v>
      </c>
      <c r="O172" s="6" t="s">
        <v>220</v>
      </c>
      <c r="P172" s="6" t="s">
        <v>220</v>
      </c>
      <c r="AS172" s="6" t="s">
        <v>220</v>
      </c>
      <c r="AT172" s="6" t="s">
        <v>220</v>
      </c>
      <c r="AU172" s="6" t="s">
        <v>220</v>
      </c>
      <c r="AV172" s="6" t="s">
        <v>220</v>
      </c>
      <c r="AW172" s="6" t="s">
        <v>220</v>
      </c>
      <c r="AX172" s="6" t="s">
        <v>220</v>
      </c>
      <c r="AY172" s="6" t="s">
        <v>220</v>
      </c>
      <c r="AZ172" s="6" t="s">
        <v>220</v>
      </c>
    </row>
    <row r="173" spans="1:64" x14ac:dyDescent="0.25">
      <c r="A173" s="6" t="s">
        <v>121</v>
      </c>
      <c r="B173" s="6" t="s">
        <v>352</v>
      </c>
      <c r="C173" s="6">
        <v>0.05</v>
      </c>
      <c r="D173" s="6" t="s">
        <v>220</v>
      </c>
      <c r="E173" s="6" t="s">
        <v>220</v>
      </c>
      <c r="F173" s="6" t="s">
        <v>220</v>
      </c>
      <c r="G173" s="6" t="s">
        <v>220</v>
      </c>
      <c r="H173" s="6" t="s">
        <v>220</v>
      </c>
      <c r="I173" s="6" t="s">
        <v>220</v>
      </c>
      <c r="J173" s="6" t="s">
        <v>220</v>
      </c>
      <c r="K173" s="6" t="s">
        <v>220</v>
      </c>
      <c r="L173" s="6" t="s">
        <v>220</v>
      </c>
      <c r="M173" s="6" t="s">
        <v>220</v>
      </c>
      <c r="N173" s="6" t="s">
        <v>220</v>
      </c>
      <c r="O173" s="6" t="s">
        <v>220</v>
      </c>
      <c r="P173" s="6" t="s">
        <v>220</v>
      </c>
      <c r="AS173" s="6" t="s">
        <v>220</v>
      </c>
      <c r="AT173" s="6" t="s">
        <v>220</v>
      </c>
      <c r="AU173" s="6" t="s">
        <v>220</v>
      </c>
      <c r="AV173" s="6" t="s">
        <v>220</v>
      </c>
      <c r="AW173" s="6" t="s">
        <v>220</v>
      </c>
      <c r="AX173" s="6" t="s">
        <v>220</v>
      </c>
      <c r="AY173" s="6" t="s">
        <v>220</v>
      </c>
      <c r="AZ173" s="6" t="s">
        <v>220</v>
      </c>
    </row>
    <row r="174" spans="1:64" x14ac:dyDescent="0.25">
      <c r="A174" s="6" t="s">
        <v>122</v>
      </c>
      <c r="B174" s="6" t="s">
        <v>352</v>
      </c>
      <c r="C174" s="6">
        <v>0.05</v>
      </c>
      <c r="D174" s="6" t="s">
        <v>220</v>
      </c>
      <c r="E174" s="6" t="s">
        <v>220</v>
      </c>
      <c r="F174" s="6" t="s">
        <v>220</v>
      </c>
      <c r="G174" s="6" t="s">
        <v>220</v>
      </c>
      <c r="H174" s="6" t="s">
        <v>220</v>
      </c>
      <c r="I174" s="6" t="s">
        <v>220</v>
      </c>
      <c r="J174" s="6" t="s">
        <v>220</v>
      </c>
      <c r="K174" s="6" t="s">
        <v>220</v>
      </c>
      <c r="L174" s="6" t="s">
        <v>220</v>
      </c>
      <c r="M174" s="6" t="s">
        <v>220</v>
      </c>
      <c r="N174" s="6" t="s">
        <v>220</v>
      </c>
      <c r="O174" s="6" t="s">
        <v>220</v>
      </c>
      <c r="P174" s="6" t="s">
        <v>220</v>
      </c>
      <c r="AS174" s="6" t="s">
        <v>220</v>
      </c>
      <c r="AT174" s="6" t="s">
        <v>220</v>
      </c>
      <c r="AU174" s="6" t="s">
        <v>220</v>
      </c>
      <c r="AV174" s="6" t="s">
        <v>220</v>
      </c>
      <c r="AW174" s="6" t="s">
        <v>220</v>
      </c>
      <c r="AX174" s="6" t="s">
        <v>220</v>
      </c>
      <c r="AY174" s="6" t="s">
        <v>220</v>
      </c>
      <c r="AZ174" s="6" t="s">
        <v>220</v>
      </c>
    </row>
    <row r="175" spans="1:64" x14ac:dyDescent="0.25">
      <c r="A175" s="6" t="s">
        <v>123</v>
      </c>
      <c r="B175" s="6" t="s">
        <v>352</v>
      </c>
      <c r="C175" s="6">
        <v>0.05</v>
      </c>
      <c r="D175" s="6" t="s">
        <v>220</v>
      </c>
      <c r="E175" s="6" t="s">
        <v>220</v>
      </c>
      <c r="F175" s="6" t="s">
        <v>220</v>
      </c>
      <c r="G175" s="6" t="s">
        <v>220</v>
      </c>
      <c r="H175" s="6" t="s">
        <v>220</v>
      </c>
      <c r="I175" s="6" t="s">
        <v>220</v>
      </c>
      <c r="J175" s="6" t="s">
        <v>220</v>
      </c>
      <c r="K175" s="6" t="s">
        <v>220</v>
      </c>
      <c r="L175" s="6" t="s">
        <v>220</v>
      </c>
      <c r="M175" s="6" t="s">
        <v>220</v>
      </c>
      <c r="N175" s="6" t="s">
        <v>220</v>
      </c>
      <c r="O175" s="6" t="s">
        <v>220</v>
      </c>
      <c r="P175" s="6" t="s">
        <v>220</v>
      </c>
      <c r="AS175" s="6" t="s">
        <v>220</v>
      </c>
      <c r="AT175" s="6" t="s">
        <v>220</v>
      </c>
      <c r="AU175" s="6" t="s">
        <v>220</v>
      </c>
      <c r="AV175" s="6" t="s">
        <v>220</v>
      </c>
      <c r="AW175" s="6" t="s">
        <v>220</v>
      </c>
      <c r="AX175" s="6" t="s">
        <v>220</v>
      </c>
      <c r="AY175" s="6" t="s">
        <v>220</v>
      </c>
      <c r="AZ175" s="6" t="s">
        <v>220</v>
      </c>
    </row>
    <row r="176" spans="1:64" x14ac:dyDescent="0.25">
      <c r="A176" s="6" t="s">
        <v>124</v>
      </c>
      <c r="B176" s="6" t="s">
        <v>352</v>
      </c>
      <c r="C176" s="6">
        <v>0.05</v>
      </c>
      <c r="D176" s="6" t="s">
        <v>220</v>
      </c>
      <c r="E176" s="6" t="s">
        <v>220</v>
      </c>
      <c r="F176" s="6" t="s">
        <v>220</v>
      </c>
      <c r="G176" s="6" t="s">
        <v>220</v>
      </c>
      <c r="H176" s="6" t="s">
        <v>220</v>
      </c>
      <c r="I176" s="6" t="s">
        <v>220</v>
      </c>
      <c r="J176" s="6" t="s">
        <v>220</v>
      </c>
      <c r="K176" s="6" t="s">
        <v>220</v>
      </c>
      <c r="L176" s="6" t="s">
        <v>220</v>
      </c>
      <c r="M176" s="6" t="s">
        <v>220</v>
      </c>
      <c r="N176" s="6" t="s">
        <v>220</v>
      </c>
      <c r="O176" s="6" t="s">
        <v>220</v>
      </c>
      <c r="P176" s="6" t="s">
        <v>220</v>
      </c>
      <c r="AS176" s="6" t="s">
        <v>220</v>
      </c>
      <c r="AT176" s="6" t="s">
        <v>220</v>
      </c>
      <c r="AU176" s="6" t="s">
        <v>220</v>
      </c>
      <c r="AV176" s="6" t="s">
        <v>220</v>
      </c>
      <c r="AW176" s="6" t="s">
        <v>220</v>
      </c>
      <c r="AX176" s="6" t="s">
        <v>220</v>
      </c>
      <c r="AY176" s="6" t="s">
        <v>220</v>
      </c>
      <c r="AZ176" s="6" t="s">
        <v>220</v>
      </c>
    </row>
    <row r="177" spans="1:52" x14ac:dyDescent="0.25">
      <c r="A177" s="6" t="s">
        <v>125</v>
      </c>
      <c r="B177" s="6" t="s">
        <v>352</v>
      </c>
      <c r="C177" s="6">
        <v>0.05</v>
      </c>
      <c r="D177" s="6" t="s">
        <v>220</v>
      </c>
      <c r="E177" s="6" t="s">
        <v>220</v>
      </c>
      <c r="F177" s="6" t="s">
        <v>220</v>
      </c>
      <c r="G177" s="6" t="s">
        <v>220</v>
      </c>
      <c r="H177" s="6" t="s">
        <v>220</v>
      </c>
      <c r="I177" s="6" t="s">
        <v>220</v>
      </c>
      <c r="J177" s="6" t="s">
        <v>220</v>
      </c>
      <c r="K177" s="6" t="s">
        <v>220</v>
      </c>
      <c r="L177" s="6" t="s">
        <v>220</v>
      </c>
      <c r="M177" s="6" t="s">
        <v>220</v>
      </c>
      <c r="N177" s="6" t="s">
        <v>220</v>
      </c>
      <c r="O177" s="6" t="s">
        <v>220</v>
      </c>
      <c r="P177" s="6" t="s">
        <v>220</v>
      </c>
      <c r="AS177" s="6" t="s">
        <v>220</v>
      </c>
      <c r="AT177" s="6" t="s">
        <v>220</v>
      </c>
      <c r="AU177" s="6" t="s">
        <v>220</v>
      </c>
      <c r="AV177" s="6" t="s">
        <v>220</v>
      </c>
      <c r="AW177" s="6" t="s">
        <v>220</v>
      </c>
      <c r="AX177" s="6" t="s">
        <v>220</v>
      </c>
      <c r="AY177" s="6" t="s">
        <v>220</v>
      </c>
      <c r="AZ177" s="6" t="s">
        <v>220</v>
      </c>
    </row>
    <row r="178" spans="1:52" x14ac:dyDescent="0.25">
      <c r="A178" s="6" t="s">
        <v>126</v>
      </c>
      <c r="B178" s="6" t="s">
        <v>352</v>
      </c>
      <c r="C178" s="6">
        <v>0.05</v>
      </c>
      <c r="D178" s="6" t="s">
        <v>220</v>
      </c>
      <c r="E178" s="6" t="s">
        <v>220</v>
      </c>
      <c r="F178" s="6" t="s">
        <v>220</v>
      </c>
      <c r="G178" s="6" t="s">
        <v>220</v>
      </c>
      <c r="H178" s="6" t="s">
        <v>220</v>
      </c>
      <c r="I178" s="6" t="s">
        <v>220</v>
      </c>
      <c r="J178" s="6" t="s">
        <v>220</v>
      </c>
      <c r="K178" s="6" t="s">
        <v>220</v>
      </c>
      <c r="L178" s="6" t="s">
        <v>220</v>
      </c>
      <c r="M178" s="6" t="s">
        <v>220</v>
      </c>
      <c r="N178" s="6" t="s">
        <v>220</v>
      </c>
      <c r="O178" s="6" t="s">
        <v>220</v>
      </c>
      <c r="P178" s="6" t="s">
        <v>220</v>
      </c>
      <c r="AS178" s="6" t="s">
        <v>220</v>
      </c>
      <c r="AT178" s="6" t="s">
        <v>220</v>
      </c>
      <c r="AU178" s="6" t="s">
        <v>220</v>
      </c>
      <c r="AV178" s="6" t="s">
        <v>220</v>
      </c>
      <c r="AW178" s="6" t="s">
        <v>220</v>
      </c>
      <c r="AX178" s="6" t="s">
        <v>220</v>
      </c>
      <c r="AY178" s="6" t="s">
        <v>220</v>
      </c>
      <c r="AZ178" s="6" t="s">
        <v>220</v>
      </c>
    </row>
    <row r="179" spans="1:52" x14ac:dyDescent="0.25">
      <c r="A179" s="6" t="s">
        <v>127</v>
      </c>
      <c r="B179" s="6" t="s">
        <v>352</v>
      </c>
      <c r="C179" s="6">
        <v>0.05</v>
      </c>
      <c r="D179" s="6" t="s">
        <v>220</v>
      </c>
      <c r="E179" s="6" t="s">
        <v>220</v>
      </c>
      <c r="F179" s="6" t="s">
        <v>220</v>
      </c>
      <c r="G179" s="6" t="s">
        <v>220</v>
      </c>
      <c r="H179" s="6" t="s">
        <v>220</v>
      </c>
      <c r="I179" s="6" t="s">
        <v>220</v>
      </c>
      <c r="J179" s="6" t="s">
        <v>220</v>
      </c>
      <c r="K179" s="6" t="s">
        <v>220</v>
      </c>
      <c r="L179" s="6" t="s">
        <v>220</v>
      </c>
      <c r="M179" s="6" t="s">
        <v>220</v>
      </c>
      <c r="N179" s="6" t="s">
        <v>220</v>
      </c>
      <c r="O179" s="6" t="s">
        <v>220</v>
      </c>
      <c r="P179" s="6" t="s">
        <v>220</v>
      </c>
      <c r="AS179" s="6" t="s">
        <v>220</v>
      </c>
      <c r="AT179" s="6" t="s">
        <v>220</v>
      </c>
      <c r="AU179" s="6" t="s">
        <v>220</v>
      </c>
      <c r="AV179" s="6" t="s">
        <v>220</v>
      </c>
      <c r="AW179" s="6" t="s">
        <v>220</v>
      </c>
      <c r="AX179" s="6" t="s">
        <v>220</v>
      </c>
      <c r="AY179" s="6" t="s">
        <v>220</v>
      </c>
      <c r="AZ179" s="6" t="s">
        <v>220</v>
      </c>
    </row>
    <row r="180" spans="1:52" x14ac:dyDescent="0.25">
      <c r="A180" s="6" t="s">
        <v>128</v>
      </c>
      <c r="B180" s="6" t="s">
        <v>352</v>
      </c>
      <c r="C180" s="6">
        <v>0.05</v>
      </c>
      <c r="D180" s="6" t="s">
        <v>220</v>
      </c>
      <c r="E180" s="6" t="s">
        <v>220</v>
      </c>
      <c r="F180" s="6" t="s">
        <v>220</v>
      </c>
      <c r="G180" s="6" t="s">
        <v>220</v>
      </c>
      <c r="H180" s="6" t="s">
        <v>220</v>
      </c>
      <c r="I180" s="6" t="s">
        <v>220</v>
      </c>
      <c r="J180" s="6" t="s">
        <v>220</v>
      </c>
      <c r="K180" s="6" t="s">
        <v>220</v>
      </c>
      <c r="L180" s="6" t="s">
        <v>220</v>
      </c>
      <c r="M180" s="6" t="s">
        <v>220</v>
      </c>
      <c r="N180" s="6" t="s">
        <v>220</v>
      </c>
      <c r="O180" s="6" t="s">
        <v>220</v>
      </c>
      <c r="P180" s="6" t="s">
        <v>220</v>
      </c>
      <c r="AS180" s="6" t="s">
        <v>220</v>
      </c>
      <c r="AT180" s="6" t="s">
        <v>220</v>
      </c>
      <c r="AU180" s="6" t="s">
        <v>220</v>
      </c>
      <c r="AV180" s="6" t="s">
        <v>220</v>
      </c>
      <c r="AW180" s="6" t="s">
        <v>220</v>
      </c>
      <c r="AX180" s="6" t="s">
        <v>220</v>
      </c>
      <c r="AY180" s="6" t="s">
        <v>220</v>
      </c>
      <c r="AZ180" s="6" t="s">
        <v>220</v>
      </c>
    </row>
    <row r="181" spans="1:52" x14ac:dyDescent="0.25">
      <c r="A181" s="6" t="s">
        <v>129</v>
      </c>
      <c r="B181" s="6" t="s">
        <v>352</v>
      </c>
      <c r="C181" s="6">
        <v>0.05</v>
      </c>
      <c r="D181" s="6" t="s">
        <v>220</v>
      </c>
      <c r="E181" s="6" t="s">
        <v>220</v>
      </c>
      <c r="F181" s="6" t="s">
        <v>220</v>
      </c>
      <c r="G181" s="6" t="s">
        <v>220</v>
      </c>
      <c r="H181" s="6" t="s">
        <v>220</v>
      </c>
      <c r="I181" s="6" t="s">
        <v>220</v>
      </c>
      <c r="J181" s="6" t="s">
        <v>220</v>
      </c>
      <c r="K181" s="6" t="s">
        <v>220</v>
      </c>
      <c r="L181" s="6" t="s">
        <v>220</v>
      </c>
      <c r="M181" s="6" t="s">
        <v>220</v>
      </c>
      <c r="N181" s="6" t="s">
        <v>220</v>
      </c>
      <c r="O181" s="6" t="s">
        <v>220</v>
      </c>
      <c r="P181" s="6" t="s">
        <v>220</v>
      </c>
      <c r="AS181" s="6" t="s">
        <v>220</v>
      </c>
      <c r="AT181" s="6" t="s">
        <v>220</v>
      </c>
      <c r="AU181" s="6" t="s">
        <v>220</v>
      </c>
      <c r="AV181" s="6" t="s">
        <v>220</v>
      </c>
      <c r="AW181" s="6" t="s">
        <v>220</v>
      </c>
      <c r="AX181" s="6" t="s">
        <v>220</v>
      </c>
      <c r="AY181" s="6" t="s">
        <v>220</v>
      </c>
      <c r="AZ181" s="6" t="s">
        <v>220</v>
      </c>
    </row>
    <row r="182" spans="1:52" x14ac:dyDescent="0.25">
      <c r="A182" s="6" t="s">
        <v>130</v>
      </c>
      <c r="B182" s="6" t="s">
        <v>352</v>
      </c>
      <c r="C182" s="6">
        <v>0.05</v>
      </c>
      <c r="D182" s="6" t="s">
        <v>220</v>
      </c>
      <c r="E182" s="6" t="s">
        <v>220</v>
      </c>
      <c r="F182" s="6" t="s">
        <v>220</v>
      </c>
      <c r="G182" s="6" t="s">
        <v>220</v>
      </c>
      <c r="H182" s="6" t="s">
        <v>220</v>
      </c>
      <c r="I182" s="6" t="s">
        <v>220</v>
      </c>
      <c r="J182" s="6" t="s">
        <v>220</v>
      </c>
      <c r="K182" s="6" t="s">
        <v>220</v>
      </c>
      <c r="L182" s="6" t="s">
        <v>220</v>
      </c>
      <c r="M182" s="6" t="s">
        <v>220</v>
      </c>
      <c r="N182" s="6" t="s">
        <v>220</v>
      </c>
      <c r="O182" s="6" t="s">
        <v>220</v>
      </c>
      <c r="P182" s="6" t="s">
        <v>220</v>
      </c>
      <c r="AS182" s="6" t="s">
        <v>220</v>
      </c>
      <c r="AT182" s="6" t="s">
        <v>220</v>
      </c>
      <c r="AU182" s="6" t="s">
        <v>220</v>
      </c>
      <c r="AV182" s="6" t="s">
        <v>220</v>
      </c>
      <c r="AW182" s="6" t="s">
        <v>220</v>
      </c>
      <c r="AX182" s="6" t="s">
        <v>220</v>
      </c>
      <c r="AY182" s="6" t="s">
        <v>220</v>
      </c>
      <c r="AZ182" s="6" t="s">
        <v>220</v>
      </c>
    </row>
    <row r="183" spans="1:52" x14ac:dyDescent="0.25">
      <c r="A183" s="6" t="s">
        <v>131</v>
      </c>
      <c r="B183" s="6" t="s">
        <v>352</v>
      </c>
      <c r="C183" s="6">
        <v>0.05</v>
      </c>
      <c r="D183" s="6" t="s">
        <v>220</v>
      </c>
      <c r="E183" s="6" t="s">
        <v>220</v>
      </c>
      <c r="F183" s="6" t="s">
        <v>220</v>
      </c>
      <c r="G183" s="6" t="s">
        <v>220</v>
      </c>
      <c r="H183" s="6" t="s">
        <v>220</v>
      </c>
      <c r="I183" s="6" t="s">
        <v>220</v>
      </c>
      <c r="J183" s="6" t="s">
        <v>220</v>
      </c>
      <c r="K183" s="6" t="s">
        <v>220</v>
      </c>
      <c r="L183" s="6" t="s">
        <v>220</v>
      </c>
      <c r="M183" s="6" t="s">
        <v>220</v>
      </c>
      <c r="N183" s="6" t="s">
        <v>220</v>
      </c>
      <c r="O183" s="6" t="s">
        <v>220</v>
      </c>
      <c r="P183" s="6" t="s">
        <v>220</v>
      </c>
      <c r="AS183" s="6" t="s">
        <v>220</v>
      </c>
      <c r="AT183" s="6">
        <v>2.8</v>
      </c>
      <c r="AU183" s="6" t="s">
        <v>220</v>
      </c>
      <c r="AV183" s="6" t="s">
        <v>220</v>
      </c>
      <c r="AW183" s="6" t="s">
        <v>220</v>
      </c>
      <c r="AX183" s="6" t="s">
        <v>220</v>
      </c>
      <c r="AY183" s="6" t="s">
        <v>220</v>
      </c>
      <c r="AZ183" s="6" t="s">
        <v>220</v>
      </c>
    </row>
    <row r="184" spans="1:52" x14ac:dyDescent="0.25">
      <c r="A184" s="6" t="s">
        <v>132</v>
      </c>
      <c r="B184" s="6" t="s">
        <v>352</v>
      </c>
      <c r="C184" s="6">
        <v>0.05</v>
      </c>
      <c r="D184" s="6" t="s">
        <v>220</v>
      </c>
      <c r="E184" s="6" t="s">
        <v>220</v>
      </c>
      <c r="F184" s="6" t="s">
        <v>220</v>
      </c>
      <c r="G184" s="6" t="s">
        <v>220</v>
      </c>
      <c r="H184" s="6" t="s">
        <v>220</v>
      </c>
      <c r="I184" s="6" t="s">
        <v>220</v>
      </c>
      <c r="J184" s="6" t="s">
        <v>220</v>
      </c>
      <c r="K184" s="6" t="s">
        <v>220</v>
      </c>
      <c r="L184" s="6" t="s">
        <v>220</v>
      </c>
      <c r="M184" s="6" t="s">
        <v>220</v>
      </c>
      <c r="N184" s="6" t="s">
        <v>220</v>
      </c>
      <c r="O184" s="6" t="s">
        <v>220</v>
      </c>
      <c r="P184" s="6" t="s">
        <v>220</v>
      </c>
      <c r="AS184" s="6" t="s">
        <v>220</v>
      </c>
      <c r="AT184" s="6" t="s">
        <v>220</v>
      </c>
      <c r="AU184" s="6" t="s">
        <v>220</v>
      </c>
      <c r="AV184" s="6" t="s">
        <v>220</v>
      </c>
      <c r="AW184" s="6" t="s">
        <v>220</v>
      </c>
      <c r="AX184" s="6" t="s">
        <v>220</v>
      </c>
      <c r="AY184" s="6" t="s">
        <v>220</v>
      </c>
      <c r="AZ184" s="6" t="s">
        <v>220</v>
      </c>
    </row>
    <row r="185" spans="1:52" x14ac:dyDescent="0.25">
      <c r="A185" s="6" t="s">
        <v>133</v>
      </c>
      <c r="B185" s="6" t="s">
        <v>352</v>
      </c>
      <c r="C185" s="6">
        <v>0.05</v>
      </c>
      <c r="D185" s="6" t="s">
        <v>220</v>
      </c>
      <c r="E185" s="6" t="s">
        <v>220</v>
      </c>
      <c r="F185" s="6" t="s">
        <v>220</v>
      </c>
      <c r="G185" s="6" t="s">
        <v>220</v>
      </c>
      <c r="H185" s="6" t="s">
        <v>220</v>
      </c>
      <c r="I185" s="6" t="s">
        <v>220</v>
      </c>
      <c r="J185" s="6" t="s">
        <v>220</v>
      </c>
      <c r="K185" s="6" t="s">
        <v>220</v>
      </c>
      <c r="L185" s="6" t="s">
        <v>220</v>
      </c>
      <c r="M185" s="6" t="s">
        <v>220</v>
      </c>
      <c r="N185" s="6" t="s">
        <v>220</v>
      </c>
      <c r="O185" s="6" t="s">
        <v>220</v>
      </c>
      <c r="P185" s="6" t="s">
        <v>220</v>
      </c>
      <c r="AS185" s="6" t="s">
        <v>220</v>
      </c>
      <c r="AT185" s="6" t="s">
        <v>220</v>
      </c>
      <c r="AU185" s="6" t="s">
        <v>220</v>
      </c>
      <c r="AV185" s="6" t="s">
        <v>220</v>
      </c>
      <c r="AW185" s="6" t="s">
        <v>220</v>
      </c>
      <c r="AX185" s="6" t="s">
        <v>220</v>
      </c>
      <c r="AY185" s="6" t="s">
        <v>220</v>
      </c>
      <c r="AZ185" s="6" t="s">
        <v>220</v>
      </c>
    </row>
    <row r="186" spans="1:52" x14ac:dyDescent="0.25">
      <c r="A186" s="6" t="s">
        <v>134</v>
      </c>
      <c r="B186" s="6" t="s">
        <v>352</v>
      </c>
      <c r="C186" s="6">
        <v>0.05</v>
      </c>
      <c r="D186" s="6" t="s">
        <v>220</v>
      </c>
      <c r="E186" s="6" t="s">
        <v>220</v>
      </c>
      <c r="F186" s="6" t="s">
        <v>220</v>
      </c>
      <c r="G186" s="6" t="s">
        <v>220</v>
      </c>
      <c r="H186" s="6" t="s">
        <v>220</v>
      </c>
      <c r="I186" s="6" t="s">
        <v>220</v>
      </c>
      <c r="J186" s="6" t="s">
        <v>220</v>
      </c>
      <c r="K186" s="6" t="s">
        <v>220</v>
      </c>
      <c r="L186" s="6" t="s">
        <v>220</v>
      </c>
      <c r="M186" s="6" t="s">
        <v>220</v>
      </c>
      <c r="N186" s="6" t="s">
        <v>220</v>
      </c>
      <c r="O186" s="6" t="s">
        <v>220</v>
      </c>
      <c r="P186" s="6" t="s">
        <v>220</v>
      </c>
      <c r="AS186" s="6" t="s">
        <v>220</v>
      </c>
      <c r="AT186" s="6" t="s">
        <v>220</v>
      </c>
      <c r="AU186" s="6" t="s">
        <v>220</v>
      </c>
      <c r="AV186" s="6" t="s">
        <v>220</v>
      </c>
      <c r="AW186" s="6" t="s">
        <v>220</v>
      </c>
      <c r="AX186" s="6" t="s">
        <v>220</v>
      </c>
      <c r="AY186" s="6" t="s">
        <v>220</v>
      </c>
      <c r="AZ186" s="6" t="s">
        <v>220</v>
      </c>
    </row>
    <row r="187" spans="1:52" x14ac:dyDescent="0.25">
      <c r="A187" s="6" t="s">
        <v>135</v>
      </c>
      <c r="B187" s="6" t="s">
        <v>352</v>
      </c>
      <c r="C187" s="6">
        <v>0.05</v>
      </c>
      <c r="D187" s="6" t="s">
        <v>220</v>
      </c>
      <c r="E187" s="6" t="s">
        <v>220</v>
      </c>
      <c r="F187" s="6" t="s">
        <v>220</v>
      </c>
      <c r="G187" s="6" t="s">
        <v>220</v>
      </c>
      <c r="H187" s="6" t="s">
        <v>220</v>
      </c>
      <c r="I187" s="6" t="s">
        <v>220</v>
      </c>
      <c r="J187" s="6" t="s">
        <v>220</v>
      </c>
      <c r="K187" s="6" t="s">
        <v>220</v>
      </c>
      <c r="L187" s="6" t="s">
        <v>220</v>
      </c>
      <c r="M187" s="6" t="s">
        <v>220</v>
      </c>
      <c r="N187" s="6" t="s">
        <v>220</v>
      </c>
      <c r="O187" s="6" t="s">
        <v>220</v>
      </c>
      <c r="P187" s="6" t="s">
        <v>220</v>
      </c>
      <c r="AS187" s="6" t="s">
        <v>220</v>
      </c>
      <c r="AT187" s="6" t="s">
        <v>220</v>
      </c>
      <c r="AU187" s="6" t="s">
        <v>220</v>
      </c>
      <c r="AV187" s="6" t="s">
        <v>220</v>
      </c>
      <c r="AW187" s="6" t="s">
        <v>220</v>
      </c>
      <c r="AX187" s="6" t="s">
        <v>220</v>
      </c>
      <c r="AY187" s="6" t="s">
        <v>220</v>
      </c>
      <c r="AZ187" s="6" t="s">
        <v>220</v>
      </c>
    </row>
    <row r="188" spans="1:52" x14ac:dyDescent="0.25">
      <c r="A188" s="6" t="s">
        <v>117</v>
      </c>
      <c r="B188" s="6" t="s">
        <v>352</v>
      </c>
      <c r="C188" s="6">
        <v>0.05</v>
      </c>
      <c r="D188" s="6" t="s">
        <v>220</v>
      </c>
      <c r="E188" s="6" t="s">
        <v>220</v>
      </c>
      <c r="F188" s="6" t="s">
        <v>220</v>
      </c>
      <c r="G188" s="6" t="s">
        <v>220</v>
      </c>
      <c r="H188" s="6" t="s">
        <v>220</v>
      </c>
      <c r="I188" s="6" t="s">
        <v>220</v>
      </c>
      <c r="J188" s="6" t="s">
        <v>220</v>
      </c>
      <c r="K188" s="6" t="s">
        <v>220</v>
      </c>
      <c r="L188" s="6" t="s">
        <v>220</v>
      </c>
      <c r="M188" s="6" t="s">
        <v>220</v>
      </c>
      <c r="N188" s="6" t="s">
        <v>220</v>
      </c>
      <c r="O188" s="6" t="s">
        <v>220</v>
      </c>
      <c r="P188" s="6" t="s">
        <v>220</v>
      </c>
      <c r="AS188" s="6" t="s">
        <v>220</v>
      </c>
      <c r="AT188" s="6" t="s">
        <v>220</v>
      </c>
      <c r="AU188" s="6" t="s">
        <v>220</v>
      </c>
      <c r="AV188" s="6" t="s">
        <v>220</v>
      </c>
      <c r="AW188" s="6" t="s">
        <v>220</v>
      </c>
      <c r="AX188" s="6" t="s">
        <v>220</v>
      </c>
      <c r="AY188" s="6" t="s">
        <v>220</v>
      </c>
      <c r="AZ188" s="6" t="s">
        <v>220</v>
      </c>
    </row>
    <row r="189" spans="1:52" x14ac:dyDescent="0.25">
      <c r="A189" s="6" t="s">
        <v>15</v>
      </c>
      <c r="B189" s="6" t="s">
        <v>352</v>
      </c>
      <c r="C189" s="6">
        <v>0.01</v>
      </c>
      <c r="D189" s="6">
        <v>2.2000000000000002</v>
      </c>
      <c r="E189" s="6" t="s">
        <v>351</v>
      </c>
      <c r="F189" s="6">
        <v>1.2</v>
      </c>
      <c r="G189" s="6">
        <v>370</v>
      </c>
      <c r="H189" s="6">
        <v>7.4</v>
      </c>
      <c r="I189" s="6">
        <v>8.5</v>
      </c>
      <c r="J189" s="6" t="s">
        <v>351</v>
      </c>
      <c r="K189" s="6">
        <v>16</v>
      </c>
      <c r="L189" s="6">
        <v>26</v>
      </c>
      <c r="M189" s="6">
        <v>24</v>
      </c>
      <c r="N189" s="6">
        <v>22</v>
      </c>
      <c r="O189" s="6" t="s">
        <v>351</v>
      </c>
      <c r="P189" s="6" t="s">
        <v>351</v>
      </c>
      <c r="AS189" s="6" t="s">
        <v>351</v>
      </c>
      <c r="AT189" s="6" t="s">
        <v>351</v>
      </c>
      <c r="AU189" s="6">
        <v>230</v>
      </c>
      <c r="AV189" s="6">
        <v>5.5</v>
      </c>
      <c r="AW189" s="6">
        <v>2.5</v>
      </c>
      <c r="AX189" s="6" t="s">
        <v>351</v>
      </c>
      <c r="AY189" s="6" t="s">
        <v>351</v>
      </c>
      <c r="AZ189" s="6" t="s">
        <v>351</v>
      </c>
    </row>
    <row r="190" spans="1:52" x14ac:dyDescent="0.25">
      <c r="A190" s="6" t="s">
        <v>136</v>
      </c>
      <c r="B190" s="6" t="s">
        <v>352</v>
      </c>
      <c r="C190" s="6">
        <v>0.05</v>
      </c>
      <c r="D190" s="6" t="s">
        <v>220</v>
      </c>
      <c r="E190" s="6" t="s">
        <v>220</v>
      </c>
      <c r="F190" s="6" t="s">
        <v>220</v>
      </c>
      <c r="G190" s="6" t="s">
        <v>220</v>
      </c>
      <c r="H190" s="6" t="s">
        <v>220</v>
      </c>
      <c r="I190" s="6" t="s">
        <v>220</v>
      </c>
      <c r="J190" s="6" t="s">
        <v>220</v>
      </c>
      <c r="K190" s="6" t="s">
        <v>220</v>
      </c>
      <c r="L190" s="6" t="s">
        <v>220</v>
      </c>
      <c r="M190" s="6" t="s">
        <v>220</v>
      </c>
      <c r="N190" s="6" t="s">
        <v>220</v>
      </c>
      <c r="O190" s="6" t="s">
        <v>220</v>
      </c>
      <c r="P190" s="6" t="s">
        <v>220</v>
      </c>
      <c r="AS190" s="6" t="s">
        <v>220</v>
      </c>
      <c r="AT190" s="6" t="s">
        <v>220</v>
      </c>
      <c r="AU190" s="6" t="s">
        <v>220</v>
      </c>
      <c r="AV190" s="6" t="s">
        <v>220</v>
      </c>
      <c r="AW190" s="6" t="s">
        <v>220</v>
      </c>
      <c r="AX190" s="6" t="s">
        <v>220</v>
      </c>
      <c r="AY190" s="6" t="s">
        <v>220</v>
      </c>
      <c r="AZ190" s="6" t="s">
        <v>220</v>
      </c>
    </row>
    <row r="191" spans="1:52" x14ac:dyDescent="0.25">
      <c r="A191" s="6" t="s">
        <v>137</v>
      </c>
      <c r="B191" s="6" t="s">
        <v>352</v>
      </c>
      <c r="C191" s="6">
        <v>0.05</v>
      </c>
      <c r="D191" s="6" t="s">
        <v>220</v>
      </c>
      <c r="E191" s="6" t="s">
        <v>220</v>
      </c>
      <c r="F191" s="6" t="s">
        <v>220</v>
      </c>
      <c r="G191" s="6" t="s">
        <v>220</v>
      </c>
      <c r="H191" s="6" t="s">
        <v>220</v>
      </c>
      <c r="I191" s="6" t="s">
        <v>220</v>
      </c>
      <c r="J191" s="6" t="s">
        <v>220</v>
      </c>
      <c r="K191" s="6" t="s">
        <v>220</v>
      </c>
      <c r="L191" s="6" t="s">
        <v>220</v>
      </c>
      <c r="M191" s="6" t="s">
        <v>220</v>
      </c>
      <c r="N191" s="6" t="s">
        <v>220</v>
      </c>
      <c r="O191" s="6" t="s">
        <v>220</v>
      </c>
      <c r="P191" s="6" t="s">
        <v>220</v>
      </c>
      <c r="AS191" s="6" t="s">
        <v>220</v>
      </c>
      <c r="AT191" s="6" t="s">
        <v>220</v>
      </c>
      <c r="AU191" s="6" t="s">
        <v>220</v>
      </c>
      <c r="AV191" s="6" t="s">
        <v>220</v>
      </c>
      <c r="AW191" s="6" t="s">
        <v>220</v>
      </c>
      <c r="AX191" s="6" t="s">
        <v>220</v>
      </c>
      <c r="AY191" s="6" t="s">
        <v>220</v>
      </c>
      <c r="AZ191" s="6" t="s">
        <v>220</v>
      </c>
    </row>
    <row r="192" spans="1:52" x14ac:dyDescent="0.25">
      <c r="A192" s="6" t="s">
        <v>118</v>
      </c>
      <c r="B192" s="6" t="s">
        <v>352</v>
      </c>
      <c r="C192" s="6">
        <v>0.05</v>
      </c>
      <c r="D192" s="6" t="s">
        <v>220</v>
      </c>
      <c r="E192" s="6" t="s">
        <v>220</v>
      </c>
      <c r="F192" s="6" t="s">
        <v>220</v>
      </c>
      <c r="G192" s="6" t="s">
        <v>220</v>
      </c>
      <c r="H192" s="6" t="s">
        <v>220</v>
      </c>
      <c r="I192" s="6" t="s">
        <v>220</v>
      </c>
      <c r="J192" s="6" t="s">
        <v>220</v>
      </c>
      <c r="K192" s="6" t="s">
        <v>220</v>
      </c>
      <c r="L192" s="6" t="s">
        <v>220</v>
      </c>
      <c r="M192" s="6" t="s">
        <v>220</v>
      </c>
      <c r="N192" s="6" t="s">
        <v>220</v>
      </c>
      <c r="O192" s="6" t="s">
        <v>220</v>
      </c>
      <c r="P192" s="6" t="s">
        <v>220</v>
      </c>
      <c r="AS192" s="6" t="s">
        <v>220</v>
      </c>
      <c r="AT192" s="6" t="s">
        <v>220</v>
      </c>
      <c r="AU192" s="6" t="s">
        <v>220</v>
      </c>
      <c r="AV192" s="6" t="s">
        <v>220</v>
      </c>
      <c r="AW192" s="6" t="s">
        <v>220</v>
      </c>
      <c r="AX192" s="6" t="s">
        <v>220</v>
      </c>
      <c r="AY192" s="6" t="s">
        <v>220</v>
      </c>
      <c r="AZ192" s="6" t="s">
        <v>220</v>
      </c>
    </row>
    <row r="193" spans="1:52" x14ac:dyDescent="0.25">
      <c r="A193" s="6" t="s">
        <v>138</v>
      </c>
      <c r="B193" s="6" t="s">
        <v>352</v>
      </c>
      <c r="C193" s="6">
        <v>0.05</v>
      </c>
      <c r="D193" s="6" t="s">
        <v>220</v>
      </c>
      <c r="E193" s="6" t="s">
        <v>220</v>
      </c>
      <c r="F193" s="6" t="s">
        <v>220</v>
      </c>
      <c r="G193" s="6" t="s">
        <v>220</v>
      </c>
      <c r="H193" s="6" t="s">
        <v>220</v>
      </c>
      <c r="I193" s="6" t="s">
        <v>220</v>
      </c>
      <c r="J193" s="6" t="s">
        <v>220</v>
      </c>
      <c r="K193" s="6" t="s">
        <v>220</v>
      </c>
      <c r="L193" s="6" t="s">
        <v>220</v>
      </c>
      <c r="M193" s="6" t="s">
        <v>220</v>
      </c>
      <c r="N193" s="6" t="s">
        <v>220</v>
      </c>
      <c r="O193" s="6" t="s">
        <v>220</v>
      </c>
      <c r="P193" s="6" t="s">
        <v>220</v>
      </c>
      <c r="AS193" s="6" t="s">
        <v>220</v>
      </c>
      <c r="AT193" s="6" t="s">
        <v>220</v>
      </c>
      <c r="AU193" s="6" t="s">
        <v>220</v>
      </c>
      <c r="AV193" s="6" t="s">
        <v>220</v>
      </c>
      <c r="AW193" s="6" t="s">
        <v>220</v>
      </c>
      <c r="AX193" s="6" t="s">
        <v>220</v>
      </c>
      <c r="AY193" s="6" t="s">
        <v>220</v>
      </c>
      <c r="AZ193" s="6" t="s">
        <v>220</v>
      </c>
    </row>
    <row r="194" spans="1:52" x14ac:dyDescent="0.25">
      <c r="A194" s="6" t="s">
        <v>139</v>
      </c>
      <c r="B194" s="6" t="s">
        <v>352</v>
      </c>
      <c r="C194" s="6">
        <v>0.05</v>
      </c>
      <c r="D194" s="6" t="s">
        <v>220</v>
      </c>
      <c r="E194" s="6" t="s">
        <v>220</v>
      </c>
      <c r="F194" s="6" t="s">
        <v>220</v>
      </c>
      <c r="G194" s="6" t="s">
        <v>220</v>
      </c>
      <c r="H194" s="6" t="s">
        <v>220</v>
      </c>
      <c r="I194" s="6" t="s">
        <v>220</v>
      </c>
      <c r="J194" s="6" t="s">
        <v>220</v>
      </c>
      <c r="K194" s="6" t="s">
        <v>220</v>
      </c>
      <c r="L194" s="6" t="s">
        <v>220</v>
      </c>
      <c r="M194" s="6" t="s">
        <v>220</v>
      </c>
      <c r="N194" s="6" t="s">
        <v>220</v>
      </c>
      <c r="O194" s="6" t="s">
        <v>220</v>
      </c>
      <c r="P194" s="6" t="s">
        <v>220</v>
      </c>
      <c r="AS194" s="6" t="s">
        <v>220</v>
      </c>
      <c r="AT194" s="6" t="s">
        <v>220</v>
      </c>
      <c r="AU194" s="6" t="s">
        <v>220</v>
      </c>
      <c r="AV194" s="6" t="s">
        <v>220</v>
      </c>
      <c r="AW194" s="6" t="s">
        <v>220</v>
      </c>
      <c r="AX194" s="6" t="s">
        <v>220</v>
      </c>
      <c r="AY194" s="6" t="s">
        <v>220</v>
      </c>
      <c r="AZ194" s="6" t="s">
        <v>220</v>
      </c>
    </row>
    <row r="195" spans="1:52" x14ac:dyDescent="0.25">
      <c r="A195" s="6" t="s">
        <v>140</v>
      </c>
      <c r="B195" s="6" t="s">
        <v>352</v>
      </c>
      <c r="C195" s="6">
        <v>0.05</v>
      </c>
      <c r="D195" s="6" t="s">
        <v>220</v>
      </c>
      <c r="E195" s="6" t="s">
        <v>220</v>
      </c>
      <c r="F195" s="6" t="s">
        <v>220</v>
      </c>
      <c r="G195" s="6" t="s">
        <v>220</v>
      </c>
      <c r="H195" s="6" t="s">
        <v>220</v>
      </c>
      <c r="I195" s="6" t="s">
        <v>220</v>
      </c>
      <c r="J195" s="6" t="s">
        <v>220</v>
      </c>
      <c r="K195" s="6" t="s">
        <v>220</v>
      </c>
      <c r="L195" s="6" t="s">
        <v>220</v>
      </c>
      <c r="M195" s="6" t="s">
        <v>220</v>
      </c>
      <c r="N195" s="6" t="s">
        <v>220</v>
      </c>
      <c r="O195" s="6" t="s">
        <v>220</v>
      </c>
      <c r="P195" s="6" t="s">
        <v>220</v>
      </c>
      <c r="AS195" s="6" t="s">
        <v>220</v>
      </c>
      <c r="AT195" s="6" t="s">
        <v>220</v>
      </c>
      <c r="AU195" s="6" t="s">
        <v>220</v>
      </c>
      <c r="AV195" s="6" t="s">
        <v>220</v>
      </c>
      <c r="AW195" s="6" t="s">
        <v>220</v>
      </c>
      <c r="AX195" s="6" t="s">
        <v>220</v>
      </c>
      <c r="AY195" s="6" t="s">
        <v>220</v>
      </c>
      <c r="AZ195" s="6" t="s">
        <v>220</v>
      </c>
    </row>
    <row r="196" spans="1:52" x14ac:dyDescent="0.25">
      <c r="A196" s="6" t="s">
        <v>141</v>
      </c>
      <c r="B196" s="6" t="s">
        <v>352</v>
      </c>
      <c r="C196" s="6">
        <v>0.05</v>
      </c>
      <c r="D196" s="6" t="s">
        <v>220</v>
      </c>
      <c r="E196" s="6" t="s">
        <v>220</v>
      </c>
      <c r="F196" s="6">
        <v>0.22</v>
      </c>
      <c r="G196" s="6">
        <v>240</v>
      </c>
      <c r="H196" s="6">
        <v>1.1000000000000001</v>
      </c>
      <c r="I196" s="6">
        <v>1.5</v>
      </c>
      <c r="J196" s="6" t="s">
        <v>220</v>
      </c>
      <c r="K196" s="6">
        <v>2.5</v>
      </c>
      <c r="L196" s="6">
        <v>5.3</v>
      </c>
      <c r="M196" s="6">
        <v>4.2</v>
      </c>
      <c r="N196" s="6">
        <v>3.1</v>
      </c>
      <c r="O196" s="6" t="s">
        <v>220</v>
      </c>
      <c r="P196" s="6" t="s">
        <v>220</v>
      </c>
      <c r="AS196" s="6" t="s">
        <v>220</v>
      </c>
      <c r="AT196" s="6" t="s">
        <v>220</v>
      </c>
      <c r="AU196" s="6" t="s">
        <v>220</v>
      </c>
      <c r="AV196" s="6" t="s">
        <v>220</v>
      </c>
      <c r="AW196" s="6" t="s">
        <v>220</v>
      </c>
      <c r="AX196" s="6" t="s">
        <v>220</v>
      </c>
      <c r="AY196" s="6" t="s">
        <v>220</v>
      </c>
      <c r="AZ196" s="6" t="s">
        <v>220</v>
      </c>
    </row>
    <row r="197" spans="1:52" x14ac:dyDescent="0.25">
      <c r="A197" s="6" t="s">
        <v>142</v>
      </c>
      <c r="B197" s="6" t="s">
        <v>352</v>
      </c>
      <c r="C197" s="6">
        <v>0.05</v>
      </c>
      <c r="D197" s="6" t="s">
        <v>220</v>
      </c>
      <c r="E197" s="6" t="s">
        <v>220</v>
      </c>
      <c r="F197" s="6" t="s">
        <v>220</v>
      </c>
      <c r="G197" s="6" t="s">
        <v>220</v>
      </c>
      <c r="H197" s="6" t="s">
        <v>220</v>
      </c>
      <c r="I197" s="6" t="s">
        <v>220</v>
      </c>
      <c r="J197" s="6" t="s">
        <v>220</v>
      </c>
      <c r="K197" s="6" t="s">
        <v>220</v>
      </c>
      <c r="L197" s="6" t="s">
        <v>220</v>
      </c>
      <c r="M197" s="6" t="s">
        <v>220</v>
      </c>
      <c r="N197" s="6" t="s">
        <v>220</v>
      </c>
      <c r="O197" s="6" t="s">
        <v>220</v>
      </c>
      <c r="P197" s="6" t="s">
        <v>220</v>
      </c>
      <c r="AS197" s="6" t="s">
        <v>220</v>
      </c>
      <c r="AT197" s="6" t="s">
        <v>220</v>
      </c>
      <c r="AU197" s="6" t="s">
        <v>220</v>
      </c>
      <c r="AV197" s="6" t="s">
        <v>220</v>
      </c>
      <c r="AW197" s="6" t="s">
        <v>220</v>
      </c>
      <c r="AX197" s="6" t="s">
        <v>220</v>
      </c>
      <c r="AY197" s="6" t="s">
        <v>220</v>
      </c>
      <c r="AZ197" s="6" t="s">
        <v>220</v>
      </c>
    </row>
    <row r="198" spans="1:52" x14ac:dyDescent="0.25">
      <c r="A198" s="6" t="s">
        <v>143</v>
      </c>
      <c r="B198" s="6" t="s">
        <v>352</v>
      </c>
      <c r="C198" s="6">
        <v>0.05</v>
      </c>
      <c r="D198" s="6" t="s">
        <v>220</v>
      </c>
      <c r="E198" s="6" t="s">
        <v>220</v>
      </c>
      <c r="F198" s="6" t="s">
        <v>220</v>
      </c>
      <c r="G198" s="6" t="s">
        <v>220</v>
      </c>
      <c r="H198" s="6" t="s">
        <v>220</v>
      </c>
      <c r="I198" s="6" t="s">
        <v>220</v>
      </c>
      <c r="J198" s="6" t="s">
        <v>220</v>
      </c>
      <c r="K198" s="6" t="s">
        <v>220</v>
      </c>
      <c r="L198" s="6" t="s">
        <v>220</v>
      </c>
      <c r="M198" s="6" t="s">
        <v>220</v>
      </c>
      <c r="N198" s="6" t="s">
        <v>220</v>
      </c>
      <c r="O198" s="6" t="s">
        <v>220</v>
      </c>
      <c r="P198" s="6" t="s">
        <v>220</v>
      </c>
      <c r="AS198" s="6" t="s">
        <v>220</v>
      </c>
      <c r="AT198" s="6" t="s">
        <v>220</v>
      </c>
      <c r="AU198" s="6" t="s">
        <v>220</v>
      </c>
      <c r="AV198" s="6" t="s">
        <v>220</v>
      </c>
      <c r="AW198" s="6" t="s">
        <v>220</v>
      </c>
      <c r="AX198" s="6" t="s">
        <v>220</v>
      </c>
      <c r="AY198" s="6" t="s">
        <v>220</v>
      </c>
      <c r="AZ198" s="6" t="s">
        <v>220</v>
      </c>
    </row>
    <row r="199" spans="1:52" x14ac:dyDescent="0.25">
      <c r="A199" s="6" t="s">
        <v>144</v>
      </c>
      <c r="B199" s="6" t="s">
        <v>352</v>
      </c>
      <c r="C199" s="6">
        <v>0.05</v>
      </c>
      <c r="D199" s="6" t="s">
        <v>220</v>
      </c>
      <c r="E199" s="6" t="s">
        <v>220</v>
      </c>
      <c r="F199" s="6" t="s">
        <v>220</v>
      </c>
      <c r="G199" s="6" t="s">
        <v>220</v>
      </c>
      <c r="H199" s="6" t="s">
        <v>220</v>
      </c>
      <c r="I199" s="6" t="s">
        <v>220</v>
      </c>
      <c r="J199" s="6" t="s">
        <v>220</v>
      </c>
      <c r="K199" s="6" t="s">
        <v>220</v>
      </c>
      <c r="L199" s="6" t="s">
        <v>220</v>
      </c>
      <c r="M199" s="6" t="s">
        <v>220</v>
      </c>
      <c r="N199" s="6" t="s">
        <v>220</v>
      </c>
      <c r="O199" s="6" t="s">
        <v>220</v>
      </c>
      <c r="P199" s="6" t="s">
        <v>220</v>
      </c>
      <c r="AS199" s="6" t="s">
        <v>220</v>
      </c>
      <c r="AT199" s="6" t="s">
        <v>220</v>
      </c>
      <c r="AU199" s="6" t="s">
        <v>220</v>
      </c>
      <c r="AV199" s="6" t="s">
        <v>220</v>
      </c>
      <c r="AW199" s="6" t="s">
        <v>220</v>
      </c>
      <c r="AX199" s="6" t="s">
        <v>220</v>
      </c>
      <c r="AY199" s="6" t="s">
        <v>220</v>
      </c>
      <c r="AZ199" s="6" t="s">
        <v>220</v>
      </c>
    </row>
    <row r="200" spans="1:52" x14ac:dyDescent="0.25">
      <c r="A200" s="6" t="s">
        <v>16</v>
      </c>
      <c r="B200" s="6" t="s">
        <v>352</v>
      </c>
      <c r="C200" s="6">
        <v>0.01</v>
      </c>
      <c r="D200" s="6">
        <v>0.23</v>
      </c>
      <c r="E200" s="6" t="s">
        <v>351</v>
      </c>
      <c r="F200" s="6">
        <v>0.21</v>
      </c>
      <c r="G200" s="6">
        <v>11</v>
      </c>
      <c r="H200" s="6" t="s">
        <v>351</v>
      </c>
      <c r="I200" s="6" t="s">
        <v>351</v>
      </c>
      <c r="J200" s="6" t="s">
        <v>351</v>
      </c>
      <c r="K200" s="6" t="s">
        <v>351</v>
      </c>
      <c r="L200" s="6">
        <v>0.34</v>
      </c>
      <c r="M200" s="6">
        <v>0.22</v>
      </c>
      <c r="N200" s="6">
        <v>0.1</v>
      </c>
      <c r="O200" s="6" t="s">
        <v>351</v>
      </c>
      <c r="P200" s="6" t="s">
        <v>351</v>
      </c>
      <c r="AS200" s="6" t="s">
        <v>351</v>
      </c>
      <c r="AT200" s="6" t="s">
        <v>351</v>
      </c>
      <c r="AU200" s="6">
        <v>0.56999999999999995</v>
      </c>
      <c r="AV200" s="6" t="s">
        <v>351</v>
      </c>
      <c r="AW200" s="6" t="s">
        <v>351</v>
      </c>
      <c r="AX200" s="6" t="s">
        <v>351</v>
      </c>
      <c r="AY200" s="6" t="s">
        <v>351</v>
      </c>
      <c r="AZ200" s="6" t="s">
        <v>351</v>
      </c>
    </row>
    <row r="201" spans="1:52" x14ac:dyDescent="0.25">
      <c r="A201" s="6" t="s">
        <v>17</v>
      </c>
      <c r="B201" s="6" t="s">
        <v>352</v>
      </c>
      <c r="C201" s="6">
        <v>0.01</v>
      </c>
      <c r="D201" s="6">
        <v>0.8</v>
      </c>
      <c r="E201" s="6" t="s">
        <v>351</v>
      </c>
      <c r="F201" s="6">
        <v>33</v>
      </c>
      <c r="G201" s="6">
        <v>590</v>
      </c>
      <c r="H201" s="6">
        <v>1.5</v>
      </c>
      <c r="I201" s="6">
        <v>1.8</v>
      </c>
      <c r="J201" s="6">
        <v>0.96</v>
      </c>
      <c r="K201" s="6">
        <v>3.1</v>
      </c>
      <c r="L201" s="6">
        <v>18</v>
      </c>
      <c r="M201" s="6">
        <v>17</v>
      </c>
      <c r="N201" s="6">
        <v>5.3</v>
      </c>
      <c r="O201" s="6" t="s">
        <v>351</v>
      </c>
      <c r="P201" s="6" t="s">
        <v>351</v>
      </c>
      <c r="AS201" s="6" t="s">
        <v>351</v>
      </c>
      <c r="AT201" s="6" t="s">
        <v>351</v>
      </c>
      <c r="AU201" s="6">
        <v>47</v>
      </c>
      <c r="AV201" s="6">
        <v>5.5</v>
      </c>
      <c r="AW201" s="6">
        <v>4.4000000000000004</v>
      </c>
      <c r="AX201" s="6" t="s">
        <v>351</v>
      </c>
      <c r="AY201" s="6" t="s">
        <v>351</v>
      </c>
      <c r="AZ201" s="6" t="s">
        <v>351</v>
      </c>
    </row>
    <row r="202" spans="1:52" x14ac:dyDescent="0.25">
      <c r="A202" s="6" t="s">
        <v>145</v>
      </c>
      <c r="B202" s="6" t="s">
        <v>352</v>
      </c>
      <c r="C202" s="6">
        <v>0.05</v>
      </c>
      <c r="D202" s="6" t="s">
        <v>220</v>
      </c>
      <c r="E202" s="6" t="s">
        <v>220</v>
      </c>
      <c r="F202" s="6" t="s">
        <v>220</v>
      </c>
      <c r="G202" s="6" t="s">
        <v>220</v>
      </c>
      <c r="H202" s="6" t="s">
        <v>220</v>
      </c>
      <c r="I202" s="6" t="s">
        <v>220</v>
      </c>
      <c r="J202" s="6" t="s">
        <v>220</v>
      </c>
      <c r="K202" s="6" t="s">
        <v>220</v>
      </c>
      <c r="L202" s="6" t="s">
        <v>220</v>
      </c>
      <c r="M202" s="6" t="s">
        <v>220</v>
      </c>
      <c r="N202" s="6" t="s">
        <v>220</v>
      </c>
      <c r="O202" s="6" t="s">
        <v>220</v>
      </c>
      <c r="P202" s="6" t="s">
        <v>220</v>
      </c>
      <c r="AS202" s="6" t="s">
        <v>220</v>
      </c>
      <c r="AT202" s="6" t="s">
        <v>220</v>
      </c>
      <c r="AU202" s="6" t="s">
        <v>220</v>
      </c>
      <c r="AV202" s="6" t="s">
        <v>220</v>
      </c>
      <c r="AW202" s="6" t="s">
        <v>220</v>
      </c>
      <c r="AX202" s="6" t="s">
        <v>220</v>
      </c>
      <c r="AY202" s="6" t="s">
        <v>220</v>
      </c>
      <c r="AZ202" s="6" t="s">
        <v>220</v>
      </c>
    </row>
    <row r="203" spans="1:52" x14ac:dyDescent="0.25">
      <c r="A203" s="6" t="s">
        <v>146</v>
      </c>
      <c r="B203" s="6" t="s">
        <v>352</v>
      </c>
      <c r="C203" s="6">
        <v>0.05</v>
      </c>
      <c r="D203" s="6" t="s">
        <v>220</v>
      </c>
      <c r="E203" s="6" t="s">
        <v>220</v>
      </c>
      <c r="F203" s="6">
        <v>2.1</v>
      </c>
      <c r="G203" s="6">
        <v>430</v>
      </c>
      <c r="H203" s="6">
        <v>0.94</v>
      </c>
      <c r="I203" s="6">
        <v>1.3</v>
      </c>
      <c r="J203" s="6">
        <v>0.4</v>
      </c>
      <c r="K203" s="6">
        <v>1.9</v>
      </c>
      <c r="L203" s="6">
        <v>14</v>
      </c>
      <c r="M203" s="6">
        <v>7.1</v>
      </c>
      <c r="N203" s="6">
        <v>2.9</v>
      </c>
      <c r="O203" s="6" t="s">
        <v>220</v>
      </c>
      <c r="P203" s="6" t="s">
        <v>220</v>
      </c>
      <c r="AS203" s="6" t="s">
        <v>220</v>
      </c>
      <c r="AT203" s="6" t="s">
        <v>220</v>
      </c>
      <c r="AU203" s="6">
        <v>20</v>
      </c>
      <c r="AV203" s="6">
        <v>1.4</v>
      </c>
      <c r="AW203" s="6">
        <v>0.9</v>
      </c>
      <c r="AX203" s="6" t="s">
        <v>220</v>
      </c>
      <c r="AY203" s="6" t="s">
        <v>220</v>
      </c>
      <c r="AZ203" s="6" t="s">
        <v>220</v>
      </c>
    </row>
    <row r="204" spans="1:52" x14ac:dyDescent="0.25">
      <c r="A204" s="6" t="s">
        <v>147</v>
      </c>
      <c r="B204" s="6" t="s">
        <v>352</v>
      </c>
      <c r="C204" s="6">
        <v>0.05</v>
      </c>
      <c r="D204" s="6" t="s">
        <v>220</v>
      </c>
      <c r="E204" s="6" t="s">
        <v>220</v>
      </c>
      <c r="F204" s="6" t="s">
        <v>220</v>
      </c>
      <c r="G204" s="6" t="s">
        <v>220</v>
      </c>
      <c r="H204" s="6" t="s">
        <v>220</v>
      </c>
      <c r="I204" s="6" t="s">
        <v>220</v>
      </c>
      <c r="J204" s="6" t="s">
        <v>220</v>
      </c>
      <c r="K204" s="6" t="s">
        <v>220</v>
      </c>
      <c r="L204" s="6" t="s">
        <v>220</v>
      </c>
      <c r="M204" s="6" t="s">
        <v>220</v>
      </c>
      <c r="N204" s="6" t="s">
        <v>220</v>
      </c>
      <c r="O204" s="6" t="s">
        <v>220</v>
      </c>
      <c r="P204" s="6" t="s">
        <v>220</v>
      </c>
      <c r="AS204" s="6" t="s">
        <v>220</v>
      </c>
      <c r="AT204" s="6" t="s">
        <v>220</v>
      </c>
      <c r="AU204" s="6" t="s">
        <v>220</v>
      </c>
      <c r="AV204" s="6" t="s">
        <v>220</v>
      </c>
      <c r="AW204" s="6" t="s">
        <v>220</v>
      </c>
      <c r="AX204" s="6" t="s">
        <v>220</v>
      </c>
      <c r="AY204" s="6" t="s">
        <v>220</v>
      </c>
      <c r="AZ204" s="6" t="s">
        <v>220</v>
      </c>
    </row>
    <row r="205" spans="1:52" x14ac:dyDescent="0.25">
      <c r="A205" s="6" t="s">
        <v>148</v>
      </c>
      <c r="B205" s="6" t="s">
        <v>352</v>
      </c>
      <c r="C205" s="6">
        <v>0.05</v>
      </c>
      <c r="D205" s="6" t="s">
        <v>220</v>
      </c>
      <c r="E205" s="6" t="s">
        <v>220</v>
      </c>
      <c r="F205" s="6" t="s">
        <v>220</v>
      </c>
      <c r="G205" s="6" t="s">
        <v>220</v>
      </c>
      <c r="H205" s="6" t="s">
        <v>220</v>
      </c>
      <c r="I205" s="6" t="s">
        <v>220</v>
      </c>
      <c r="J205" s="6" t="s">
        <v>220</v>
      </c>
      <c r="K205" s="6" t="s">
        <v>220</v>
      </c>
      <c r="L205" s="6" t="s">
        <v>220</v>
      </c>
      <c r="M205" s="6" t="s">
        <v>220</v>
      </c>
      <c r="N205" s="6" t="s">
        <v>220</v>
      </c>
      <c r="O205" s="6" t="s">
        <v>220</v>
      </c>
      <c r="P205" s="6" t="s">
        <v>220</v>
      </c>
      <c r="AS205" s="6" t="s">
        <v>220</v>
      </c>
      <c r="AT205" s="6" t="s">
        <v>220</v>
      </c>
      <c r="AU205" s="6" t="s">
        <v>220</v>
      </c>
      <c r="AV205" s="6" t="s">
        <v>220</v>
      </c>
      <c r="AW205" s="6" t="s">
        <v>220</v>
      </c>
      <c r="AX205" s="6" t="s">
        <v>220</v>
      </c>
      <c r="AY205" s="6" t="s">
        <v>220</v>
      </c>
      <c r="AZ205" s="6" t="s">
        <v>220</v>
      </c>
    </row>
    <row r="206" spans="1:52" x14ac:dyDescent="0.25">
      <c r="A206" s="6" t="s">
        <v>149</v>
      </c>
      <c r="B206" s="6" t="s">
        <v>352</v>
      </c>
      <c r="C206" s="6">
        <v>0.05</v>
      </c>
      <c r="D206" s="6" t="s">
        <v>220</v>
      </c>
      <c r="E206" s="6" t="s">
        <v>220</v>
      </c>
      <c r="F206" s="6" t="s">
        <v>220</v>
      </c>
      <c r="G206" s="6" t="s">
        <v>220</v>
      </c>
      <c r="H206" s="6" t="s">
        <v>220</v>
      </c>
      <c r="I206" s="6" t="s">
        <v>220</v>
      </c>
      <c r="J206" s="6" t="s">
        <v>220</v>
      </c>
      <c r="K206" s="6" t="s">
        <v>220</v>
      </c>
      <c r="L206" s="6" t="s">
        <v>220</v>
      </c>
      <c r="M206" s="6" t="s">
        <v>220</v>
      </c>
      <c r="N206" s="6" t="s">
        <v>220</v>
      </c>
      <c r="O206" s="6" t="s">
        <v>220</v>
      </c>
      <c r="P206" s="6" t="s">
        <v>220</v>
      </c>
      <c r="AS206" s="6" t="s">
        <v>220</v>
      </c>
      <c r="AT206" s="6" t="s">
        <v>220</v>
      </c>
      <c r="AU206" s="6" t="s">
        <v>220</v>
      </c>
      <c r="AV206" s="6" t="s">
        <v>220</v>
      </c>
      <c r="AW206" s="6" t="s">
        <v>220</v>
      </c>
      <c r="AX206" s="6" t="s">
        <v>220</v>
      </c>
      <c r="AY206" s="6" t="s">
        <v>220</v>
      </c>
      <c r="AZ206" s="6" t="s">
        <v>220</v>
      </c>
    </row>
    <row r="207" spans="1:52" x14ac:dyDescent="0.25">
      <c r="A207" s="6" t="s">
        <v>18</v>
      </c>
      <c r="B207" s="6" t="s">
        <v>352</v>
      </c>
      <c r="C207" s="6">
        <v>0.01</v>
      </c>
      <c r="D207" s="6">
        <v>0.83</v>
      </c>
      <c r="E207" s="6" t="s">
        <v>351</v>
      </c>
      <c r="F207" s="6">
        <v>3.5</v>
      </c>
      <c r="G207" s="6">
        <v>330</v>
      </c>
      <c r="H207" s="6">
        <v>0.59</v>
      </c>
      <c r="I207" s="6">
        <v>0.83</v>
      </c>
      <c r="J207" s="6">
        <v>0.28000000000000003</v>
      </c>
      <c r="K207" s="6">
        <v>1.3</v>
      </c>
      <c r="L207" s="6">
        <v>12</v>
      </c>
      <c r="M207" s="6">
        <v>5.7</v>
      </c>
      <c r="N207" s="6">
        <v>1.6</v>
      </c>
      <c r="O207" s="6" t="s">
        <v>351</v>
      </c>
      <c r="P207" s="6" t="s">
        <v>351</v>
      </c>
      <c r="AS207" s="6" t="s">
        <v>351</v>
      </c>
      <c r="AT207" s="6" t="s">
        <v>351</v>
      </c>
      <c r="AU207" s="6">
        <v>16</v>
      </c>
      <c r="AV207" s="6">
        <v>0.93</v>
      </c>
      <c r="AW207" s="6">
        <v>0.47</v>
      </c>
      <c r="AX207" s="6" t="s">
        <v>351</v>
      </c>
      <c r="AY207" s="6" t="s">
        <v>351</v>
      </c>
      <c r="AZ207" s="6" t="s">
        <v>351</v>
      </c>
    </row>
    <row r="208" spans="1:52" x14ac:dyDescent="0.25">
      <c r="A208" s="6" t="s">
        <v>150</v>
      </c>
      <c r="B208" s="6" t="s">
        <v>352</v>
      </c>
      <c r="C208" s="6">
        <v>0.05</v>
      </c>
      <c r="D208" s="6" t="s">
        <v>220</v>
      </c>
      <c r="E208" s="6" t="s">
        <v>220</v>
      </c>
      <c r="F208" s="6" t="s">
        <v>220</v>
      </c>
      <c r="G208" s="6" t="s">
        <v>220</v>
      </c>
      <c r="H208" s="6" t="s">
        <v>220</v>
      </c>
      <c r="I208" s="6" t="s">
        <v>220</v>
      </c>
      <c r="J208" s="6" t="s">
        <v>220</v>
      </c>
      <c r="K208" s="6" t="s">
        <v>220</v>
      </c>
      <c r="L208" s="6" t="s">
        <v>220</v>
      </c>
      <c r="M208" s="6" t="s">
        <v>220</v>
      </c>
      <c r="N208" s="6" t="s">
        <v>220</v>
      </c>
      <c r="O208" s="6" t="s">
        <v>220</v>
      </c>
      <c r="P208" s="6" t="s">
        <v>220</v>
      </c>
      <c r="AS208" s="6" t="s">
        <v>220</v>
      </c>
      <c r="AT208" s="6" t="s">
        <v>220</v>
      </c>
      <c r="AU208" s="6" t="s">
        <v>220</v>
      </c>
      <c r="AV208" s="6" t="s">
        <v>220</v>
      </c>
      <c r="AW208" s="6" t="s">
        <v>220</v>
      </c>
      <c r="AX208" s="6" t="s">
        <v>220</v>
      </c>
      <c r="AY208" s="6" t="s">
        <v>220</v>
      </c>
      <c r="AZ208" s="6" t="s">
        <v>220</v>
      </c>
    </row>
    <row r="209" spans="1:52" x14ac:dyDescent="0.25">
      <c r="A209" s="6" t="s">
        <v>151</v>
      </c>
      <c r="B209" s="6" t="s">
        <v>352</v>
      </c>
      <c r="C209" s="6">
        <v>0.05</v>
      </c>
      <c r="D209" s="6" t="s">
        <v>220</v>
      </c>
      <c r="E209" s="6" t="s">
        <v>220</v>
      </c>
      <c r="F209" s="6" t="s">
        <v>220</v>
      </c>
      <c r="G209" s="6" t="s">
        <v>220</v>
      </c>
      <c r="H209" s="6" t="s">
        <v>220</v>
      </c>
      <c r="I209" s="6" t="s">
        <v>220</v>
      </c>
      <c r="J209" s="6" t="s">
        <v>220</v>
      </c>
      <c r="K209" s="6" t="s">
        <v>220</v>
      </c>
      <c r="L209" s="6" t="s">
        <v>220</v>
      </c>
      <c r="M209" s="6" t="s">
        <v>220</v>
      </c>
      <c r="N209" s="6" t="s">
        <v>220</v>
      </c>
      <c r="O209" s="6" t="s">
        <v>220</v>
      </c>
      <c r="P209" s="6" t="s">
        <v>220</v>
      </c>
      <c r="AS209" s="6" t="s">
        <v>220</v>
      </c>
      <c r="AT209" s="6" t="s">
        <v>220</v>
      </c>
      <c r="AU209" s="6" t="s">
        <v>220</v>
      </c>
      <c r="AV209" s="6" t="s">
        <v>220</v>
      </c>
      <c r="AW209" s="6" t="s">
        <v>220</v>
      </c>
      <c r="AX209" s="6" t="s">
        <v>220</v>
      </c>
      <c r="AY209" s="6" t="s">
        <v>220</v>
      </c>
      <c r="AZ209" s="6" t="s">
        <v>220</v>
      </c>
    </row>
    <row r="210" spans="1:52" x14ac:dyDescent="0.25">
      <c r="A210" s="6" t="s">
        <v>152</v>
      </c>
      <c r="B210" s="6" t="s">
        <v>352</v>
      </c>
      <c r="C210" s="6">
        <v>0.05</v>
      </c>
      <c r="D210" s="6" t="s">
        <v>220</v>
      </c>
      <c r="E210" s="6" t="s">
        <v>220</v>
      </c>
      <c r="F210" s="6" t="s">
        <v>220</v>
      </c>
      <c r="G210" s="6" t="s">
        <v>220</v>
      </c>
      <c r="H210" s="6" t="s">
        <v>220</v>
      </c>
      <c r="I210" s="6" t="s">
        <v>220</v>
      </c>
      <c r="J210" s="6" t="s">
        <v>220</v>
      </c>
      <c r="K210" s="6" t="s">
        <v>220</v>
      </c>
      <c r="L210" s="6" t="s">
        <v>220</v>
      </c>
      <c r="M210" s="6" t="s">
        <v>220</v>
      </c>
      <c r="N210" s="6" t="s">
        <v>220</v>
      </c>
      <c r="O210" s="6" t="s">
        <v>220</v>
      </c>
      <c r="P210" s="6" t="s">
        <v>220</v>
      </c>
      <c r="AS210" s="6" t="s">
        <v>220</v>
      </c>
      <c r="AT210" s="6" t="s">
        <v>220</v>
      </c>
      <c r="AU210" s="6" t="s">
        <v>220</v>
      </c>
      <c r="AV210" s="6" t="s">
        <v>220</v>
      </c>
      <c r="AW210" s="6" t="s">
        <v>220</v>
      </c>
      <c r="AX210" s="6" t="s">
        <v>220</v>
      </c>
      <c r="AY210" s="6" t="s">
        <v>220</v>
      </c>
      <c r="AZ210" s="6" t="s">
        <v>220</v>
      </c>
    </row>
    <row r="211" spans="1:52" x14ac:dyDescent="0.25">
      <c r="A211" s="6" t="s">
        <v>19</v>
      </c>
      <c r="B211" s="6" t="s">
        <v>352</v>
      </c>
      <c r="C211" s="6">
        <v>0.01</v>
      </c>
      <c r="D211" s="6">
        <v>3.5</v>
      </c>
      <c r="E211" s="6" t="s">
        <v>351</v>
      </c>
      <c r="F211" s="6">
        <v>2</v>
      </c>
      <c r="G211" s="6">
        <v>330</v>
      </c>
      <c r="H211" s="6">
        <v>0.68</v>
      </c>
      <c r="I211" s="6">
        <v>1.3</v>
      </c>
      <c r="J211" s="6" t="s">
        <v>351</v>
      </c>
      <c r="K211" s="6">
        <v>2.2999999999999998</v>
      </c>
      <c r="L211" s="6">
        <v>25</v>
      </c>
      <c r="M211" s="6">
        <v>6.5</v>
      </c>
      <c r="N211" s="6">
        <v>0.53</v>
      </c>
      <c r="O211" s="6" t="s">
        <v>351</v>
      </c>
      <c r="P211" s="6" t="s">
        <v>351</v>
      </c>
      <c r="AS211" s="6" t="s">
        <v>351</v>
      </c>
      <c r="AT211" s="6" t="s">
        <v>351</v>
      </c>
      <c r="AU211" s="6">
        <v>10</v>
      </c>
      <c r="AV211" s="6">
        <v>0.66</v>
      </c>
      <c r="AW211" s="6" t="s">
        <v>351</v>
      </c>
      <c r="AX211" s="6" t="s">
        <v>351</v>
      </c>
      <c r="AY211" s="6" t="s">
        <v>351</v>
      </c>
      <c r="AZ211" s="6" t="s">
        <v>351</v>
      </c>
    </row>
    <row r="212" spans="1:52" x14ac:dyDescent="0.25">
      <c r="A212" s="6" t="s">
        <v>20</v>
      </c>
      <c r="B212" s="6" t="s">
        <v>352</v>
      </c>
      <c r="C212" s="6">
        <v>0.01</v>
      </c>
      <c r="D212" s="6">
        <v>1</v>
      </c>
      <c r="E212" s="6" t="s">
        <v>351</v>
      </c>
      <c r="F212" s="6">
        <v>0.78</v>
      </c>
      <c r="G212" s="6">
        <v>28</v>
      </c>
      <c r="H212" s="6">
        <v>0.15</v>
      </c>
      <c r="I212" s="6">
        <v>0.14000000000000001</v>
      </c>
      <c r="J212" s="6" t="s">
        <v>351</v>
      </c>
      <c r="K212" s="6">
        <v>0.32</v>
      </c>
      <c r="L212" s="6">
        <v>2.2999999999999998</v>
      </c>
      <c r="M212" s="6">
        <v>0.86</v>
      </c>
      <c r="N212" s="6">
        <v>0.28999999999999998</v>
      </c>
      <c r="O212" s="6" t="s">
        <v>351</v>
      </c>
      <c r="P212" s="6" t="s">
        <v>351</v>
      </c>
      <c r="AS212" s="6" t="s">
        <v>351</v>
      </c>
      <c r="AT212" s="6" t="s">
        <v>351</v>
      </c>
      <c r="AU212" s="6">
        <v>1.2</v>
      </c>
      <c r="AV212" s="6" t="s">
        <v>351</v>
      </c>
      <c r="AW212" s="6">
        <v>0.87</v>
      </c>
      <c r="AX212" s="6" t="s">
        <v>351</v>
      </c>
      <c r="AY212" s="6" t="s">
        <v>351</v>
      </c>
      <c r="AZ212" s="6" t="s">
        <v>351</v>
      </c>
    </row>
    <row r="213" spans="1:52" x14ac:dyDescent="0.25">
      <c r="A213" s="6" t="s">
        <v>153</v>
      </c>
      <c r="B213" s="6" t="s">
        <v>352</v>
      </c>
      <c r="C213" s="6">
        <v>0.05</v>
      </c>
      <c r="D213" s="6" t="s">
        <v>220</v>
      </c>
      <c r="E213" s="6" t="s">
        <v>220</v>
      </c>
      <c r="F213" s="6">
        <v>0.56999999999999995</v>
      </c>
      <c r="G213" s="6">
        <v>170</v>
      </c>
      <c r="H213" s="6" t="s">
        <v>220</v>
      </c>
      <c r="I213" s="6" t="s">
        <v>220</v>
      </c>
      <c r="J213" s="6" t="s">
        <v>220</v>
      </c>
      <c r="K213" s="6" t="s">
        <v>220</v>
      </c>
      <c r="L213" s="6">
        <v>1.8</v>
      </c>
      <c r="M213" s="6">
        <v>0.71</v>
      </c>
      <c r="N213" s="6" t="s">
        <v>220</v>
      </c>
      <c r="O213" s="6" t="s">
        <v>220</v>
      </c>
      <c r="P213" s="6" t="s">
        <v>220</v>
      </c>
      <c r="AS213" s="6" t="s">
        <v>220</v>
      </c>
      <c r="AT213" s="6" t="s">
        <v>220</v>
      </c>
      <c r="AU213" s="6">
        <v>19</v>
      </c>
      <c r="AV213" s="6" t="s">
        <v>220</v>
      </c>
      <c r="AW213" s="6" t="s">
        <v>220</v>
      </c>
      <c r="AX213" s="6" t="s">
        <v>220</v>
      </c>
      <c r="AY213" s="6" t="s">
        <v>220</v>
      </c>
      <c r="AZ213" s="6" t="s">
        <v>220</v>
      </c>
    </row>
    <row r="214" spans="1:52" x14ac:dyDescent="0.25">
      <c r="A214" s="6" t="s">
        <v>154</v>
      </c>
      <c r="B214" s="6" t="s">
        <v>352</v>
      </c>
      <c r="C214" s="6">
        <v>0.05</v>
      </c>
      <c r="D214" s="6" t="s">
        <v>220</v>
      </c>
      <c r="E214" s="6" t="s">
        <v>220</v>
      </c>
      <c r="F214" s="6" t="s">
        <v>220</v>
      </c>
      <c r="G214" s="6" t="s">
        <v>220</v>
      </c>
      <c r="H214" s="6" t="s">
        <v>220</v>
      </c>
      <c r="I214" s="6" t="s">
        <v>220</v>
      </c>
      <c r="J214" s="6" t="s">
        <v>220</v>
      </c>
      <c r="K214" s="6" t="s">
        <v>220</v>
      </c>
      <c r="L214" s="6" t="s">
        <v>220</v>
      </c>
      <c r="M214" s="6" t="s">
        <v>220</v>
      </c>
      <c r="N214" s="6" t="s">
        <v>220</v>
      </c>
      <c r="O214" s="6" t="s">
        <v>220</v>
      </c>
      <c r="P214" s="6" t="s">
        <v>220</v>
      </c>
      <c r="AS214" s="6" t="s">
        <v>220</v>
      </c>
      <c r="AT214" s="6" t="s">
        <v>220</v>
      </c>
      <c r="AU214" s="6" t="s">
        <v>220</v>
      </c>
      <c r="AV214" s="6" t="s">
        <v>220</v>
      </c>
      <c r="AW214" s="6" t="s">
        <v>220</v>
      </c>
      <c r="AX214" s="6" t="s">
        <v>220</v>
      </c>
      <c r="AY214" s="6" t="s">
        <v>220</v>
      </c>
      <c r="AZ214" s="6" t="s">
        <v>220</v>
      </c>
    </row>
    <row r="215" spans="1:52" x14ac:dyDescent="0.25">
      <c r="A215" s="6" t="s">
        <v>155</v>
      </c>
      <c r="B215" s="6" t="s">
        <v>352</v>
      </c>
      <c r="C215" s="6">
        <v>0.05</v>
      </c>
      <c r="D215" s="6" t="s">
        <v>220</v>
      </c>
      <c r="E215" s="6" t="s">
        <v>220</v>
      </c>
      <c r="F215" s="6" t="s">
        <v>220</v>
      </c>
      <c r="G215" s="6" t="s">
        <v>220</v>
      </c>
      <c r="H215" s="6" t="s">
        <v>220</v>
      </c>
      <c r="I215" s="6" t="s">
        <v>220</v>
      </c>
      <c r="J215" s="6" t="s">
        <v>220</v>
      </c>
      <c r="K215" s="6" t="s">
        <v>220</v>
      </c>
      <c r="L215" s="6" t="s">
        <v>220</v>
      </c>
      <c r="M215" s="6" t="s">
        <v>220</v>
      </c>
      <c r="N215" s="6" t="s">
        <v>220</v>
      </c>
      <c r="O215" s="6" t="s">
        <v>220</v>
      </c>
      <c r="P215" s="6" t="s">
        <v>220</v>
      </c>
      <c r="AS215" s="6" t="s">
        <v>220</v>
      </c>
      <c r="AT215" s="6" t="s">
        <v>220</v>
      </c>
      <c r="AU215" s="6" t="s">
        <v>220</v>
      </c>
      <c r="AV215" s="6" t="s">
        <v>220</v>
      </c>
      <c r="AW215" s="6" t="s">
        <v>220</v>
      </c>
      <c r="AX215" s="6" t="s">
        <v>220</v>
      </c>
      <c r="AY215" s="6" t="s">
        <v>220</v>
      </c>
      <c r="AZ215" s="6" t="s">
        <v>220</v>
      </c>
    </row>
    <row r="216" spans="1:52" x14ac:dyDescent="0.25">
      <c r="A216" s="6" t="s">
        <v>21</v>
      </c>
      <c r="B216" s="6" t="s">
        <v>352</v>
      </c>
      <c r="C216" s="6">
        <v>0.01</v>
      </c>
      <c r="D216" s="6">
        <v>4.2</v>
      </c>
      <c r="E216" s="6" t="s">
        <v>351</v>
      </c>
      <c r="F216" s="6">
        <v>1.4</v>
      </c>
      <c r="G216" s="6">
        <v>29</v>
      </c>
      <c r="H216" s="6">
        <v>0.19</v>
      </c>
      <c r="I216" s="6">
        <v>0.24</v>
      </c>
      <c r="J216" s="6" t="s">
        <v>351</v>
      </c>
      <c r="K216" s="6">
        <v>1.2</v>
      </c>
      <c r="L216" s="6">
        <v>6.4</v>
      </c>
      <c r="M216" s="6">
        <v>1.5</v>
      </c>
      <c r="N216" s="6">
        <v>0.73</v>
      </c>
      <c r="O216" s="6" t="s">
        <v>351</v>
      </c>
      <c r="P216" s="6" t="s">
        <v>351</v>
      </c>
      <c r="AS216" s="6" t="s">
        <v>351</v>
      </c>
      <c r="AT216" s="6" t="s">
        <v>351</v>
      </c>
      <c r="AU216" s="6" t="s">
        <v>351</v>
      </c>
      <c r="AV216" s="6" t="s">
        <v>351</v>
      </c>
      <c r="AW216" s="6">
        <v>0.5</v>
      </c>
      <c r="AX216" s="6" t="s">
        <v>351</v>
      </c>
      <c r="AY216" s="6" t="s">
        <v>351</v>
      </c>
      <c r="AZ216" s="6" t="s">
        <v>351</v>
      </c>
    </row>
    <row r="217" spans="1:52" x14ac:dyDescent="0.25">
      <c r="A217" s="6" t="s">
        <v>22</v>
      </c>
      <c r="B217" s="6" t="s">
        <v>352</v>
      </c>
      <c r="C217" s="6">
        <v>0.01</v>
      </c>
      <c r="D217" s="6">
        <v>3.6</v>
      </c>
      <c r="E217" s="6" t="s">
        <v>351</v>
      </c>
      <c r="F217" s="6">
        <v>0.83</v>
      </c>
      <c r="G217" s="6">
        <v>22</v>
      </c>
      <c r="H217" s="6">
        <v>0.34</v>
      </c>
      <c r="I217" s="6">
        <v>0.21</v>
      </c>
      <c r="J217" s="6" t="s">
        <v>351</v>
      </c>
      <c r="K217" s="6">
        <v>0.95</v>
      </c>
      <c r="L217" s="6">
        <v>4.2</v>
      </c>
      <c r="M217" s="6">
        <v>1.1000000000000001</v>
      </c>
      <c r="N217" s="6">
        <v>0.53</v>
      </c>
      <c r="O217" s="6" t="s">
        <v>351</v>
      </c>
      <c r="P217" s="6" t="s">
        <v>351</v>
      </c>
      <c r="AS217" s="6" t="s">
        <v>351</v>
      </c>
      <c r="AT217" s="6" t="s">
        <v>351</v>
      </c>
      <c r="AU217" s="6" t="s">
        <v>351</v>
      </c>
      <c r="AV217" s="6" t="s">
        <v>351</v>
      </c>
      <c r="AW217" s="6">
        <v>0.17</v>
      </c>
      <c r="AX217" s="6" t="s">
        <v>351</v>
      </c>
      <c r="AY217" s="6" t="s">
        <v>351</v>
      </c>
      <c r="AZ217" s="6" t="s">
        <v>351</v>
      </c>
    </row>
    <row r="218" spans="1:52" x14ac:dyDescent="0.25">
      <c r="A218" s="6" t="s">
        <v>156</v>
      </c>
      <c r="B218" s="6" t="s">
        <v>352</v>
      </c>
      <c r="C218" s="6">
        <v>0.05</v>
      </c>
      <c r="D218" s="6" t="s">
        <v>220</v>
      </c>
      <c r="E218" s="6" t="s">
        <v>220</v>
      </c>
      <c r="F218" s="6" t="s">
        <v>220</v>
      </c>
      <c r="G218" s="6" t="s">
        <v>220</v>
      </c>
      <c r="H218" s="6" t="s">
        <v>220</v>
      </c>
      <c r="I218" s="6" t="s">
        <v>220</v>
      </c>
      <c r="J218" s="6" t="s">
        <v>220</v>
      </c>
      <c r="K218" s="6" t="s">
        <v>220</v>
      </c>
      <c r="L218" s="6" t="s">
        <v>220</v>
      </c>
      <c r="M218" s="6" t="s">
        <v>220</v>
      </c>
      <c r="N218" s="6" t="s">
        <v>220</v>
      </c>
      <c r="O218" s="6" t="s">
        <v>220</v>
      </c>
      <c r="P218" s="6" t="s">
        <v>220</v>
      </c>
      <c r="AS218" s="6" t="s">
        <v>220</v>
      </c>
      <c r="AT218" s="6" t="s">
        <v>220</v>
      </c>
      <c r="AU218" s="6" t="s">
        <v>220</v>
      </c>
      <c r="AV218" s="6" t="s">
        <v>220</v>
      </c>
      <c r="AW218" s="6" t="s">
        <v>220</v>
      </c>
      <c r="AX218" s="6" t="s">
        <v>220</v>
      </c>
      <c r="AY218" s="6" t="s">
        <v>220</v>
      </c>
      <c r="AZ218" s="6" t="s">
        <v>220</v>
      </c>
    </row>
    <row r="219" spans="1:52" x14ac:dyDescent="0.25">
      <c r="A219" s="6" t="s">
        <v>23</v>
      </c>
      <c r="B219" s="6" t="s">
        <v>352</v>
      </c>
      <c r="C219" s="6">
        <v>0.01</v>
      </c>
      <c r="D219" s="6">
        <v>1.7</v>
      </c>
      <c r="E219" s="6" t="s">
        <v>351</v>
      </c>
      <c r="F219" s="6" t="s">
        <v>351</v>
      </c>
      <c r="G219" s="6">
        <v>3.6</v>
      </c>
      <c r="H219" s="6" t="s">
        <v>351</v>
      </c>
      <c r="I219" s="6" t="s">
        <v>351</v>
      </c>
      <c r="J219" s="6" t="s">
        <v>351</v>
      </c>
      <c r="K219" s="6">
        <v>0.34</v>
      </c>
      <c r="L219" s="6">
        <v>0.63</v>
      </c>
      <c r="M219" s="6" t="s">
        <v>351</v>
      </c>
      <c r="N219" s="6" t="s">
        <v>351</v>
      </c>
      <c r="O219" s="6" t="s">
        <v>351</v>
      </c>
      <c r="P219" s="6" t="s">
        <v>351</v>
      </c>
      <c r="AS219" s="6" t="s">
        <v>351</v>
      </c>
      <c r="AT219" s="6" t="s">
        <v>351</v>
      </c>
      <c r="AU219" s="6" t="s">
        <v>351</v>
      </c>
      <c r="AV219" s="6" t="s">
        <v>351</v>
      </c>
      <c r="AW219" s="6" t="s">
        <v>351</v>
      </c>
      <c r="AX219" s="6" t="s">
        <v>351</v>
      </c>
      <c r="AY219" s="6" t="s">
        <v>351</v>
      </c>
      <c r="AZ219" s="6" t="s">
        <v>351</v>
      </c>
    </row>
    <row r="220" spans="1:52" x14ac:dyDescent="0.25">
      <c r="A220" s="6" t="s">
        <v>24</v>
      </c>
      <c r="B220" s="6" t="s">
        <v>352</v>
      </c>
      <c r="C220" s="6">
        <v>0.01</v>
      </c>
      <c r="D220" s="6">
        <v>2.1</v>
      </c>
      <c r="E220" s="6" t="s">
        <v>351</v>
      </c>
      <c r="F220" s="6" t="s">
        <v>351</v>
      </c>
      <c r="G220" s="6">
        <v>1.4</v>
      </c>
      <c r="H220" s="6" t="s">
        <v>351</v>
      </c>
      <c r="I220" s="6" t="s">
        <v>351</v>
      </c>
      <c r="J220" s="6" t="s">
        <v>351</v>
      </c>
      <c r="K220" s="6">
        <v>0.37</v>
      </c>
      <c r="L220" s="6">
        <v>0.69</v>
      </c>
      <c r="M220" s="6" t="s">
        <v>351</v>
      </c>
      <c r="N220" s="6" t="s">
        <v>351</v>
      </c>
      <c r="O220" s="6" t="s">
        <v>351</v>
      </c>
      <c r="P220" s="6" t="s">
        <v>351</v>
      </c>
      <c r="AS220" s="6" t="s">
        <v>351</v>
      </c>
      <c r="AT220" s="6" t="s">
        <v>351</v>
      </c>
      <c r="AU220" s="6" t="s">
        <v>351</v>
      </c>
      <c r="AV220" s="6" t="s">
        <v>351</v>
      </c>
      <c r="AW220" s="6" t="s">
        <v>351</v>
      </c>
      <c r="AX220" s="6" t="s">
        <v>351</v>
      </c>
      <c r="AY220" s="6" t="s">
        <v>351</v>
      </c>
      <c r="AZ220" s="6" t="s">
        <v>351</v>
      </c>
    </row>
    <row r="221" spans="1:52" x14ac:dyDescent="0.25">
      <c r="A221" s="6" t="s">
        <v>25</v>
      </c>
      <c r="B221" s="6" t="s">
        <v>352</v>
      </c>
      <c r="C221" s="6">
        <v>0.01</v>
      </c>
      <c r="D221" s="6">
        <v>2.5</v>
      </c>
      <c r="E221" s="6" t="s">
        <v>351</v>
      </c>
      <c r="F221" s="6" t="s">
        <v>351</v>
      </c>
      <c r="G221" s="6">
        <v>0.89</v>
      </c>
      <c r="H221" s="6" t="s">
        <v>351</v>
      </c>
      <c r="I221" s="6" t="s">
        <v>351</v>
      </c>
      <c r="J221" s="6" t="s">
        <v>351</v>
      </c>
      <c r="K221" s="6">
        <v>0.4</v>
      </c>
      <c r="L221" s="6">
        <v>0.49</v>
      </c>
      <c r="M221" s="6" t="s">
        <v>351</v>
      </c>
      <c r="N221" s="6" t="s">
        <v>351</v>
      </c>
      <c r="O221" s="6" t="s">
        <v>351</v>
      </c>
      <c r="P221" s="6" t="s">
        <v>351</v>
      </c>
      <c r="AS221" s="6" t="s">
        <v>351</v>
      </c>
      <c r="AT221" s="6" t="s">
        <v>351</v>
      </c>
      <c r="AU221" s="6" t="s">
        <v>351</v>
      </c>
      <c r="AV221" s="6" t="s">
        <v>351</v>
      </c>
      <c r="AW221" s="6" t="s">
        <v>351</v>
      </c>
      <c r="AX221" s="6" t="s">
        <v>351</v>
      </c>
      <c r="AY221" s="6" t="s">
        <v>351</v>
      </c>
      <c r="AZ221" s="6" t="s">
        <v>351</v>
      </c>
    </row>
    <row r="222" spans="1:52" x14ac:dyDescent="0.25">
      <c r="A222" s="6" t="s">
        <v>26</v>
      </c>
      <c r="B222" s="6" t="s">
        <v>352</v>
      </c>
      <c r="C222" s="6">
        <v>0.01</v>
      </c>
      <c r="D222" s="6">
        <v>1.1000000000000001</v>
      </c>
      <c r="E222" s="6" t="s">
        <v>351</v>
      </c>
      <c r="F222" s="6" t="s">
        <v>351</v>
      </c>
      <c r="G222" s="6">
        <v>0.43</v>
      </c>
      <c r="H222" s="6" t="s">
        <v>351</v>
      </c>
      <c r="I222" s="6" t="s">
        <v>351</v>
      </c>
      <c r="J222" s="6" t="s">
        <v>351</v>
      </c>
      <c r="K222" s="6">
        <v>0.21</v>
      </c>
      <c r="L222" s="6">
        <v>0.18</v>
      </c>
      <c r="M222" s="6" t="s">
        <v>351</v>
      </c>
      <c r="N222" s="6" t="s">
        <v>351</v>
      </c>
      <c r="O222" s="6" t="s">
        <v>351</v>
      </c>
      <c r="P222" s="6" t="s">
        <v>351</v>
      </c>
      <c r="AS222" s="6" t="s">
        <v>351</v>
      </c>
      <c r="AT222" s="6" t="s">
        <v>351</v>
      </c>
      <c r="AU222" s="6" t="s">
        <v>351</v>
      </c>
      <c r="AV222" s="6" t="s">
        <v>351</v>
      </c>
      <c r="AW222" s="6" t="s">
        <v>351</v>
      </c>
      <c r="AX222" s="6" t="s">
        <v>351</v>
      </c>
      <c r="AY222" s="6" t="s">
        <v>351</v>
      </c>
      <c r="AZ222" s="6" t="s">
        <v>351</v>
      </c>
    </row>
    <row r="223" spans="1:52" x14ac:dyDescent="0.25">
      <c r="A223" s="6" t="s">
        <v>27</v>
      </c>
      <c r="B223" s="6" t="s">
        <v>352</v>
      </c>
      <c r="C223" s="6">
        <v>0.01</v>
      </c>
      <c r="D223" s="6">
        <v>2</v>
      </c>
      <c r="E223" s="6" t="s">
        <v>351</v>
      </c>
      <c r="F223" s="6" t="s">
        <v>351</v>
      </c>
      <c r="G223" s="6" t="s">
        <v>351</v>
      </c>
      <c r="H223" s="6" t="s">
        <v>351</v>
      </c>
      <c r="I223" s="6" t="s">
        <v>351</v>
      </c>
      <c r="J223" s="6" t="s">
        <v>351</v>
      </c>
      <c r="K223" s="6">
        <v>0.28999999999999998</v>
      </c>
      <c r="L223" s="6">
        <v>0.34</v>
      </c>
      <c r="M223" s="6" t="s">
        <v>351</v>
      </c>
      <c r="N223" s="6" t="s">
        <v>351</v>
      </c>
      <c r="O223" s="6" t="s">
        <v>351</v>
      </c>
      <c r="P223" s="6" t="s">
        <v>351</v>
      </c>
      <c r="AS223" s="6" t="s">
        <v>351</v>
      </c>
      <c r="AT223" s="6" t="s">
        <v>351</v>
      </c>
      <c r="AU223" s="6" t="s">
        <v>351</v>
      </c>
      <c r="AV223" s="6" t="s">
        <v>351</v>
      </c>
      <c r="AW223" s="6" t="s">
        <v>351</v>
      </c>
      <c r="AX223" s="6" t="s">
        <v>351</v>
      </c>
      <c r="AY223" s="6" t="s">
        <v>351</v>
      </c>
      <c r="AZ223" s="6" t="s">
        <v>351</v>
      </c>
    </row>
    <row r="224" spans="1:52" x14ac:dyDescent="0.25">
      <c r="A224" s="6" t="s">
        <v>28</v>
      </c>
      <c r="B224" s="6" t="s">
        <v>352</v>
      </c>
      <c r="C224" s="6">
        <v>0.01</v>
      </c>
      <c r="D224" s="6">
        <v>0.96</v>
      </c>
      <c r="E224" s="6" t="s">
        <v>351</v>
      </c>
      <c r="F224" s="6" t="s">
        <v>351</v>
      </c>
      <c r="G224" s="6" t="s">
        <v>351</v>
      </c>
      <c r="H224" s="6" t="s">
        <v>351</v>
      </c>
      <c r="I224" s="6" t="s">
        <v>351</v>
      </c>
      <c r="J224" s="6" t="s">
        <v>351</v>
      </c>
      <c r="K224" s="6">
        <v>0.19</v>
      </c>
      <c r="L224" s="6">
        <v>0.18</v>
      </c>
      <c r="M224" s="6" t="s">
        <v>351</v>
      </c>
      <c r="N224" s="6" t="s">
        <v>351</v>
      </c>
      <c r="O224" s="6" t="s">
        <v>351</v>
      </c>
      <c r="P224" s="6" t="s">
        <v>351</v>
      </c>
      <c r="AS224" s="6" t="s">
        <v>351</v>
      </c>
      <c r="AT224" s="6" t="s">
        <v>351</v>
      </c>
      <c r="AU224" s="6" t="s">
        <v>351</v>
      </c>
      <c r="AV224" s="6" t="s">
        <v>351</v>
      </c>
      <c r="AW224" s="6" t="s">
        <v>351</v>
      </c>
      <c r="AX224" s="6" t="s">
        <v>351</v>
      </c>
      <c r="AY224" s="6" t="s">
        <v>351</v>
      </c>
      <c r="AZ224" s="6" t="s">
        <v>351</v>
      </c>
    </row>
    <row r="225" spans="1:52" x14ac:dyDescent="0.25">
      <c r="A225" s="6" t="s">
        <v>29</v>
      </c>
      <c r="B225" s="6" t="s">
        <v>352</v>
      </c>
      <c r="C225" s="6">
        <v>0.01</v>
      </c>
      <c r="D225" s="6" t="s">
        <v>351</v>
      </c>
      <c r="E225" s="6" t="s">
        <v>351</v>
      </c>
      <c r="F225" s="6" t="s">
        <v>351</v>
      </c>
      <c r="G225" s="6" t="s">
        <v>351</v>
      </c>
      <c r="H225" s="6" t="s">
        <v>351</v>
      </c>
      <c r="I225" s="6" t="s">
        <v>351</v>
      </c>
      <c r="J225" s="6" t="s">
        <v>351</v>
      </c>
      <c r="K225" s="6" t="s">
        <v>351</v>
      </c>
      <c r="L225" s="6" t="s">
        <v>351</v>
      </c>
      <c r="M225" s="6" t="s">
        <v>351</v>
      </c>
      <c r="N225" s="6" t="s">
        <v>351</v>
      </c>
      <c r="O225" s="6" t="s">
        <v>351</v>
      </c>
      <c r="P225" s="6" t="s">
        <v>351</v>
      </c>
      <c r="AS225" s="6" t="s">
        <v>351</v>
      </c>
      <c r="AT225" s="6" t="s">
        <v>351</v>
      </c>
      <c r="AU225" s="6" t="s">
        <v>351</v>
      </c>
      <c r="AV225" s="6" t="s">
        <v>351</v>
      </c>
      <c r="AW225" s="6" t="s">
        <v>351</v>
      </c>
      <c r="AX225" s="6" t="s">
        <v>351</v>
      </c>
      <c r="AY225" s="6" t="s">
        <v>351</v>
      </c>
      <c r="AZ225" s="6" t="s">
        <v>351</v>
      </c>
    </row>
    <row r="226" spans="1:52" x14ac:dyDescent="0.25">
      <c r="A226" s="6" t="s">
        <v>30</v>
      </c>
      <c r="B226" s="6" t="s">
        <v>352</v>
      </c>
      <c r="C226" s="6">
        <v>0.01</v>
      </c>
      <c r="D226" s="6">
        <v>1.4</v>
      </c>
      <c r="E226" s="6" t="s">
        <v>351</v>
      </c>
      <c r="F226" s="6" t="s">
        <v>351</v>
      </c>
      <c r="G226" s="6" t="s">
        <v>351</v>
      </c>
      <c r="H226" s="6" t="s">
        <v>351</v>
      </c>
      <c r="I226" s="6" t="s">
        <v>351</v>
      </c>
      <c r="J226" s="6" t="s">
        <v>351</v>
      </c>
      <c r="K226" s="6">
        <v>0.28000000000000003</v>
      </c>
      <c r="L226" s="6">
        <v>0.28000000000000003</v>
      </c>
      <c r="M226" s="6" t="s">
        <v>351</v>
      </c>
      <c r="N226" s="6" t="s">
        <v>351</v>
      </c>
      <c r="O226" s="6" t="s">
        <v>351</v>
      </c>
      <c r="P226" s="6" t="s">
        <v>351</v>
      </c>
      <c r="AS226" s="6" t="s">
        <v>351</v>
      </c>
      <c r="AT226" s="6" t="s">
        <v>351</v>
      </c>
      <c r="AU226" s="6" t="s">
        <v>351</v>
      </c>
      <c r="AV226" s="6" t="s">
        <v>351</v>
      </c>
      <c r="AW226" s="6" t="s">
        <v>351</v>
      </c>
      <c r="AX226" s="6" t="s">
        <v>351</v>
      </c>
      <c r="AY226" s="6" t="s">
        <v>351</v>
      </c>
      <c r="AZ226" s="6" t="s">
        <v>351</v>
      </c>
    </row>
  </sheetData>
  <printOptions verticalCentered="1"/>
  <pageMargins left="0.39370078740157483" right="0.39370078740157483" top="0.19685039370078741" bottom="0.19685039370078741" header="0.31496062992125984" footer="0.31496062992125984"/>
  <pageSetup paperSize="8" scale="24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5F1B2-6674-48E9-82C7-B3865C12DE0A}">
  <sheetPr>
    <pageSetUpPr fitToPage="1"/>
  </sheetPr>
  <dimension ref="A1:G186"/>
  <sheetViews>
    <sheetView zoomScale="70" zoomScaleNormal="70" workbookViewId="0">
      <selection activeCell="C42" sqref="C42"/>
    </sheetView>
  </sheetViews>
  <sheetFormatPr defaultRowHeight="15" x14ac:dyDescent="0.25"/>
  <cols>
    <col min="1" max="1" width="59.28515625" style="6" bestFit="1" customWidth="1"/>
    <col min="2" max="2" width="10.85546875" style="6" bestFit="1" customWidth="1"/>
    <col min="3" max="3" width="16.85546875" style="6" bestFit="1" customWidth="1"/>
    <col min="4" max="7" width="14.28515625" style="6" bestFit="1" customWidth="1"/>
    <col min="8" max="16384" width="9.140625" style="6"/>
  </cols>
  <sheetData>
    <row r="1" spans="1:7" x14ac:dyDescent="0.25">
      <c r="A1" s="6" t="s">
        <v>0</v>
      </c>
      <c r="D1" s="6">
        <v>2306594</v>
      </c>
      <c r="E1" s="6">
        <v>2306595</v>
      </c>
      <c r="F1" s="6">
        <v>2306596</v>
      </c>
      <c r="G1" s="6">
        <v>2306597</v>
      </c>
    </row>
    <row r="2" spans="1:7" x14ac:dyDescent="0.25">
      <c r="A2" s="6" t="s">
        <v>1</v>
      </c>
      <c r="D2" s="6" t="s">
        <v>476</v>
      </c>
      <c r="E2" s="6" t="s">
        <v>477</v>
      </c>
      <c r="F2" s="6" t="s">
        <v>478</v>
      </c>
      <c r="G2" s="6" t="s">
        <v>479</v>
      </c>
    </row>
    <row r="3" spans="1:7" x14ac:dyDescent="0.25">
      <c r="A3" s="6" t="s">
        <v>2</v>
      </c>
      <c r="D3" s="6" t="s">
        <v>216</v>
      </c>
      <c r="E3" s="6" t="s">
        <v>216</v>
      </c>
      <c r="F3" s="6" t="s">
        <v>216</v>
      </c>
      <c r="G3" s="6" t="s">
        <v>216</v>
      </c>
    </row>
    <row r="4" spans="1:7" x14ac:dyDescent="0.25">
      <c r="A4" s="6" t="s">
        <v>3</v>
      </c>
      <c r="D4" s="6" t="s">
        <v>216</v>
      </c>
      <c r="E4" s="6" t="s">
        <v>216</v>
      </c>
      <c r="F4" s="6" t="s">
        <v>216</v>
      </c>
      <c r="G4" s="6" t="s">
        <v>216</v>
      </c>
    </row>
    <row r="5" spans="1:7" x14ac:dyDescent="0.25">
      <c r="A5" s="6" t="s">
        <v>4</v>
      </c>
      <c r="D5" s="22">
        <v>44720</v>
      </c>
      <c r="E5" s="22">
        <v>44720</v>
      </c>
      <c r="F5" s="22">
        <v>44720</v>
      </c>
      <c r="G5" s="22">
        <v>44720</v>
      </c>
    </row>
    <row r="6" spans="1:7" x14ac:dyDescent="0.25">
      <c r="A6" s="6" t="s">
        <v>443</v>
      </c>
      <c r="B6" s="6" t="s">
        <v>157</v>
      </c>
      <c r="C6" s="6" t="s">
        <v>166</v>
      </c>
    </row>
    <row r="8" spans="1:7" x14ac:dyDescent="0.25">
      <c r="A8" s="6" t="s">
        <v>442</v>
      </c>
    </row>
    <row r="9" spans="1:7" x14ac:dyDescent="0.25">
      <c r="A9" s="6" t="s">
        <v>441</v>
      </c>
      <c r="B9" s="6" t="s">
        <v>160</v>
      </c>
      <c r="C9" s="6" t="s">
        <v>163</v>
      </c>
      <c r="D9" s="6">
        <v>8.1</v>
      </c>
      <c r="E9" s="6">
        <v>8.1</v>
      </c>
      <c r="F9" s="6">
        <v>7.9</v>
      </c>
      <c r="G9" s="6">
        <v>8</v>
      </c>
    </row>
    <row r="10" spans="1:7" x14ac:dyDescent="0.25">
      <c r="A10" s="6" t="s">
        <v>440</v>
      </c>
      <c r="B10" s="6" t="s">
        <v>439</v>
      </c>
      <c r="C10" s="6">
        <v>10</v>
      </c>
      <c r="D10" s="6">
        <v>620</v>
      </c>
      <c r="E10" s="6">
        <v>600</v>
      </c>
      <c r="F10" s="6">
        <v>480</v>
      </c>
      <c r="G10" s="6">
        <v>470</v>
      </c>
    </row>
    <row r="11" spans="1:7" x14ac:dyDescent="0.25">
      <c r="A11" s="6" t="s">
        <v>480</v>
      </c>
      <c r="B11" s="6" t="s">
        <v>352</v>
      </c>
      <c r="C11" s="6">
        <v>1</v>
      </c>
      <c r="D11" s="6" t="s">
        <v>219</v>
      </c>
      <c r="E11" s="6" t="s">
        <v>219</v>
      </c>
      <c r="F11" s="6" t="s">
        <v>219</v>
      </c>
      <c r="G11" s="6" t="s">
        <v>219</v>
      </c>
    </row>
    <row r="12" spans="1:7" x14ac:dyDescent="0.25">
      <c r="A12" s="6" t="s">
        <v>481</v>
      </c>
      <c r="B12" s="6" t="s">
        <v>352</v>
      </c>
      <c r="C12" s="6">
        <v>1</v>
      </c>
      <c r="D12" s="6" t="s">
        <v>219</v>
      </c>
      <c r="E12" s="6" t="s">
        <v>219</v>
      </c>
      <c r="F12" s="6" t="s">
        <v>219</v>
      </c>
      <c r="G12" s="6" t="s">
        <v>219</v>
      </c>
    </row>
    <row r="13" spans="1:7" x14ac:dyDescent="0.25">
      <c r="A13" s="6" t="s">
        <v>437</v>
      </c>
      <c r="B13" s="6" t="s">
        <v>352</v>
      </c>
      <c r="C13" s="6">
        <v>45</v>
      </c>
      <c r="D13" s="6">
        <v>91500</v>
      </c>
      <c r="E13" s="6">
        <v>94600</v>
      </c>
      <c r="F13" s="6">
        <v>47600</v>
      </c>
      <c r="G13" s="6">
        <v>49700</v>
      </c>
    </row>
    <row r="14" spans="1:7" x14ac:dyDescent="0.25">
      <c r="A14" s="6" t="s">
        <v>436</v>
      </c>
      <c r="B14" s="6" t="s">
        <v>379</v>
      </c>
      <c r="C14" s="6">
        <v>0.15</v>
      </c>
      <c r="D14" s="6">
        <v>61</v>
      </c>
      <c r="E14" s="6">
        <v>60</v>
      </c>
      <c r="F14" s="6">
        <v>48</v>
      </c>
      <c r="G14" s="6">
        <v>48</v>
      </c>
    </row>
    <row r="15" spans="1:7" x14ac:dyDescent="0.25">
      <c r="A15" s="6" t="s">
        <v>435</v>
      </c>
      <c r="B15" s="6" t="s">
        <v>352</v>
      </c>
      <c r="C15" s="6">
        <v>50</v>
      </c>
      <c r="D15" s="6">
        <v>200</v>
      </c>
      <c r="E15" s="6">
        <v>170</v>
      </c>
      <c r="F15" s="6">
        <v>160</v>
      </c>
      <c r="G15" s="6">
        <v>190</v>
      </c>
    </row>
    <row r="16" spans="1:7" x14ac:dyDescent="0.25">
      <c r="A16" s="6" t="s">
        <v>434</v>
      </c>
      <c r="B16" s="6" t="s">
        <v>352</v>
      </c>
      <c r="C16" s="6">
        <v>15</v>
      </c>
      <c r="D16" s="6">
        <v>54</v>
      </c>
      <c r="E16" s="6">
        <v>61</v>
      </c>
      <c r="F16" s="6">
        <v>110</v>
      </c>
      <c r="G16" s="6">
        <v>87</v>
      </c>
    </row>
    <row r="17" spans="1:7" x14ac:dyDescent="0.25">
      <c r="A17" s="6" t="s">
        <v>482</v>
      </c>
      <c r="B17" s="6" t="s">
        <v>352</v>
      </c>
      <c r="C17" s="6">
        <v>15</v>
      </c>
      <c r="D17" s="6">
        <v>65</v>
      </c>
      <c r="E17" s="6">
        <v>74</v>
      </c>
      <c r="F17" s="6">
        <v>140</v>
      </c>
      <c r="G17" s="6">
        <v>110</v>
      </c>
    </row>
    <row r="18" spans="1:7" x14ac:dyDescent="0.25">
      <c r="A18" s="6" t="s">
        <v>483</v>
      </c>
      <c r="B18" s="6" t="s">
        <v>352</v>
      </c>
      <c r="C18" s="6">
        <v>15</v>
      </c>
      <c r="D18" s="6">
        <v>69</v>
      </c>
      <c r="E18" s="6">
        <v>78</v>
      </c>
      <c r="F18" s="6">
        <v>150</v>
      </c>
      <c r="G18" s="6">
        <v>110</v>
      </c>
    </row>
    <row r="19" spans="1:7" x14ac:dyDescent="0.25">
      <c r="A19" s="6" t="s">
        <v>430</v>
      </c>
      <c r="B19" s="6" t="s">
        <v>379</v>
      </c>
      <c r="C19" s="6">
        <v>0.1</v>
      </c>
      <c r="D19" s="6">
        <v>4.46</v>
      </c>
      <c r="E19" s="6">
        <v>4.74</v>
      </c>
      <c r="F19" s="6">
        <v>5.24</v>
      </c>
      <c r="G19" s="6">
        <v>5.49</v>
      </c>
    </row>
    <row r="20" spans="1:7" x14ac:dyDescent="0.25">
      <c r="A20" s="6" t="s">
        <v>429</v>
      </c>
      <c r="B20" s="6" t="s">
        <v>379</v>
      </c>
      <c r="C20" s="6">
        <v>0.01</v>
      </c>
      <c r="D20" s="6">
        <v>3.68</v>
      </c>
      <c r="E20" s="6">
        <v>3.69</v>
      </c>
      <c r="F20" s="6">
        <v>2.85</v>
      </c>
      <c r="G20" s="6">
        <v>2.63</v>
      </c>
    </row>
    <row r="21" spans="1:7" x14ac:dyDescent="0.25">
      <c r="A21" s="6" t="s">
        <v>428</v>
      </c>
      <c r="B21" s="6" t="s">
        <v>379</v>
      </c>
      <c r="C21" s="6">
        <v>0.05</v>
      </c>
      <c r="D21" s="6">
        <v>16.3</v>
      </c>
      <c r="E21" s="6">
        <v>16.399999999999999</v>
      </c>
      <c r="F21" s="6">
        <v>12.6</v>
      </c>
      <c r="G21" s="6">
        <v>11.7</v>
      </c>
    </row>
    <row r="22" spans="1:7" x14ac:dyDescent="0.25">
      <c r="A22" s="6" t="s">
        <v>427</v>
      </c>
      <c r="B22" s="6" t="s">
        <v>352</v>
      </c>
      <c r="C22" s="6">
        <v>1</v>
      </c>
      <c r="D22" s="6">
        <v>42</v>
      </c>
      <c r="E22" s="6">
        <v>57</v>
      </c>
      <c r="F22" s="6">
        <v>54</v>
      </c>
      <c r="G22" s="6">
        <v>76</v>
      </c>
    </row>
    <row r="23" spans="1:7" x14ac:dyDescent="0.25">
      <c r="A23" s="6" t="s">
        <v>426</v>
      </c>
      <c r="B23" s="6" t="s">
        <v>352</v>
      </c>
      <c r="C23" s="6">
        <v>5</v>
      </c>
      <c r="D23" s="6">
        <v>140</v>
      </c>
      <c r="E23" s="6">
        <v>190</v>
      </c>
      <c r="F23" s="6">
        <v>180</v>
      </c>
      <c r="G23" s="6">
        <v>250</v>
      </c>
    </row>
    <row r="25" spans="1:7" x14ac:dyDescent="0.25">
      <c r="A25" s="6" t="s">
        <v>425</v>
      </c>
      <c r="B25" s="6" t="s">
        <v>424</v>
      </c>
      <c r="C25" s="6">
        <v>1</v>
      </c>
      <c r="D25" s="6">
        <v>438</v>
      </c>
      <c r="E25" s="6">
        <v>416</v>
      </c>
      <c r="F25" s="6">
        <v>264</v>
      </c>
      <c r="G25" s="6">
        <v>293</v>
      </c>
    </row>
    <row r="26" spans="1:7" x14ac:dyDescent="0.25">
      <c r="A26" s="6" t="s">
        <v>423</v>
      </c>
      <c r="B26" s="6" t="s">
        <v>379</v>
      </c>
      <c r="C26" s="6">
        <v>2E-3</v>
      </c>
      <c r="D26" s="6" t="s">
        <v>416</v>
      </c>
      <c r="E26" s="6" t="s">
        <v>416</v>
      </c>
      <c r="F26" s="6" t="s">
        <v>416</v>
      </c>
      <c r="G26" s="6" t="s">
        <v>416</v>
      </c>
    </row>
    <row r="28" spans="1:7" x14ac:dyDescent="0.25">
      <c r="A28" s="6" t="s">
        <v>422</v>
      </c>
    </row>
    <row r="29" spans="1:7" x14ac:dyDescent="0.25">
      <c r="A29" s="6" t="s">
        <v>14</v>
      </c>
      <c r="B29" s="6" t="s">
        <v>352</v>
      </c>
      <c r="C29" s="6">
        <v>1</v>
      </c>
      <c r="D29" s="6" t="s">
        <v>219</v>
      </c>
      <c r="E29" s="6" t="s">
        <v>219</v>
      </c>
      <c r="F29" s="6" t="s">
        <v>219</v>
      </c>
      <c r="G29" s="6" t="s">
        <v>219</v>
      </c>
    </row>
    <row r="31" spans="1:7" x14ac:dyDescent="0.25">
      <c r="A31" s="6" t="s">
        <v>420</v>
      </c>
    </row>
    <row r="32" spans="1:7" x14ac:dyDescent="0.25">
      <c r="A32" s="6" t="s">
        <v>15</v>
      </c>
      <c r="B32" s="6" t="s">
        <v>352</v>
      </c>
      <c r="C32" s="6">
        <v>0.01</v>
      </c>
      <c r="D32" s="6" t="s">
        <v>351</v>
      </c>
      <c r="E32" s="6" t="s">
        <v>351</v>
      </c>
      <c r="F32" s="6" t="s">
        <v>351</v>
      </c>
      <c r="G32" s="6" t="s">
        <v>351</v>
      </c>
    </row>
    <row r="33" spans="1:7" x14ac:dyDescent="0.25">
      <c r="A33" s="6" t="s">
        <v>16</v>
      </c>
      <c r="B33" s="6" t="s">
        <v>352</v>
      </c>
      <c r="C33" s="6">
        <v>0.01</v>
      </c>
      <c r="D33" s="6" t="s">
        <v>351</v>
      </c>
      <c r="E33" s="6" t="s">
        <v>351</v>
      </c>
      <c r="F33" s="6" t="s">
        <v>351</v>
      </c>
      <c r="G33" s="6" t="s">
        <v>351</v>
      </c>
    </row>
    <row r="34" spans="1:7" x14ac:dyDescent="0.25">
      <c r="A34" s="6" t="s">
        <v>17</v>
      </c>
      <c r="B34" s="6" t="s">
        <v>352</v>
      </c>
      <c r="C34" s="6">
        <v>0.01</v>
      </c>
      <c r="D34" s="6" t="s">
        <v>351</v>
      </c>
      <c r="E34" s="6" t="s">
        <v>351</v>
      </c>
      <c r="F34" s="6" t="s">
        <v>351</v>
      </c>
      <c r="G34" s="6" t="s">
        <v>351</v>
      </c>
    </row>
    <row r="35" spans="1:7" x14ac:dyDescent="0.25">
      <c r="A35" s="6" t="s">
        <v>18</v>
      </c>
      <c r="B35" s="6" t="s">
        <v>352</v>
      </c>
      <c r="C35" s="6">
        <v>0.01</v>
      </c>
      <c r="D35" s="6" t="s">
        <v>351</v>
      </c>
      <c r="E35" s="6" t="s">
        <v>351</v>
      </c>
      <c r="F35" s="6" t="s">
        <v>351</v>
      </c>
      <c r="G35" s="6" t="s">
        <v>351</v>
      </c>
    </row>
    <row r="36" spans="1:7" x14ac:dyDescent="0.25">
      <c r="A36" s="6" t="s">
        <v>19</v>
      </c>
      <c r="B36" s="6" t="s">
        <v>352</v>
      </c>
      <c r="C36" s="6">
        <v>0.01</v>
      </c>
      <c r="D36" s="6" t="s">
        <v>351</v>
      </c>
      <c r="E36" s="6" t="s">
        <v>351</v>
      </c>
      <c r="F36" s="6" t="s">
        <v>351</v>
      </c>
      <c r="G36" s="6" t="s">
        <v>351</v>
      </c>
    </row>
    <row r="37" spans="1:7" x14ac:dyDescent="0.25">
      <c r="A37" s="6" t="s">
        <v>20</v>
      </c>
      <c r="B37" s="6" t="s">
        <v>352</v>
      </c>
      <c r="C37" s="6">
        <v>0.01</v>
      </c>
      <c r="D37" s="6" t="s">
        <v>351</v>
      </c>
      <c r="E37" s="6" t="s">
        <v>351</v>
      </c>
      <c r="F37" s="6" t="s">
        <v>351</v>
      </c>
      <c r="G37" s="6" t="s">
        <v>351</v>
      </c>
    </row>
    <row r="38" spans="1:7" x14ac:dyDescent="0.25">
      <c r="A38" s="6" t="s">
        <v>21</v>
      </c>
      <c r="B38" s="6" t="s">
        <v>352</v>
      </c>
      <c r="C38" s="6">
        <v>0.01</v>
      </c>
      <c r="D38" s="6" t="s">
        <v>351</v>
      </c>
      <c r="E38" s="6" t="s">
        <v>351</v>
      </c>
      <c r="F38" s="6" t="s">
        <v>351</v>
      </c>
      <c r="G38" s="6" t="s">
        <v>351</v>
      </c>
    </row>
    <row r="39" spans="1:7" x14ac:dyDescent="0.25">
      <c r="A39" s="6" t="s">
        <v>22</v>
      </c>
      <c r="B39" s="6" t="s">
        <v>352</v>
      </c>
      <c r="C39" s="6">
        <v>0.01</v>
      </c>
      <c r="D39" s="6" t="s">
        <v>351</v>
      </c>
      <c r="E39" s="6" t="s">
        <v>351</v>
      </c>
      <c r="F39" s="6" t="s">
        <v>351</v>
      </c>
      <c r="G39" s="6" t="s">
        <v>351</v>
      </c>
    </row>
    <row r="40" spans="1:7" x14ac:dyDescent="0.25">
      <c r="A40" s="6" t="s">
        <v>23</v>
      </c>
      <c r="B40" s="6" t="s">
        <v>352</v>
      </c>
      <c r="C40" s="6">
        <v>0.01</v>
      </c>
      <c r="D40" s="6" t="s">
        <v>351</v>
      </c>
      <c r="E40" s="6" t="s">
        <v>351</v>
      </c>
      <c r="F40" s="6" t="s">
        <v>351</v>
      </c>
      <c r="G40" s="6" t="s">
        <v>351</v>
      </c>
    </row>
    <row r="41" spans="1:7" x14ac:dyDescent="0.25">
      <c r="A41" s="6" t="s">
        <v>24</v>
      </c>
      <c r="B41" s="6" t="s">
        <v>352</v>
      </c>
      <c r="C41" s="6">
        <v>0.01</v>
      </c>
      <c r="D41" s="6" t="s">
        <v>351</v>
      </c>
      <c r="E41" s="6" t="s">
        <v>351</v>
      </c>
      <c r="F41" s="6" t="s">
        <v>351</v>
      </c>
      <c r="G41" s="6" t="s">
        <v>351</v>
      </c>
    </row>
    <row r="42" spans="1:7" x14ac:dyDescent="0.25">
      <c r="A42" s="6" t="s">
        <v>25</v>
      </c>
      <c r="B42" s="6" t="s">
        <v>352</v>
      </c>
      <c r="C42" s="6">
        <v>0.01</v>
      </c>
      <c r="D42" s="6" t="s">
        <v>351</v>
      </c>
      <c r="E42" s="6" t="s">
        <v>351</v>
      </c>
      <c r="F42" s="6" t="s">
        <v>351</v>
      </c>
      <c r="G42" s="6" t="s">
        <v>351</v>
      </c>
    </row>
    <row r="43" spans="1:7" x14ac:dyDescent="0.25">
      <c r="A43" s="6" t="s">
        <v>26</v>
      </c>
      <c r="B43" s="6" t="s">
        <v>352</v>
      </c>
      <c r="C43" s="6">
        <v>0.01</v>
      </c>
      <c r="D43" s="6" t="s">
        <v>351</v>
      </c>
      <c r="E43" s="6" t="s">
        <v>351</v>
      </c>
      <c r="F43" s="6" t="s">
        <v>351</v>
      </c>
      <c r="G43" s="6" t="s">
        <v>351</v>
      </c>
    </row>
    <row r="44" spans="1:7" x14ac:dyDescent="0.25">
      <c r="A44" s="6" t="s">
        <v>27</v>
      </c>
      <c r="B44" s="6" t="s">
        <v>352</v>
      </c>
      <c r="C44" s="6">
        <v>0.01</v>
      </c>
      <c r="D44" s="6" t="s">
        <v>351</v>
      </c>
      <c r="E44" s="6" t="s">
        <v>351</v>
      </c>
      <c r="F44" s="6" t="s">
        <v>351</v>
      </c>
      <c r="G44" s="6" t="s">
        <v>351</v>
      </c>
    </row>
    <row r="45" spans="1:7" x14ac:dyDescent="0.25">
      <c r="A45" s="6" t="s">
        <v>28</v>
      </c>
      <c r="B45" s="6" t="s">
        <v>352</v>
      </c>
      <c r="C45" s="6">
        <v>1E-3</v>
      </c>
      <c r="D45" s="6" t="s">
        <v>222</v>
      </c>
      <c r="E45" s="6" t="s">
        <v>222</v>
      </c>
      <c r="F45" s="6" t="s">
        <v>222</v>
      </c>
      <c r="G45" s="6" t="s">
        <v>222</v>
      </c>
    </row>
    <row r="46" spans="1:7" x14ac:dyDescent="0.25">
      <c r="A46" s="6" t="s">
        <v>29</v>
      </c>
      <c r="B46" s="6" t="s">
        <v>352</v>
      </c>
      <c r="C46" s="6">
        <v>0.01</v>
      </c>
      <c r="D46" s="6" t="s">
        <v>351</v>
      </c>
      <c r="E46" s="6" t="s">
        <v>351</v>
      </c>
      <c r="F46" s="6" t="s">
        <v>351</v>
      </c>
      <c r="G46" s="6" t="s">
        <v>351</v>
      </c>
    </row>
    <row r="47" spans="1:7" x14ac:dyDescent="0.25">
      <c r="A47" s="6" t="s">
        <v>30</v>
      </c>
      <c r="B47" s="6" t="s">
        <v>352</v>
      </c>
      <c r="C47" s="6">
        <v>1E-3</v>
      </c>
      <c r="D47" s="6" t="s">
        <v>222</v>
      </c>
      <c r="E47" s="6" t="s">
        <v>222</v>
      </c>
      <c r="F47" s="6" t="s">
        <v>222</v>
      </c>
      <c r="G47" s="6" t="s">
        <v>222</v>
      </c>
    </row>
    <row r="49" spans="1:7" x14ac:dyDescent="0.25">
      <c r="A49" s="6" t="s">
        <v>419</v>
      </c>
    </row>
    <row r="50" spans="1:7" x14ac:dyDescent="0.25">
      <c r="A50" s="6" t="s">
        <v>418</v>
      </c>
      <c r="B50" s="6" t="s">
        <v>352</v>
      </c>
      <c r="C50" s="6">
        <v>0.02</v>
      </c>
      <c r="D50" s="6" t="s">
        <v>484</v>
      </c>
      <c r="E50" s="6" t="s">
        <v>484</v>
      </c>
      <c r="F50" s="6" t="s">
        <v>484</v>
      </c>
      <c r="G50" s="6" t="s">
        <v>484</v>
      </c>
    </row>
    <row r="51" spans="1:7" x14ac:dyDescent="0.25">
      <c r="A51" s="6" t="s">
        <v>417</v>
      </c>
      <c r="B51" s="6" t="s">
        <v>352</v>
      </c>
      <c r="C51" s="6">
        <v>0.02</v>
      </c>
      <c r="D51" s="6" t="s">
        <v>484</v>
      </c>
      <c r="E51" s="6" t="s">
        <v>484</v>
      </c>
      <c r="F51" s="6" t="s">
        <v>484</v>
      </c>
      <c r="G51" s="6" t="s">
        <v>484</v>
      </c>
    </row>
    <row r="52" spans="1:7" x14ac:dyDescent="0.25">
      <c r="A52" s="6" t="s">
        <v>533</v>
      </c>
      <c r="B52" s="6" t="s">
        <v>352</v>
      </c>
      <c r="C52" s="6">
        <v>0.04</v>
      </c>
      <c r="D52" s="6" t="s">
        <v>485</v>
      </c>
      <c r="E52" s="6" t="s">
        <v>485</v>
      </c>
      <c r="F52" s="6" t="s">
        <v>485</v>
      </c>
      <c r="G52" s="6" t="s">
        <v>485</v>
      </c>
    </row>
    <row r="54" spans="1:7" x14ac:dyDescent="0.25">
      <c r="A54" s="6" t="s">
        <v>414</v>
      </c>
    </row>
    <row r="55" spans="1:7" x14ac:dyDescent="0.25">
      <c r="A55" s="6" t="s">
        <v>413</v>
      </c>
      <c r="B55" s="6" t="s">
        <v>352</v>
      </c>
      <c r="C55" s="6">
        <v>0.16</v>
      </c>
      <c r="D55" s="6" t="s">
        <v>412</v>
      </c>
      <c r="E55" s="6" t="s">
        <v>412</v>
      </c>
      <c r="F55" s="6" t="s">
        <v>412</v>
      </c>
      <c r="G55" s="6" t="s">
        <v>412</v>
      </c>
    </row>
    <row r="57" spans="1:7" x14ac:dyDescent="0.25">
      <c r="A57" s="6" t="s">
        <v>411</v>
      </c>
    </row>
    <row r="58" spans="1:7" x14ac:dyDescent="0.25">
      <c r="A58" s="6" t="s">
        <v>486</v>
      </c>
      <c r="B58" s="6" t="s">
        <v>352</v>
      </c>
      <c r="C58" s="6">
        <v>10</v>
      </c>
      <c r="D58" s="6">
        <v>120</v>
      </c>
      <c r="E58" s="6">
        <v>110</v>
      </c>
      <c r="F58" s="6">
        <v>86</v>
      </c>
      <c r="G58" s="6">
        <v>88</v>
      </c>
    </row>
    <row r="59" spans="1:7" x14ac:dyDescent="0.25">
      <c r="A59" s="6" t="s">
        <v>400</v>
      </c>
      <c r="B59" s="6" t="s">
        <v>379</v>
      </c>
      <c r="C59" s="6">
        <v>1.2E-2</v>
      </c>
      <c r="D59" s="6">
        <v>160</v>
      </c>
      <c r="E59" s="6">
        <v>160</v>
      </c>
      <c r="F59" s="6">
        <v>96</v>
      </c>
      <c r="G59" s="6">
        <v>110</v>
      </c>
    </row>
    <row r="60" spans="1:7" x14ac:dyDescent="0.25">
      <c r="A60" s="6" t="s">
        <v>36</v>
      </c>
      <c r="B60" s="6" t="s">
        <v>352</v>
      </c>
      <c r="C60" s="6">
        <v>5</v>
      </c>
      <c r="D60" s="6" t="s">
        <v>399</v>
      </c>
      <c r="E60" s="6" t="s">
        <v>399</v>
      </c>
      <c r="F60" s="6" t="s">
        <v>399</v>
      </c>
      <c r="G60" s="6" t="s">
        <v>399</v>
      </c>
    </row>
    <row r="61" spans="1:7" x14ac:dyDescent="0.25">
      <c r="A61" s="6" t="s">
        <v>37</v>
      </c>
      <c r="B61" s="6" t="s">
        <v>352</v>
      </c>
      <c r="C61" s="6">
        <v>5</v>
      </c>
      <c r="D61" s="6" t="s">
        <v>399</v>
      </c>
      <c r="E61" s="6" t="s">
        <v>399</v>
      </c>
      <c r="F61" s="6" t="s">
        <v>399</v>
      </c>
      <c r="G61" s="6" t="s">
        <v>399</v>
      </c>
    </row>
    <row r="62" spans="1:7" x14ac:dyDescent="0.25">
      <c r="A62" s="6" t="s">
        <v>487</v>
      </c>
      <c r="B62" s="6" t="s">
        <v>379</v>
      </c>
      <c r="C62" s="6">
        <v>4.0000000000000001E-3</v>
      </c>
      <c r="D62" s="6">
        <v>0.19</v>
      </c>
      <c r="E62" s="6">
        <v>0.1</v>
      </c>
      <c r="F62" s="6">
        <v>9.8000000000000004E-2</v>
      </c>
      <c r="G62" s="6">
        <v>0.03</v>
      </c>
    </row>
    <row r="63" spans="1:7" x14ac:dyDescent="0.25">
      <c r="A63" s="6" t="s">
        <v>487</v>
      </c>
      <c r="B63" s="6" t="s">
        <v>352</v>
      </c>
      <c r="C63" s="6">
        <v>4</v>
      </c>
      <c r="D63" s="6">
        <v>190</v>
      </c>
      <c r="E63" s="6">
        <v>100</v>
      </c>
      <c r="F63" s="6">
        <v>98</v>
      </c>
      <c r="G63" s="6">
        <v>30</v>
      </c>
    </row>
    <row r="64" spans="1:7" x14ac:dyDescent="0.25">
      <c r="A64" s="6" t="s">
        <v>392</v>
      </c>
      <c r="B64" s="6" t="s">
        <v>379</v>
      </c>
      <c r="C64" s="6">
        <v>5.0000000000000001E-3</v>
      </c>
      <c r="D64" s="6">
        <v>6.9</v>
      </c>
      <c r="E64" s="6">
        <v>6.8</v>
      </c>
      <c r="F64" s="6">
        <v>5.9</v>
      </c>
      <c r="G64" s="6">
        <v>6</v>
      </c>
    </row>
    <row r="65" spans="1:7" x14ac:dyDescent="0.25">
      <c r="A65" s="6" t="s">
        <v>380</v>
      </c>
      <c r="B65" s="6" t="s">
        <v>379</v>
      </c>
      <c r="C65" s="6">
        <v>0.01</v>
      </c>
      <c r="D65" s="6">
        <v>68</v>
      </c>
      <c r="E65" s="6">
        <v>61</v>
      </c>
      <c r="F65" s="6">
        <v>47</v>
      </c>
      <c r="G65" s="6">
        <v>54</v>
      </c>
    </row>
    <row r="67" spans="1:7" x14ac:dyDescent="0.25">
      <c r="A67" s="6" t="s">
        <v>409</v>
      </c>
      <c r="B67" s="6" t="s">
        <v>352</v>
      </c>
      <c r="C67" s="6">
        <v>1</v>
      </c>
      <c r="D67" s="6">
        <v>6.3</v>
      </c>
      <c r="E67" s="6">
        <v>6.7</v>
      </c>
      <c r="F67" s="6">
        <v>3</v>
      </c>
      <c r="G67" s="6">
        <v>4.0999999999999996</v>
      </c>
    </row>
    <row r="68" spans="1:7" x14ac:dyDescent="0.25">
      <c r="A68" s="6" t="s">
        <v>407</v>
      </c>
      <c r="B68" s="6" t="s">
        <v>352</v>
      </c>
      <c r="C68" s="6">
        <v>0.4</v>
      </c>
      <c r="D68" s="6">
        <v>1.6</v>
      </c>
      <c r="E68" s="6">
        <v>1.9</v>
      </c>
      <c r="F68" s="6">
        <v>2</v>
      </c>
      <c r="G68" s="6">
        <v>1.9</v>
      </c>
    </row>
    <row r="69" spans="1:7" x14ac:dyDescent="0.25">
      <c r="A69" s="6" t="s">
        <v>406</v>
      </c>
      <c r="B69" s="6" t="s">
        <v>352</v>
      </c>
      <c r="C69" s="6">
        <v>0.15</v>
      </c>
      <c r="D69" s="6">
        <v>1.65</v>
      </c>
      <c r="E69" s="6">
        <v>1.56</v>
      </c>
      <c r="F69" s="6">
        <v>1.44</v>
      </c>
      <c r="G69" s="6">
        <v>1.52</v>
      </c>
    </row>
    <row r="70" spans="1:7" x14ac:dyDescent="0.25">
      <c r="A70" s="6" t="s">
        <v>405</v>
      </c>
      <c r="B70" s="6" t="s">
        <v>352</v>
      </c>
      <c r="C70" s="6">
        <v>0.06</v>
      </c>
      <c r="D70" s="6">
        <v>38</v>
      </c>
      <c r="E70" s="6">
        <v>37</v>
      </c>
      <c r="F70" s="6">
        <v>27</v>
      </c>
      <c r="G70" s="6">
        <v>27</v>
      </c>
    </row>
    <row r="71" spans="1:7" x14ac:dyDescent="0.25">
      <c r="A71" s="6" t="s">
        <v>403</v>
      </c>
      <c r="B71" s="6" t="s">
        <v>352</v>
      </c>
      <c r="C71" s="6">
        <v>0.02</v>
      </c>
      <c r="D71" s="6">
        <v>0.03</v>
      </c>
      <c r="E71" s="6">
        <v>0.03</v>
      </c>
      <c r="F71" s="6">
        <v>0.04</v>
      </c>
      <c r="G71" s="6" t="s">
        <v>401</v>
      </c>
    </row>
    <row r="72" spans="1:7" x14ac:dyDescent="0.25">
      <c r="A72" s="6" t="s">
        <v>398</v>
      </c>
      <c r="B72" s="6" t="s">
        <v>352</v>
      </c>
      <c r="C72" s="6">
        <v>0.2</v>
      </c>
      <c r="D72" s="6">
        <v>0.5</v>
      </c>
      <c r="E72" s="6">
        <v>0.5</v>
      </c>
      <c r="F72" s="6">
        <v>0.4</v>
      </c>
      <c r="G72" s="6">
        <v>0.4</v>
      </c>
    </row>
    <row r="73" spans="1:7" x14ac:dyDescent="0.25">
      <c r="A73" s="6" t="s">
        <v>397</v>
      </c>
      <c r="B73" s="6" t="s">
        <v>352</v>
      </c>
      <c r="C73" s="6">
        <v>0.2</v>
      </c>
      <c r="D73" s="6">
        <v>0.2</v>
      </c>
      <c r="E73" s="6">
        <v>0.2</v>
      </c>
      <c r="F73" s="6" t="s">
        <v>237</v>
      </c>
      <c r="G73" s="6" t="s">
        <v>237</v>
      </c>
    </row>
    <row r="74" spans="1:7" x14ac:dyDescent="0.25">
      <c r="A74" s="6" t="s">
        <v>396</v>
      </c>
      <c r="B74" s="6" t="s">
        <v>352</v>
      </c>
      <c r="C74" s="6">
        <v>0.5</v>
      </c>
      <c r="D74" s="6">
        <v>7.8</v>
      </c>
      <c r="E74" s="6">
        <v>7.2</v>
      </c>
      <c r="F74" s="6">
        <v>5.4</v>
      </c>
      <c r="G74" s="6">
        <v>6.3</v>
      </c>
    </row>
    <row r="75" spans="1:7" x14ac:dyDescent="0.25">
      <c r="A75" s="6" t="s">
        <v>393</v>
      </c>
      <c r="B75" s="6" t="s">
        <v>352</v>
      </c>
      <c r="C75" s="6">
        <v>0.2</v>
      </c>
      <c r="D75" s="6" t="s">
        <v>237</v>
      </c>
      <c r="E75" s="6">
        <v>0.2</v>
      </c>
      <c r="F75" s="6" t="s">
        <v>237</v>
      </c>
      <c r="G75" s="6" t="s">
        <v>237</v>
      </c>
    </row>
    <row r="76" spans="1:7" x14ac:dyDescent="0.25">
      <c r="A76" s="6" t="s">
        <v>391</v>
      </c>
      <c r="B76" s="6" t="s">
        <v>352</v>
      </c>
      <c r="C76" s="6">
        <v>0.05</v>
      </c>
      <c r="D76" s="6">
        <v>4</v>
      </c>
      <c r="E76" s="6">
        <v>2.2000000000000002</v>
      </c>
      <c r="F76" s="6">
        <v>0.92</v>
      </c>
      <c r="G76" s="6">
        <v>1</v>
      </c>
    </row>
    <row r="77" spans="1:7" x14ac:dyDescent="0.25">
      <c r="A77" s="6" t="s">
        <v>488</v>
      </c>
      <c r="B77" s="6" t="s">
        <v>352</v>
      </c>
      <c r="C77" s="6">
        <v>0.05</v>
      </c>
      <c r="D77" s="6" t="s">
        <v>220</v>
      </c>
      <c r="E77" s="6" t="s">
        <v>220</v>
      </c>
      <c r="F77" s="6" t="s">
        <v>220</v>
      </c>
      <c r="G77" s="6" t="s">
        <v>220</v>
      </c>
    </row>
    <row r="78" spans="1:7" x14ac:dyDescent="0.25">
      <c r="A78" s="6" t="s">
        <v>385</v>
      </c>
      <c r="B78" s="6" t="s">
        <v>352</v>
      </c>
      <c r="C78" s="6">
        <v>0.5</v>
      </c>
      <c r="D78" s="6">
        <v>3</v>
      </c>
      <c r="E78" s="6">
        <v>3.1</v>
      </c>
      <c r="F78" s="6">
        <v>2.8</v>
      </c>
      <c r="G78" s="6">
        <v>2.4</v>
      </c>
    </row>
    <row r="79" spans="1:7" x14ac:dyDescent="0.25">
      <c r="A79" s="6" t="s">
        <v>384</v>
      </c>
      <c r="B79" s="6" t="s">
        <v>352</v>
      </c>
      <c r="C79" s="6">
        <v>0.6</v>
      </c>
      <c r="D79" s="6">
        <v>0.7</v>
      </c>
      <c r="E79" s="6">
        <v>0.8</v>
      </c>
      <c r="F79" s="6" t="s">
        <v>383</v>
      </c>
      <c r="G79" s="6" t="s">
        <v>383</v>
      </c>
    </row>
    <row r="80" spans="1:7" x14ac:dyDescent="0.25">
      <c r="A80" s="6" t="s">
        <v>382</v>
      </c>
      <c r="B80" s="6" t="s">
        <v>352</v>
      </c>
      <c r="C80" s="6">
        <v>0.05</v>
      </c>
      <c r="D80" s="6" t="s">
        <v>220</v>
      </c>
      <c r="E80" s="6" t="s">
        <v>220</v>
      </c>
      <c r="F80" s="6" t="s">
        <v>220</v>
      </c>
      <c r="G80" s="6" t="s">
        <v>220</v>
      </c>
    </row>
    <row r="81" spans="1:7" x14ac:dyDescent="0.25">
      <c r="A81" s="6" t="s">
        <v>378</v>
      </c>
      <c r="B81" s="6" t="s">
        <v>352</v>
      </c>
      <c r="C81" s="6">
        <v>0.2</v>
      </c>
      <c r="D81" s="6">
        <v>0.3</v>
      </c>
      <c r="E81" s="6">
        <v>0.35</v>
      </c>
      <c r="F81" s="6">
        <v>0.41</v>
      </c>
      <c r="G81" s="6">
        <v>0.31</v>
      </c>
    </row>
    <row r="82" spans="1:7" x14ac:dyDescent="0.25">
      <c r="A82" s="6" t="s">
        <v>376</v>
      </c>
      <c r="B82" s="6" t="s">
        <v>352</v>
      </c>
      <c r="C82" s="6">
        <v>0.2</v>
      </c>
      <c r="D82" s="6">
        <v>2.6</v>
      </c>
      <c r="E82" s="6">
        <v>2.4</v>
      </c>
      <c r="F82" s="6">
        <v>2.2000000000000002</v>
      </c>
      <c r="G82" s="6">
        <v>2.2999999999999998</v>
      </c>
    </row>
    <row r="83" spans="1:7" x14ac:dyDescent="0.25">
      <c r="A83" s="6" t="s">
        <v>374</v>
      </c>
      <c r="B83" s="6" t="s">
        <v>352</v>
      </c>
      <c r="C83" s="6">
        <v>0.5</v>
      </c>
      <c r="D83" s="6">
        <v>6.9</v>
      </c>
      <c r="E83" s="6">
        <v>12</v>
      </c>
      <c r="F83" s="6">
        <v>7.8</v>
      </c>
      <c r="G83" s="6">
        <v>7</v>
      </c>
    </row>
    <row r="85" spans="1:7" x14ac:dyDescent="0.25">
      <c r="A85" s="6" t="s">
        <v>373</v>
      </c>
    </row>
    <row r="86" spans="1:7" x14ac:dyDescent="0.25">
      <c r="A86" s="6" t="s">
        <v>46</v>
      </c>
      <c r="B86" s="6" t="s">
        <v>352</v>
      </c>
      <c r="C86" s="6">
        <v>1</v>
      </c>
      <c r="D86" s="6" t="s">
        <v>219</v>
      </c>
      <c r="E86" s="6" t="s">
        <v>219</v>
      </c>
      <c r="F86" s="6" t="s">
        <v>219</v>
      </c>
      <c r="G86" s="6" t="s">
        <v>219</v>
      </c>
    </row>
    <row r="87" spans="1:7" x14ac:dyDescent="0.25">
      <c r="A87" s="6" t="s">
        <v>47</v>
      </c>
      <c r="B87" s="6" t="s">
        <v>352</v>
      </c>
      <c r="C87" s="6">
        <v>1</v>
      </c>
      <c r="D87" s="6" t="s">
        <v>219</v>
      </c>
      <c r="E87" s="6" t="s">
        <v>219</v>
      </c>
      <c r="F87" s="6" t="s">
        <v>219</v>
      </c>
      <c r="G87" s="6" t="s">
        <v>219</v>
      </c>
    </row>
    <row r="88" spans="1:7" x14ac:dyDescent="0.25">
      <c r="A88" s="6" t="s">
        <v>48</v>
      </c>
      <c r="B88" s="6" t="s">
        <v>352</v>
      </c>
      <c r="C88" s="6">
        <v>1</v>
      </c>
      <c r="D88" s="6" t="s">
        <v>219</v>
      </c>
      <c r="E88" s="6" t="s">
        <v>219</v>
      </c>
      <c r="F88" s="6" t="s">
        <v>219</v>
      </c>
      <c r="G88" s="6" t="s">
        <v>219</v>
      </c>
    </row>
    <row r="89" spans="1:7" x14ac:dyDescent="0.25">
      <c r="A89" s="6" t="s">
        <v>49</v>
      </c>
      <c r="B89" s="6" t="s">
        <v>352</v>
      </c>
      <c r="C89" s="6">
        <v>1</v>
      </c>
      <c r="D89" s="6" t="s">
        <v>219</v>
      </c>
      <c r="E89" s="6" t="s">
        <v>219</v>
      </c>
      <c r="F89" s="6" t="s">
        <v>219</v>
      </c>
      <c r="G89" s="6" t="s">
        <v>219</v>
      </c>
    </row>
    <row r="90" spans="1:7" x14ac:dyDescent="0.25">
      <c r="A90" s="6" t="s">
        <v>50</v>
      </c>
      <c r="B90" s="6" t="s">
        <v>352</v>
      </c>
      <c r="C90" s="6">
        <v>1</v>
      </c>
      <c r="D90" s="6" t="s">
        <v>219</v>
      </c>
      <c r="E90" s="6" t="s">
        <v>219</v>
      </c>
      <c r="F90" s="6" t="s">
        <v>219</v>
      </c>
      <c r="G90" s="6" t="s">
        <v>219</v>
      </c>
    </row>
    <row r="91" spans="1:7" x14ac:dyDescent="0.25">
      <c r="A91" s="6" t="s">
        <v>51</v>
      </c>
      <c r="B91" s="6" t="s">
        <v>352</v>
      </c>
      <c r="C91" s="6">
        <v>1</v>
      </c>
      <c r="D91" s="6" t="s">
        <v>219</v>
      </c>
      <c r="E91" s="6" t="s">
        <v>219</v>
      </c>
      <c r="F91" s="6" t="s">
        <v>219</v>
      </c>
      <c r="G91" s="6" t="s">
        <v>219</v>
      </c>
    </row>
    <row r="92" spans="1:7" x14ac:dyDescent="0.25">
      <c r="A92" s="6" t="s">
        <v>489</v>
      </c>
      <c r="B92" s="6" t="s">
        <v>352</v>
      </c>
      <c r="C92" s="6">
        <v>2</v>
      </c>
      <c r="D92" s="6" t="s">
        <v>223</v>
      </c>
      <c r="E92" s="6" t="s">
        <v>223</v>
      </c>
      <c r="F92" s="6" t="s">
        <v>223</v>
      </c>
      <c r="G92" s="6" t="s">
        <v>223</v>
      </c>
    </row>
    <row r="94" spans="1:7" x14ac:dyDescent="0.25">
      <c r="A94" s="6" t="s">
        <v>372</v>
      </c>
    </row>
    <row r="95" spans="1:7" x14ac:dyDescent="0.25">
      <c r="A95" s="6" t="s">
        <v>490</v>
      </c>
      <c r="B95" s="6" t="s">
        <v>352</v>
      </c>
      <c r="C95" s="6">
        <v>1</v>
      </c>
      <c r="D95" s="6" t="s">
        <v>219</v>
      </c>
      <c r="E95" s="6" t="s">
        <v>219</v>
      </c>
      <c r="F95" s="6" t="s">
        <v>219</v>
      </c>
      <c r="G95" s="6" t="s">
        <v>219</v>
      </c>
    </row>
    <row r="96" spans="1:7" x14ac:dyDescent="0.25">
      <c r="A96" s="6" t="s">
        <v>491</v>
      </c>
      <c r="B96" s="6" t="s">
        <v>352</v>
      </c>
      <c r="C96" s="6">
        <v>1</v>
      </c>
      <c r="D96" s="6" t="s">
        <v>219</v>
      </c>
      <c r="E96" s="6" t="s">
        <v>219</v>
      </c>
      <c r="F96" s="6" t="s">
        <v>219</v>
      </c>
      <c r="G96" s="6" t="s">
        <v>219</v>
      </c>
    </row>
    <row r="97" spans="1:7" x14ac:dyDescent="0.25">
      <c r="A97" s="6" t="s">
        <v>492</v>
      </c>
      <c r="B97" s="6" t="s">
        <v>352</v>
      </c>
      <c r="C97" s="6">
        <v>1</v>
      </c>
      <c r="D97" s="6" t="s">
        <v>219</v>
      </c>
      <c r="E97" s="6" t="s">
        <v>219</v>
      </c>
      <c r="F97" s="6" t="s">
        <v>219</v>
      </c>
      <c r="G97" s="6" t="s">
        <v>219</v>
      </c>
    </row>
    <row r="98" spans="1:7" x14ac:dyDescent="0.25">
      <c r="A98" s="6" t="s">
        <v>493</v>
      </c>
      <c r="B98" s="6" t="s">
        <v>352</v>
      </c>
      <c r="C98" s="6">
        <v>10</v>
      </c>
      <c r="D98" s="6" t="s">
        <v>225</v>
      </c>
      <c r="E98" s="6" t="s">
        <v>225</v>
      </c>
      <c r="F98" s="6" t="s">
        <v>225</v>
      </c>
      <c r="G98" s="6" t="s">
        <v>225</v>
      </c>
    </row>
    <row r="99" spans="1:7" x14ac:dyDescent="0.25">
      <c r="A99" s="6" t="s">
        <v>494</v>
      </c>
      <c r="B99" s="6" t="s">
        <v>352</v>
      </c>
      <c r="C99" s="6">
        <v>10</v>
      </c>
      <c r="D99" s="6" t="s">
        <v>225</v>
      </c>
      <c r="E99" s="6" t="s">
        <v>225</v>
      </c>
      <c r="F99" s="6" t="s">
        <v>225</v>
      </c>
      <c r="G99" s="6" t="s">
        <v>225</v>
      </c>
    </row>
    <row r="100" spans="1:7" x14ac:dyDescent="0.25">
      <c r="A100" s="6" t="s">
        <v>495</v>
      </c>
      <c r="B100" s="6" t="s">
        <v>352</v>
      </c>
      <c r="C100" s="6">
        <v>10</v>
      </c>
      <c r="D100" s="6" t="s">
        <v>225</v>
      </c>
      <c r="E100" s="6" t="s">
        <v>225</v>
      </c>
      <c r="F100" s="6" t="s">
        <v>225</v>
      </c>
      <c r="G100" s="6" t="s">
        <v>225</v>
      </c>
    </row>
    <row r="101" spans="1:7" x14ac:dyDescent="0.25">
      <c r="A101" s="6" t="s">
        <v>496</v>
      </c>
      <c r="B101" s="6" t="s">
        <v>352</v>
      </c>
      <c r="C101" s="6">
        <v>10</v>
      </c>
      <c r="D101" s="6" t="s">
        <v>225</v>
      </c>
      <c r="E101" s="6" t="s">
        <v>225</v>
      </c>
      <c r="F101" s="6" t="s">
        <v>225</v>
      </c>
      <c r="G101" s="6" t="s">
        <v>225</v>
      </c>
    </row>
    <row r="102" spans="1:7" x14ac:dyDescent="0.25">
      <c r="A102" s="6" t="s">
        <v>497</v>
      </c>
      <c r="B102" s="6" t="s">
        <v>352</v>
      </c>
      <c r="C102" s="6">
        <v>10</v>
      </c>
      <c r="D102" s="6" t="s">
        <v>225</v>
      </c>
      <c r="E102" s="6" t="s">
        <v>225</v>
      </c>
      <c r="F102" s="6" t="s">
        <v>225</v>
      </c>
      <c r="G102" s="6" t="s">
        <v>225</v>
      </c>
    </row>
    <row r="103" spans="1:7" x14ac:dyDescent="0.25">
      <c r="A103" s="6" t="s">
        <v>498</v>
      </c>
      <c r="B103" s="6" t="s">
        <v>352</v>
      </c>
      <c r="C103" s="6">
        <v>10</v>
      </c>
      <c r="D103" s="6" t="s">
        <v>225</v>
      </c>
      <c r="E103" s="6" t="s">
        <v>225</v>
      </c>
      <c r="F103" s="6" t="s">
        <v>225</v>
      </c>
      <c r="G103" s="6" t="s">
        <v>225</v>
      </c>
    </row>
    <row r="104" spans="1:7" x14ac:dyDescent="0.25">
      <c r="A104" s="6" t="s">
        <v>499</v>
      </c>
      <c r="B104" s="6" t="s">
        <v>352</v>
      </c>
      <c r="C104" s="6">
        <v>10</v>
      </c>
      <c r="D104" s="6" t="s">
        <v>225</v>
      </c>
      <c r="E104" s="6" t="s">
        <v>225</v>
      </c>
      <c r="F104" s="6" t="s">
        <v>225</v>
      </c>
      <c r="G104" s="6" t="s">
        <v>225</v>
      </c>
    </row>
    <row r="105" spans="1:7" x14ac:dyDescent="0.25">
      <c r="A105" s="6" t="s">
        <v>500</v>
      </c>
      <c r="B105" s="6" t="s">
        <v>352</v>
      </c>
      <c r="C105" s="6">
        <v>10</v>
      </c>
      <c r="D105" s="6" t="s">
        <v>225</v>
      </c>
      <c r="E105" s="6" t="s">
        <v>225</v>
      </c>
      <c r="F105" s="6" t="s">
        <v>225</v>
      </c>
      <c r="G105" s="6" t="s">
        <v>225</v>
      </c>
    </row>
    <row r="107" spans="1:7" x14ac:dyDescent="0.25">
      <c r="A107" s="6" t="s">
        <v>501</v>
      </c>
      <c r="B107" s="6" t="s">
        <v>352</v>
      </c>
      <c r="C107" s="6">
        <v>1</v>
      </c>
      <c r="D107" s="6" t="s">
        <v>219</v>
      </c>
      <c r="E107" s="6" t="s">
        <v>219</v>
      </c>
      <c r="F107" s="6" t="s">
        <v>219</v>
      </c>
      <c r="G107" s="6" t="s">
        <v>219</v>
      </c>
    </row>
    <row r="108" spans="1:7" x14ac:dyDescent="0.25">
      <c r="A108" s="6" t="s">
        <v>502</v>
      </c>
      <c r="B108" s="6" t="s">
        <v>352</v>
      </c>
      <c r="C108" s="6">
        <v>1</v>
      </c>
      <c r="D108" s="6" t="s">
        <v>219</v>
      </c>
      <c r="E108" s="6" t="s">
        <v>219</v>
      </c>
      <c r="F108" s="6" t="s">
        <v>219</v>
      </c>
      <c r="G108" s="6" t="s">
        <v>219</v>
      </c>
    </row>
    <row r="109" spans="1:7" x14ac:dyDescent="0.25">
      <c r="A109" s="6" t="s">
        <v>503</v>
      </c>
      <c r="B109" s="6" t="s">
        <v>352</v>
      </c>
      <c r="C109" s="6">
        <v>1</v>
      </c>
      <c r="D109" s="6" t="s">
        <v>219</v>
      </c>
      <c r="E109" s="6" t="s">
        <v>219</v>
      </c>
      <c r="F109" s="6" t="s">
        <v>219</v>
      </c>
      <c r="G109" s="6" t="s">
        <v>219</v>
      </c>
    </row>
    <row r="110" spans="1:7" x14ac:dyDescent="0.25">
      <c r="A110" s="6" t="s">
        <v>504</v>
      </c>
      <c r="B110" s="6" t="s">
        <v>352</v>
      </c>
      <c r="C110" s="6">
        <v>10</v>
      </c>
      <c r="D110" s="6" t="s">
        <v>225</v>
      </c>
      <c r="E110" s="6" t="s">
        <v>225</v>
      </c>
      <c r="F110" s="6" t="s">
        <v>225</v>
      </c>
      <c r="G110" s="6" t="s">
        <v>225</v>
      </c>
    </row>
    <row r="111" spans="1:7" x14ac:dyDescent="0.25">
      <c r="A111" s="6" t="s">
        <v>505</v>
      </c>
      <c r="B111" s="6" t="s">
        <v>352</v>
      </c>
      <c r="C111" s="6">
        <v>10</v>
      </c>
      <c r="D111" s="6" t="s">
        <v>225</v>
      </c>
      <c r="E111" s="6" t="s">
        <v>225</v>
      </c>
      <c r="F111" s="6" t="s">
        <v>225</v>
      </c>
      <c r="G111" s="6" t="s">
        <v>225</v>
      </c>
    </row>
    <row r="112" spans="1:7" x14ac:dyDescent="0.25">
      <c r="A112" s="6" t="s">
        <v>506</v>
      </c>
      <c r="B112" s="6" t="s">
        <v>352</v>
      </c>
      <c r="C112" s="6">
        <v>10</v>
      </c>
      <c r="D112" s="6" t="s">
        <v>225</v>
      </c>
      <c r="E112" s="6" t="s">
        <v>225</v>
      </c>
      <c r="F112" s="6" t="s">
        <v>225</v>
      </c>
      <c r="G112" s="6" t="s">
        <v>225</v>
      </c>
    </row>
    <row r="113" spans="1:7" x14ac:dyDescent="0.25">
      <c r="A113" s="6" t="s">
        <v>507</v>
      </c>
      <c r="B113" s="6" t="s">
        <v>352</v>
      </c>
      <c r="C113" s="6">
        <v>10</v>
      </c>
      <c r="D113" s="6" t="s">
        <v>225</v>
      </c>
      <c r="E113" s="6" t="s">
        <v>225</v>
      </c>
      <c r="F113" s="6" t="s">
        <v>225</v>
      </c>
      <c r="G113" s="6" t="s">
        <v>225</v>
      </c>
    </row>
    <row r="114" spans="1:7" x14ac:dyDescent="0.25">
      <c r="A114" s="6" t="s">
        <v>508</v>
      </c>
      <c r="B114" s="6" t="s">
        <v>352</v>
      </c>
      <c r="C114" s="6">
        <v>10</v>
      </c>
      <c r="D114" s="6" t="s">
        <v>225</v>
      </c>
      <c r="E114" s="6" t="s">
        <v>225</v>
      </c>
      <c r="F114" s="6" t="s">
        <v>225</v>
      </c>
      <c r="G114" s="6" t="s">
        <v>225</v>
      </c>
    </row>
    <row r="115" spans="1:7" x14ac:dyDescent="0.25">
      <c r="A115" s="6" t="s">
        <v>509</v>
      </c>
      <c r="B115" s="6" t="s">
        <v>352</v>
      </c>
      <c r="C115" s="6">
        <v>10</v>
      </c>
      <c r="D115" s="6" t="s">
        <v>225</v>
      </c>
      <c r="E115" s="6" t="s">
        <v>225</v>
      </c>
      <c r="F115" s="6" t="s">
        <v>225</v>
      </c>
      <c r="G115" s="6" t="s">
        <v>225</v>
      </c>
    </row>
    <row r="116" spans="1:7" x14ac:dyDescent="0.25">
      <c r="A116" s="6" t="s">
        <v>510</v>
      </c>
      <c r="B116" s="6" t="s">
        <v>352</v>
      </c>
      <c r="C116" s="6">
        <v>10</v>
      </c>
      <c r="D116" s="6" t="s">
        <v>225</v>
      </c>
      <c r="E116" s="6" t="s">
        <v>225</v>
      </c>
      <c r="F116" s="6" t="s">
        <v>225</v>
      </c>
      <c r="G116" s="6" t="s">
        <v>225</v>
      </c>
    </row>
    <row r="118" spans="1:7" x14ac:dyDescent="0.25">
      <c r="A118" s="6" t="s">
        <v>511</v>
      </c>
      <c r="B118" s="6" t="s">
        <v>352</v>
      </c>
      <c r="C118" s="6">
        <v>10</v>
      </c>
      <c r="D118" s="6" t="s">
        <v>225</v>
      </c>
      <c r="E118" s="6" t="s">
        <v>225</v>
      </c>
      <c r="F118" s="6" t="s">
        <v>225</v>
      </c>
      <c r="G118" s="6" t="s">
        <v>225</v>
      </c>
    </row>
    <row r="120" spans="1:7" x14ac:dyDescent="0.25">
      <c r="A120" s="6" t="s">
        <v>354</v>
      </c>
    </row>
    <row r="121" spans="1:7" x14ac:dyDescent="0.25">
      <c r="A121" s="6" t="s">
        <v>70</v>
      </c>
      <c r="B121" s="6" t="s">
        <v>352</v>
      </c>
      <c r="C121" s="6">
        <v>1</v>
      </c>
      <c r="D121" s="6" t="s">
        <v>219</v>
      </c>
      <c r="E121" s="6" t="s">
        <v>219</v>
      </c>
      <c r="F121" s="6" t="s">
        <v>219</v>
      </c>
      <c r="G121" s="6" t="s">
        <v>219</v>
      </c>
    </row>
    <row r="122" spans="1:7" x14ac:dyDescent="0.25">
      <c r="A122" s="6" t="s">
        <v>71</v>
      </c>
      <c r="B122" s="6" t="s">
        <v>352</v>
      </c>
      <c r="C122" s="6">
        <v>1</v>
      </c>
      <c r="D122" s="6" t="s">
        <v>219</v>
      </c>
      <c r="E122" s="6" t="s">
        <v>219</v>
      </c>
      <c r="F122" s="6" t="s">
        <v>219</v>
      </c>
      <c r="G122" s="6" t="s">
        <v>219</v>
      </c>
    </row>
    <row r="123" spans="1:7" x14ac:dyDescent="0.25">
      <c r="A123" s="6" t="s">
        <v>72</v>
      </c>
      <c r="B123" s="6" t="s">
        <v>352</v>
      </c>
      <c r="C123" s="6">
        <v>1</v>
      </c>
      <c r="D123" s="6" t="s">
        <v>219</v>
      </c>
      <c r="E123" s="6" t="s">
        <v>219</v>
      </c>
      <c r="F123" s="6" t="s">
        <v>219</v>
      </c>
      <c r="G123" s="6" t="s">
        <v>219</v>
      </c>
    </row>
    <row r="124" spans="1:7" x14ac:dyDescent="0.25">
      <c r="A124" s="6" t="s">
        <v>73</v>
      </c>
      <c r="B124" s="6" t="s">
        <v>352</v>
      </c>
      <c r="C124" s="6">
        <v>1</v>
      </c>
      <c r="D124" s="6" t="s">
        <v>219</v>
      </c>
      <c r="E124" s="6" t="s">
        <v>219</v>
      </c>
      <c r="F124" s="6" t="s">
        <v>219</v>
      </c>
      <c r="G124" s="6" t="s">
        <v>219</v>
      </c>
    </row>
    <row r="125" spans="1:7" x14ac:dyDescent="0.25">
      <c r="A125" s="6" t="s">
        <v>74</v>
      </c>
      <c r="B125" s="6" t="s">
        <v>352</v>
      </c>
      <c r="C125" s="6">
        <v>1</v>
      </c>
      <c r="D125" s="6" t="s">
        <v>219</v>
      </c>
      <c r="E125" s="6" t="s">
        <v>219</v>
      </c>
      <c r="F125" s="6" t="s">
        <v>219</v>
      </c>
      <c r="G125" s="6" t="s">
        <v>219</v>
      </c>
    </row>
    <row r="126" spans="1:7" x14ac:dyDescent="0.25">
      <c r="A126" s="6" t="s">
        <v>512</v>
      </c>
      <c r="B126" s="6" t="s">
        <v>352</v>
      </c>
      <c r="C126" s="6">
        <v>1</v>
      </c>
      <c r="D126" s="6" t="s">
        <v>219</v>
      </c>
      <c r="E126" s="6" t="s">
        <v>219</v>
      </c>
      <c r="F126" s="6" t="s">
        <v>219</v>
      </c>
      <c r="G126" s="6" t="s">
        <v>219</v>
      </c>
    </row>
    <row r="127" spans="1:7" x14ac:dyDescent="0.25">
      <c r="A127" s="6" t="s">
        <v>513</v>
      </c>
      <c r="B127" s="6" t="s">
        <v>352</v>
      </c>
      <c r="C127" s="6">
        <v>1</v>
      </c>
      <c r="D127" s="6" t="s">
        <v>219</v>
      </c>
      <c r="E127" s="6" t="s">
        <v>219</v>
      </c>
      <c r="F127" s="6" t="s">
        <v>219</v>
      </c>
      <c r="G127" s="6" t="s">
        <v>219</v>
      </c>
    </row>
    <row r="128" spans="1:7" x14ac:dyDescent="0.25">
      <c r="A128" s="6" t="s">
        <v>77</v>
      </c>
      <c r="B128" s="6" t="s">
        <v>352</v>
      </c>
      <c r="C128" s="6">
        <v>1</v>
      </c>
      <c r="D128" s="6" t="s">
        <v>219</v>
      </c>
      <c r="E128" s="6" t="s">
        <v>219</v>
      </c>
      <c r="F128" s="6" t="s">
        <v>219</v>
      </c>
      <c r="G128" s="6" t="s">
        <v>219</v>
      </c>
    </row>
    <row r="129" spans="1:7" x14ac:dyDescent="0.25">
      <c r="A129" s="6" t="s">
        <v>51</v>
      </c>
      <c r="B129" s="6" t="s">
        <v>352</v>
      </c>
      <c r="C129" s="6">
        <v>1</v>
      </c>
      <c r="D129" s="6" t="s">
        <v>219</v>
      </c>
      <c r="E129" s="6" t="s">
        <v>219</v>
      </c>
      <c r="F129" s="6" t="s">
        <v>219</v>
      </c>
      <c r="G129" s="6" t="s">
        <v>219</v>
      </c>
    </row>
    <row r="130" spans="1:7" x14ac:dyDescent="0.25">
      <c r="A130" s="6" t="s">
        <v>514</v>
      </c>
      <c r="B130" s="6" t="s">
        <v>352</v>
      </c>
      <c r="C130" s="6">
        <v>1</v>
      </c>
      <c r="D130" s="6" t="s">
        <v>219</v>
      </c>
      <c r="E130" s="6" t="s">
        <v>219</v>
      </c>
      <c r="F130" s="6" t="s">
        <v>219</v>
      </c>
      <c r="G130" s="6" t="s">
        <v>219</v>
      </c>
    </row>
    <row r="131" spans="1:7" x14ac:dyDescent="0.25">
      <c r="A131" s="6" t="s">
        <v>79</v>
      </c>
      <c r="B131" s="6" t="s">
        <v>352</v>
      </c>
      <c r="C131" s="6">
        <v>1</v>
      </c>
      <c r="D131" s="6" t="s">
        <v>219</v>
      </c>
      <c r="E131" s="6" t="s">
        <v>219</v>
      </c>
      <c r="F131" s="6" t="s">
        <v>219</v>
      </c>
      <c r="G131" s="6" t="s">
        <v>219</v>
      </c>
    </row>
    <row r="132" spans="1:7" x14ac:dyDescent="0.25">
      <c r="A132" s="6" t="s">
        <v>80</v>
      </c>
      <c r="B132" s="6" t="s">
        <v>352</v>
      </c>
      <c r="C132" s="6">
        <v>1</v>
      </c>
      <c r="D132" s="6" t="s">
        <v>219</v>
      </c>
      <c r="E132" s="6" t="s">
        <v>219</v>
      </c>
      <c r="F132" s="6" t="s">
        <v>219</v>
      </c>
      <c r="G132" s="6" t="s">
        <v>219</v>
      </c>
    </row>
    <row r="133" spans="1:7" x14ac:dyDescent="0.25">
      <c r="A133" s="6" t="s">
        <v>81</v>
      </c>
      <c r="B133" s="6" t="s">
        <v>352</v>
      </c>
      <c r="C133" s="6">
        <v>1</v>
      </c>
      <c r="D133" s="6" t="s">
        <v>219</v>
      </c>
      <c r="E133" s="6" t="s">
        <v>219</v>
      </c>
      <c r="F133" s="6" t="s">
        <v>219</v>
      </c>
      <c r="G133" s="6" t="s">
        <v>219</v>
      </c>
    </row>
    <row r="134" spans="1:7" x14ac:dyDescent="0.25">
      <c r="A134" s="6" t="s">
        <v>515</v>
      </c>
      <c r="B134" s="6" t="s">
        <v>352</v>
      </c>
      <c r="C134" s="6">
        <v>1</v>
      </c>
      <c r="D134" s="6" t="s">
        <v>219</v>
      </c>
      <c r="E134" s="6" t="s">
        <v>219</v>
      </c>
      <c r="F134" s="6" t="s">
        <v>219</v>
      </c>
      <c r="G134" s="6" t="s">
        <v>219</v>
      </c>
    </row>
    <row r="135" spans="1:7" x14ac:dyDescent="0.25">
      <c r="A135" s="6" t="s">
        <v>83</v>
      </c>
      <c r="B135" s="6" t="s">
        <v>352</v>
      </c>
      <c r="C135" s="6">
        <v>1</v>
      </c>
      <c r="D135" s="6" t="s">
        <v>219</v>
      </c>
      <c r="E135" s="6" t="s">
        <v>219</v>
      </c>
      <c r="F135" s="6" t="s">
        <v>219</v>
      </c>
      <c r="G135" s="6" t="s">
        <v>219</v>
      </c>
    </row>
    <row r="136" spans="1:7" x14ac:dyDescent="0.25">
      <c r="A136" s="6" t="s">
        <v>84</v>
      </c>
      <c r="B136" s="6" t="s">
        <v>352</v>
      </c>
      <c r="C136" s="6">
        <v>1</v>
      </c>
      <c r="D136" s="6" t="s">
        <v>219</v>
      </c>
      <c r="E136" s="6" t="s">
        <v>219</v>
      </c>
      <c r="F136" s="6" t="s">
        <v>219</v>
      </c>
      <c r="G136" s="6" t="s">
        <v>219</v>
      </c>
    </row>
    <row r="137" spans="1:7" x14ac:dyDescent="0.25">
      <c r="A137" s="6" t="s">
        <v>46</v>
      </c>
      <c r="B137" s="6" t="s">
        <v>352</v>
      </c>
      <c r="C137" s="6">
        <v>1</v>
      </c>
      <c r="D137" s="6" t="s">
        <v>219</v>
      </c>
      <c r="E137" s="6" t="s">
        <v>219</v>
      </c>
      <c r="F137" s="6" t="s">
        <v>219</v>
      </c>
      <c r="G137" s="6" t="s">
        <v>219</v>
      </c>
    </row>
    <row r="138" spans="1:7" x14ac:dyDescent="0.25">
      <c r="A138" s="6" t="s">
        <v>85</v>
      </c>
      <c r="B138" s="6" t="s">
        <v>352</v>
      </c>
      <c r="C138" s="6">
        <v>1</v>
      </c>
      <c r="D138" s="6" t="s">
        <v>219</v>
      </c>
      <c r="E138" s="6" t="s">
        <v>219</v>
      </c>
      <c r="F138" s="6" t="s">
        <v>219</v>
      </c>
      <c r="G138" s="6" t="s">
        <v>219</v>
      </c>
    </row>
    <row r="139" spans="1:7" x14ac:dyDescent="0.25">
      <c r="A139" s="6" t="s">
        <v>516</v>
      </c>
      <c r="B139" s="6" t="s">
        <v>352</v>
      </c>
      <c r="C139" s="6">
        <v>1</v>
      </c>
      <c r="D139" s="6" t="s">
        <v>219</v>
      </c>
      <c r="E139" s="6" t="s">
        <v>219</v>
      </c>
      <c r="F139" s="6" t="s">
        <v>219</v>
      </c>
      <c r="G139" s="6" t="s">
        <v>219</v>
      </c>
    </row>
    <row r="140" spans="1:7" x14ac:dyDescent="0.25">
      <c r="A140" s="6" t="s">
        <v>87</v>
      </c>
      <c r="B140" s="6" t="s">
        <v>352</v>
      </c>
      <c r="C140" s="6">
        <v>1</v>
      </c>
      <c r="D140" s="6" t="s">
        <v>219</v>
      </c>
      <c r="E140" s="6" t="s">
        <v>219</v>
      </c>
      <c r="F140" s="6" t="s">
        <v>219</v>
      </c>
      <c r="G140" s="6" t="s">
        <v>219</v>
      </c>
    </row>
    <row r="141" spans="1:7" x14ac:dyDescent="0.25">
      <c r="A141" s="6" t="s">
        <v>88</v>
      </c>
      <c r="B141" s="6" t="s">
        <v>352</v>
      </c>
      <c r="C141" s="6">
        <v>1</v>
      </c>
      <c r="D141" s="6" t="s">
        <v>219</v>
      </c>
      <c r="E141" s="6" t="s">
        <v>219</v>
      </c>
      <c r="F141" s="6" t="s">
        <v>219</v>
      </c>
      <c r="G141" s="6" t="s">
        <v>219</v>
      </c>
    </row>
    <row r="142" spans="1:7" x14ac:dyDescent="0.25">
      <c r="A142" s="6" t="s">
        <v>89</v>
      </c>
      <c r="B142" s="6" t="s">
        <v>352</v>
      </c>
      <c r="C142" s="6">
        <v>1</v>
      </c>
      <c r="D142" s="6" t="s">
        <v>219</v>
      </c>
      <c r="E142" s="6" t="s">
        <v>219</v>
      </c>
      <c r="F142" s="6" t="s">
        <v>219</v>
      </c>
      <c r="G142" s="6" t="s">
        <v>219</v>
      </c>
    </row>
    <row r="143" spans="1:7" x14ac:dyDescent="0.25">
      <c r="A143" s="6" t="s">
        <v>90</v>
      </c>
      <c r="B143" s="6" t="s">
        <v>352</v>
      </c>
      <c r="C143" s="6">
        <v>1</v>
      </c>
      <c r="D143" s="6" t="s">
        <v>219</v>
      </c>
      <c r="E143" s="6" t="s">
        <v>219</v>
      </c>
      <c r="F143" s="6" t="s">
        <v>219</v>
      </c>
      <c r="G143" s="6" t="s">
        <v>219</v>
      </c>
    </row>
    <row r="144" spans="1:7" x14ac:dyDescent="0.25">
      <c r="A144" s="6" t="s">
        <v>91</v>
      </c>
      <c r="B144" s="6" t="s">
        <v>352</v>
      </c>
      <c r="C144" s="6">
        <v>1</v>
      </c>
      <c r="D144" s="6" t="s">
        <v>219</v>
      </c>
      <c r="E144" s="6" t="s">
        <v>219</v>
      </c>
      <c r="F144" s="6" t="s">
        <v>219</v>
      </c>
      <c r="G144" s="6" t="s">
        <v>219</v>
      </c>
    </row>
    <row r="145" spans="1:7" x14ac:dyDescent="0.25">
      <c r="A145" s="6" t="s">
        <v>47</v>
      </c>
      <c r="B145" s="6" t="s">
        <v>352</v>
      </c>
      <c r="C145" s="6">
        <v>1</v>
      </c>
      <c r="D145" s="6" t="s">
        <v>219</v>
      </c>
      <c r="E145" s="6" t="s">
        <v>219</v>
      </c>
      <c r="F145" s="6" t="s">
        <v>219</v>
      </c>
      <c r="G145" s="6" t="s">
        <v>219</v>
      </c>
    </row>
    <row r="146" spans="1:7" x14ac:dyDescent="0.25">
      <c r="A146" s="6" t="s">
        <v>92</v>
      </c>
      <c r="B146" s="6" t="s">
        <v>352</v>
      </c>
      <c r="C146" s="6">
        <v>1</v>
      </c>
      <c r="D146" s="6" t="s">
        <v>219</v>
      </c>
      <c r="E146" s="6" t="s">
        <v>219</v>
      </c>
      <c r="F146" s="6" t="s">
        <v>219</v>
      </c>
      <c r="G146" s="6" t="s">
        <v>219</v>
      </c>
    </row>
    <row r="147" spans="1:7" x14ac:dyDescent="0.25">
      <c r="A147" s="6" t="s">
        <v>93</v>
      </c>
      <c r="B147" s="6" t="s">
        <v>352</v>
      </c>
      <c r="C147" s="6">
        <v>1</v>
      </c>
      <c r="D147" s="6" t="s">
        <v>219</v>
      </c>
      <c r="E147" s="6" t="s">
        <v>219</v>
      </c>
      <c r="F147" s="6" t="s">
        <v>219</v>
      </c>
      <c r="G147" s="6" t="s">
        <v>219</v>
      </c>
    </row>
    <row r="148" spans="1:7" x14ac:dyDescent="0.25">
      <c r="A148" s="6" t="s">
        <v>94</v>
      </c>
      <c r="B148" s="6" t="s">
        <v>352</v>
      </c>
      <c r="C148" s="6">
        <v>1</v>
      </c>
      <c r="D148" s="6" t="s">
        <v>219</v>
      </c>
      <c r="E148" s="6" t="s">
        <v>219</v>
      </c>
      <c r="F148" s="6" t="s">
        <v>219</v>
      </c>
      <c r="G148" s="6" t="s">
        <v>219</v>
      </c>
    </row>
    <row r="149" spans="1:7" x14ac:dyDescent="0.25">
      <c r="A149" s="6" t="s">
        <v>95</v>
      </c>
      <c r="B149" s="6" t="s">
        <v>352</v>
      </c>
      <c r="C149" s="6">
        <v>1</v>
      </c>
      <c r="D149" s="6" t="s">
        <v>219</v>
      </c>
      <c r="E149" s="6" t="s">
        <v>219</v>
      </c>
      <c r="F149" s="6" t="s">
        <v>219</v>
      </c>
      <c r="G149" s="6" t="s">
        <v>219</v>
      </c>
    </row>
    <row r="150" spans="1:7" x14ac:dyDescent="0.25">
      <c r="A150" s="6" t="s">
        <v>96</v>
      </c>
      <c r="B150" s="6" t="s">
        <v>352</v>
      </c>
      <c r="C150" s="6">
        <v>1</v>
      </c>
      <c r="D150" s="6" t="s">
        <v>219</v>
      </c>
      <c r="E150" s="6" t="s">
        <v>219</v>
      </c>
      <c r="F150" s="6" t="s">
        <v>219</v>
      </c>
      <c r="G150" s="6" t="s">
        <v>219</v>
      </c>
    </row>
    <row r="151" spans="1:7" x14ac:dyDescent="0.25">
      <c r="A151" s="6" t="s">
        <v>97</v>
      </c>
      <c r="B151" s="6" t="s">
        <v>352</v>
      </c>
      <c r="C151" s="6">
        <v>1</v>
      </c>
      <c r="D151" s="6" t="s">
        <v>219</v>
      </c>
      <c r="E151" s="6" t="s">
        <v>219</v>
      </c>
      <c r="F151" s="6" t="s">
        <v>219</v>
      </c>
      <c r="G151" s="6" t="s">
        <v>219</v>
      </c>
    </row>
    <row r="152" spans="1:7" x14ac:dyDescent="0.25">
      <c r="A152" s="6" t="s">
        <v>98</v>
      </c>
      <c r="B152" s="6" t="s">
        <v>352</v>
      </c>
      <c r="C152" s="6">
        <v>1</v>
      </c>
      <c r="D152" s="6" t="s">
        <v>219</v>
      </c>
      <c r="E152" s="6" t="s">
        <v>219</v>
      </c>
      <c r="F152" s="6" t="s">
        <v>219</v>
      </c>
      <c r="G152" s="6" t="s">
        <v>219</v>
      </c>
    </row>
    <row r="153" spans="1:7" x14ac:dyDescent="0.25">
      <c r="A153" s="6" t="s">
        <v>48</v>
      </c>
      <c r="B153" s="6" t="s">
        <v>352</v>
      </c>
      <c r="C153" s="6">
        <v>1</v>
      </c>
      <c r="D153" s="6" t="s">
        <v>219</v>
      </c>
      <c r="E153" s="6" t="s">
        <v>219</v>
      </c>
      <c r="F153" s="6" t="s">
        <v>219</v>
      </c>
      <c r="G153" s="6" t="s">
        <v>219</v>
      </c>
    </row>
    <row r="154" spans="1:7" x14ac:dyDescent="0.25">
      <c r="A154" s="6" t="s">
        <v>517</v>
      </c>
      <c r="B154" s="6" t="s">
        <v>352</v>
      </c>
      <c r="C154" s="6">
        <v>1</v>
      </c>
      <c r="D154" s="6" t="s">
        <v>219</v>
      </c>
      <c r="E154" s="6" t="s">
        <v>219</v>
      </c>
      <c r="F154" s="6" t="s">
        <v>219</v>
      </c>
      <c r="G154" s="6" t="s">
        <v>219</v>
      </c>
    </row>
    <row r="155" spans="1:7" x14ac:dyDescent="0.25">
      <c r="A155" s="6" t="s">
        <v>99</v>
      </c>
      <c r="B155" s="6" t="s">
        <v>352</v>
      </c>
      <c r="C155" s="6">
        <v>1</v>
      </c>
      <c r="D155" s="6" t="s">
        <v>219</v>
      </c>
      <c r="E155" s="6" t="s">
        <v>219</v>
      </c>
      <c r="F155" s="6" t="s">
        <v>219</v>
      </c>
      <c r="G155" s="6" t="s">
        <v>219</v>
      </c>
    </row>
    <row r="156" spans="1:7" x14ac:dyDescent="0.25">
      <c r="A156" s="6" t="s">
        <v>100</v>
      </c>
      <c r="B156" s="6" t="s">
        <v>352</v>
      </c>
      <c r="C156" s="6">
        <v>1</v>
      </c>
      <c r="D156" s="6" t="s">
        <v>219</v>
      </c>
      <c r="E156" s="6" t="s">
        <v>219</v>
      </c>
      <c r="F156" s="6" t="s">
        <v>219</v>
      </c>
      <c r="G156" s="6" t="s">
        <v>219</v>
      </c>
    </row>
    <row r="157" spans="1:7" x14ac:dyDescent="0.25">
      <c r="A157" s="6" t="s">
        <v>518</v>
      </c>
      <c r="B157" s="6" t="s">
        <v>352</v>
      </c>
      <c r="C157" s="6">
        <v>1</v>
      </c>
      <c r="D157" s="6" t="s">
        <v>219</v>
      </c>
      <c r="E157" s="6" t="s">
        <v>219</v>
      </c>
      <c r="F157" s="6" t="s">
        <v>219</v>
      </c>
      <c r="G157" s="6" t="s">
        <v>219</v>
      </c>
    </row>
    <row r="158" spans="1:7" x14ac:dyDescent="0.25">
      <c r="A158" s="6" t="s">
        <v>101</v>
      </c>
      <c r="B158" s="6" t="s">
        <v>352</v>
      </c>
      <c r="C158" s="6">
        <v>1</v>
      </c>
      <c r="D158" s="6" t="s">
        <v>219</v>
      </c>
      <c r="E158" s="6" t="s">
        <v>219</v>
      </c>
      <c r="F158" s="6" t="s">
        <v>219</v>
      </c>
      <c r="G158" s="6" t="s">
        <v>219</v>
      </c>
    </row>
    <row r="159" spans="1:7" x14ac:dyDescent="0.25">
      <c r="A159" s="6" t="s">
        <v>102</v>
      </c>
      <c r="B159" s="6" t="s">
        <v>352</v>
      </c>
      <c r="C159" s="6">
        <v>1</v>
      </c>
      <c r="D159" s="6" t="s">
        <v>219</v>
      </c>
      <c r="E159" s="6" t="s">
        <v>219</v>
      </c>
      <c r="F159" s="6" t="s">
        <v>219</v>
      </c>
      <c r="G159" s="6" t="s">
        <v>219</v>
      </c>
    </row>
    <row r="160" spans="1:7" x14ac:dyDescent="0.25">
      <c r="A160" s="6" t="s">
        <v>103</v>
      </c>
      <c r="B160" s="6" t="s">
        <v>352</v>
      </c>
      <c r="C160" s="6">
        <v>1</v>
      </c>
      <c r="D160" s="6" t="s">
        <v>219</v>
      </c>
      <c r="E160" s="6" t="s">
        <v>219</v>
      </c>
      <c r="F160" s="6" t="s">
        <v>219</v>
      </c>
      <c r="G160" s="6" t="s">
        <v>219</v>
      </c>
    </row>
    <row r="161" spans="1:7" x14ac:dyDescent="0.25">
      <c r="A161" s="6" t="s">
        <v>519</v>
      </c>
      <c r="B161" s="6" t="s">
        <v>352</v>
      </c>
      <c r="C161" s="6">
        <v>1</v>
      </c>
      <c r="D161" s="6" t="s">
        <v>219</v>
      </c>
      <c r="E161" s="6" t="s">
        <v>219</v>
      </c>
      <c r="F161" s="6" t="s">
        <v>219</v>
      </c>
      <c r="G161" s="6" t="s">
        <v>219</v>
      </c>
    </row>
    <row r="162" spans="1:7" x14ac:dyDescent="0.25">
      <c r="A162" s="6" t="s">
        <v>105</v>
      </c>
      <c r="B162" s="6" t="s">
        <v>352</v>
      </c>
      <c r="C162" s="6">
        <v>1</v>
      </c>
      <c r="D162" s="6" t="s">
        <v>219</v>
      </c>
      <c r="E162" s="6" t="s">
        <v>219</v>
      </c>
      <c r="F162" s="6" t="s">
        <v>219</v>
      </c>
      <c r="G162" s="6" t="s">
        <v>219</v>
      </c>
    </row>
    <row r="163" spans="1:7" x14ac:dyDescent="0.25">
      <c r="A163" s="6" t="s">
        <v>106</v>
      </c>
      <c r="B163" s="6" t="s">
        <v>352</v>
      </c>
      <c r="C163" s="6">
        <v>1</v>
      </c>
      <c r="D163" s="6" t="s">
        <v>219</v>
      </c>
      <c r="E163" s="6" t="s">
        <v>219</v>
      </c>
      <c r="F163" s="6" t="s">
        <v>219</v>
      </c>
      <c r="G163" s="6" t="s">
        <v>219</v>
      </c>
    </row>
    <row r="164" spans="1:7" x14ac:dyDescent="0.25">
      <c r="A164" s="6" t="s">
        <v>107</v>
      </c>
      <c r="B164" s="6" t="s">
        <v>352</v>
      </c>
      <c r="C164" s="6">
        <v>1</v>
      </c>
      <c r="D164" s="6" t="s">
        <v>219</v>
      </c>
      <c r="E164" s="6" t="s">
        <v>219</v>
      </c>
      <c r="F164" s="6" t="s">
        <v>219</v>
      </c>
      <c r="G164" s="6" t="s">
        <v>219</v>
      </c>
    </row>
    <row r="165" spans="1:7" x14ac:dyDescent="0.25">
      <c r="A165" s="6" t="s">
        <v>520</v>
      </c>
      <c r="B165" s="6" t="s">
        <v>352</v>
      </c>
      <c r="C165" s="6">
        <v>1</v>
      </c>
      <c r="D165" s="6" t="s">
        <v>219</v>
      </c>
      <c r="E165" s="6" t="s">
        <v>219</v>
      </c>
      <c r="F165" s="6" t="s">
        <v>219</v>
      </c>
      <c r="G165" s="6" t="s">
        <v>219</v>
      </c>
    </row>
    <row r="166" spans="1:7" x14ac:dyDescent="0.25">
      <c r="A166" s="6" t="s">
        <v>109</v>
      </c>
      <c r="B166" s="6" t="s">
        <v>352</v>
      </c>
      <c r="C166" s="6">
        <v>1</v>
      </c>
      <c r="D166" s="6" t="s">
        <v>219</v>
      </c>
      <c r="E166" s="6" t="s">
        <v>219</v>
      </c>
      <c r="F166" s="6" t="s">
        <v>219</v>
      </c>
      <c r="G166" s="6" t="s">
        <v>219</v>
      </c>
    </row>
    <row r="167" spans="1:7" x14ac:dyDescent="0.25">
      <c r="A167" s="6" t="s">
        <v>521</v>
      </c>
      <c r="B167" s="6" t="s">
        <v>352</v>
      </c>
      <c r="C167" s="6">
        <v>1</v>
      </c>
      <c r="D167" s="6" t="s">
        <v>219</v>
      </c>
      <c r="E167" s="6" t="s">
        <v>219</v>
      </c>
      <c r="F167" s="6" t="s">
        <v>219</v>
      </c>
      <c r="G167" s="6" t="s">
        <v>219</v>
      </c>
    </row>
    <row r="168" spans="1:7" x14ac:dyDescent="0.25">
      <c r="A168" s="6" t="s">
        <v>124</v>
      </c>
      <c r="B168" s="6" t="s">
        <v>352</v>
      </c>
      <c r="C168" s="6">
        <v>1</v>
      </c>
      <c r="D168" s="6" t="s">
        <v>219</v>
      </c>
      <c r="E168" s="6" t="s">
        <v>219</v>
      </c>
      <c r="F168" s="6" t="s">
        <v>219</v>
      </c>
      <c r="G168" s="6" t="s">
        <v>219</v>
      </c>
    </row>
    <row r="169" spans="1:7" x14ac:dyDescent="0.25">
      <c r="A169" s="6" t="s">
        <v>522</v>
      </c>
      <c r="B169" s="6" t="s">
        <v>352</v>
      </c>
      <c r="C169" s="6">
        <v>1</v>
      </c>
      <c r="D169" s="6" t="s">
        <v>219</v>
      </c>
      <c r="E169" s="6" t="s">
        <v>219</v>
      </c>
      <c r="F169" s="6" t="s">
        <v>219</v>
      </c>
      <c r="G169" s="6" t="s">
        <v>219</v>
      </c>
    </row>
    <row r="170" spans="1:7" x14ac:dyDescent="0.25">
      <c r="A170" s="6" t="s">
        <v>125</v>
      </c>
      <c r="B170" s="6" t="s">
        <v>352</v>
      </c>
      <c r="C170" s="6">
        <v>1</v>
      </c>
      <c r="D170" s="6" t="s">
        <v>219</v>
      </c>
      <c r="E170" s="6" t="s">
        <v>219</v>
      </c>
      <c r="F170" s="6" t="s">
        <v>219</v>
      </c>
      <c r="G170" s="6" t="s">
        <v>219</v>
      </c>
    </row>
    <row r="171" spans="1:7" x14ac:dyDescent="0.25">
      <c r="A171" s="6" t="s">
        <v>126</v>
      </c>
      <c r="B171" s="6" t="s">
        <v>352</v>
      </c>
      <c r="C171" s="6">
        <v>1</v>
      </c>
      <c r="D171" s="6" t="s">
        <v>219</v>
      </c>
      <c r="E171" s="6" t="s">
        <v>219</v>
      </c>
      <c r="F171" s="6" t="s">
        <v>219</v>
      </c>
      <c r="G171" s="6" t="s">
        <v>219</v>
      </c>
    </row>
    <row r="172" spans="1:7" x14ac:dyDescent="0.25">
      <c r="A172" s="6" t="s">
        <v>115</v>
      </c>
      <c r="B172" s="6" t="s">
        <v>352</v>
      </c>
      <c r="C172" s="6">
        <v>1</v>
      </c>
      <c r="D172" s="6" t="s">
        <v>219</v>
      </c>
      <c r="E172" s="6" t="s">
        <v>219</v>
      </c>
      <c r="F172" s="6" t="s">
        <v>219</v>
      </c>
      <c r="G172" s="6" t="s">
        <v>219</v>
      </c>
    </row>
    <row r="173" spans="1:7" x14ac:dyDescent="0.25">
      <c r="A173" s="6" t="s">
        <v>116</v>
      </c>
      <c r="B173" s="6" t="s">
        <v>352</v>
      </c>
      <c r="C173" s="6">
        <v>1</v>
      </c>
      <c r="D173" s="6" t="s">
        <v>219</v>
      </c>
      <c r="E173" s="6" t="s">
        <v>219</v>
      </c>
      <c r="F173" s="6" t="s">
        <v>219</v>
      </c>
      <c r="G173" s="6" t="s">
        <v>219</v>
      </c>
    </row>
    <row r="174" spans="1:7" x14ac:dyDescent="0.25">
      <c r="A174" s="6" t="s">
        <v>117</v>
      </c>
      <c r="B174" s="6" t="s">
        <v>352</v>
      </c>
      <c r="C174" s="6">
        <v>1</v>
      </c>
      <c r="D174" s="6" t="s">
        <v>219</v>
      </c>
      <c r="E174" s="6" t="s">
        <v>219</v>
      </c>
      <c r="F174" s="6" t="s">
        <v>219</v>
      </c>
      <c r="G174" s="6" t="s">
        <v>219</v>
      </c>
    </row>
    <row r="175" spans="1:7" x14ac:dyDescent="0.25">
      <c r="A175" s="6" t="s">
        <v>118</v>
      </c>
      <c r="B175" s="6" t="s">
        <v>352</v>
      </c>
      <c r="C175" s="6">
        <v>1</v>
      </c>
      <c r="D175" s="6" t="s">
        <v>219</v>
      </c>
      <c r="E175" s="6" t="s">
        <v>219</v>
      </c>
      <c r="F175" s="6" t="s">
        <v>219</v>
      </c>
      <c r="G175" s="6" t="s">
        <v>219</v>
      </c>
    </row>
    <row r="176" spans="1:7" x14ac:dyDescent="0.25">
      <c r="A176" s="6" t="s">
        <v>119</v>
      </c>
      <c r="B176" s="6" t="s">
        <v>352</v>
      </c>
      <c r="C176" s="6">
        <v>1</v>
      </c>
      <c r="D176" s="6" t="s">
        <v>219</v>
      </c>
      <c r="E176" s="6" t="s">
        <v>219</v>
      </c>
      <c r="F176" s="6" t="s">
        <v>219</v>
      </c>
      <c r="G176" s="6" t="s">
        <v>219</v>
      </c>
    </row>
    <row r="178" spans="1:7" x14ac:dyDescent="0.25">
      <c r="A178" s="6" t="s">
        <v>523</v>
      </c>
      <c r="B178" s="6" t="s">
        <v>352</v>
      </c>
      <c r="C178" s="6">
        <v>3</v>
      </c>
      <c r="D178" s="6" t="s">
        <v>524</v>
      </c>
      <c r="E178" s="6" t="s">
        <v>524</v>
      </c>
      <c r="F178" s="6" t="s">
        <v>524</v>
      </c>
      <c r="G178" s="6" t="s">
        <v>524</v>
      </c>
    </row>
    <row r="179" spans="1:7" x14ac:dyDescent="0.25">
      <c r="A179" s="6" t="s">
        <v>525</v>
      </c>
      <c r="B179" s="6" t="s">
        <v>352</v>
      </c>
      <c r="C179" s="6">
        <v>1</v>
      </c>
      <c r="D179" s="6" t="s">
        <v>219</v>
      </c>
      <c r="E179" s="6" t="s">
        <v>219</v>
      </c>
      <c r="F179" s="6" t="s">
        <v>219</v>
      </c>
      <c r="G179" s="6" t="s">
        <v>219</v>
      </c>
    </row>
    <row r="180" spans="1:7" x14ac:dyDescent="0.25">
      <c r="A180" s="6" t="s">
        <v>526</v>
      </c>
      <c r="B180" s="6" t="s">
        <v>352</v>
      </c>
      <c r="C180" s="6">
        <v>4</v>
      </c>
      <c r="D180" s="6" t="s">
        <v>381</v>
      </c>
      <c r="E180" s="6" t="s">
        <v>381</v>
      </c>
      <c r="F180" s="6" t="s">
        <v>381</v>
      </c>
      <c r="G180" s="6" t="s">
        <v>381</v>
      </c>
    </row>
    <row r="181" spans="1:7" x14ac:dyDescent="0.25">
      <c r="A181" s="6" t="s">
        <v>527</v>
      </c>
      <c r="B181" s="6" t="s">
        <v>389</v>
      </c>
      <c r="C181" s="6">
        <v>3</v>
      </c>
      <c r="D181" s="6" t="s">
        <v>524</v>
      </c>
      <c r="E181" s="6" t="s">
        <v>524</v>
      </c>
      <c r="F181" s="6" t="s">
        <v>524</v>
      </c>
      <c r="G181" s="6" t="s">
        <v>524</v>
      </c>
    </row>
    <row r="182" spans="1:7" x14ac:dyDescent="0.25">
      <c r="A182" s="6" t="s">
        <v>528</v>
      </c>
      <c r="B182" s="6" t="s">
        <v>389</v>
      </c>
      <c r="C182" s="6">
        <v>3</v>
      </c>
      <c r="D182" s="6" t="s">
        <v>524</v>
      </c>
      <c r="E182" s="6" t="s">
        <v>524</v>
      </c>
      <c r="F182" s="6" t="s">
        <v>524</v>
      </c>
      <c r="G182" s="6" t="s">
        <v>524</v>
      </c>
    </row>
    <row r="183" spans="1:7" x14ac:dyDescent="0.25">
      <c r="A183" s="6" t="s">
        <v>529</v>
      </c>
      <c r="B183" s="6" t="s">
        <v>389</v>
      </c>
      <c r="C183" s="6">
        <v>2</v>
      </c>
      <c r="D183" s="6" t="s">
        <v>223</v>
      </c>
      <c r="E183" s="6" t="s">
        <v>223</v>
      </c>
      <c r="F183" s="6" t="s">
        <v>223</v>
      </c>
      <c r="G183" s="6" t="s">
        <v>223</v>
      </c>
    </row>
    <row r="184" spans="1:7" x14ac:dyDescent="0.25">
      <c r="A184" s="6" t="s">
        <v>530</v>
      </c>
      <c r="B184" s="6" t="s">
        <v>389</v>
      </c>
      <c r="C184" s="6">
        <v>2</v>
      </c>
      <c r="D184" s="6" t="s">
        <v>223</v>
      </c>
      <c r="E184" s="6" t="s">
        <v>223</v>
      </c>
      <c r="F184" s="6" t="s">
        <v>223</v>
      </c>
      <c r="G184" s="6" t="s">
        <v>223</v>
      </c>
    </row>
    <row r="185" spans="1:7" x14ac:dyDescent="0.25">
      <c r="A185" s="6" t="s">
        <v>531</v>
      </c>
      <c r="B185" s="6" t="s">
        <v>389</v>
      </c>
      <c r="C185" s="6">
        <v>2</v>
      </c>
      <c r="D185" s="6" t="s">
        <v>223</v>
      </c>
      <c r="E185" s="6" t="s">
        <v>223</v>
      </c>
      <c r="F185" s="6" t="s">
        <v>223</v>
      </c>
      <c r="G185" s="6" t="s">
        <v>223</v>
      </c>
    </row>
    <row r="186" spans="1:7" x14ac:dyDescent="0.25">
      <c r="A186" s="6" t="s">
        <v>532</v>
      </c>
      <c r="B186" s="6" t="s">
        <v>389</v>
      </c>
      <c r="C186" s="6">
        <v>2</v>
      </c>
      <c r="D186" s="6" t="s">
        <v>223</v>
      </c>
      <c r="E186" s="6" t="s">
        <v>223</v>
      </c>
      <c r="F186" s="6" t="s">
        <v>223</v>
      </c>
      <c r="G186" s="6" t="s">
        <v>223</v>
      </c>
    </row>
  </sheetData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41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A02916B0D7F842AB9398E2A33BB9AC" ma:contentTypeVersion="11" ma:contentTypeDescription="Create a new document." ma:contentTypeScope="" ma:versionID="d036b9a8bc2051f48b83ce88318ee9af">
  <xsd:schema xmlns:xsd="http://www.w3.org/2001/XMLSchema" xmlns:xs="http://www.w3.org/2001/XMLSchema" xmlns:p="http://schemas.microsoft.com/office/2006/metadata/properties" xmlns:ns2="adee0aa3-096f-4f14-8d9c-580cc51c99e2" xmlns:ns3="7543cf60-5098-4a35-b225-8268f06d1a21" targetNamespace="http://schemas.microsoft.com/office/2006/metadata/properties" ma:root="true" ma:fieldsID="11d3e20ef3a61e1fa1d8284ad2cf1eda" ns2:_="" ns3:_="">
    <xsd:import namespace="adee0aa3-096f-4f14-8d9c-580cc51c99e2"/>
    <xsd:import namespace="7543cf60-5098-4a35-b225-8268f06d1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e0aa3-096f-4f14-8d9c-580cc51c9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9ccaa73-d6a8-4a56-8a15-d9b89a2695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43cf60-5098-4a35-b225-8268f06d1a2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7cddea-a8d1-4391-9a81-13c2db8b54d9}" ma:internalName="TaxCatchAll" ma:showField="CatchAllData" ma:web="7543cf60-5098-4a35-b225-8268f06d1a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ee0aa3-096f-4f14-8d9c-580cc51c99e2">
      <Terms xmlns="http://schemas.microsoft.com/office/infopath/2007/PartnerControls"/>
    </lcf76f155ced4ddcb4097134ff3c332f>
    <TaxCatchAll xmlns="7543cf60-5098-4a35-b225-8268f06d1a21" xsi:nil="true"/>
  </documentManagement>
</p:properties>
</file>

<file path=customXml/itemProps1.xml><?xml version="1.0" encoding="utf-8"?>
<ds:datastoreItem xmlns:ds="http://schemas.openxmlformats.org/officeDocument/2006/customXml" ds:itemID="{15486E5A-D88E-4397-BABF-0BEFD57DFA5B}"/>
</file>

<file path=customXml/itemProps2.xml><?xml version="1.0" encoding="utf-8"?>
<ds:datastoreItem xmlns:ds="http://schemas.openxmlformats.org/officeDocument/2006/customXml" ds:itemID="{E0701BF3-9483-47B1-9233-C6F21D881654}"/>
</file>

<file path=customXml/itemProps3.xml><?xml version="1.0" encoding="utf-8"?>
<ds:datastoreItem xmlns:ds="http://schemas.openxmlformats.org/officeDocument/2006/customXml" ds:itemID="{98861923-520D-4A85-B76C-3F8E296EF6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All Soils Chem</vt:lpstr>
      <vt:lpstr>All GW Chem</vt:lpstr>
      <vt:lpstr>All SW Chem</vt:lpstr>
      <vt:lpstr>'All GW Chem'!Print_Titles</vt:lpstr>
      <vt:lpstr>'All Soils Chem'!Print_Titles</vt:lpstr>
      <vt:lpstr>'All SW Chem'!Print_Titles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Unsworth</dc:creator>
  <cp:lastModifiedBy>Diane Robson</cp:lastModifiedBy>
  <cp:lastPrinted>2025-03-07T17:31:22Z</cp:lastPrinted>
  <dcterms:created xsi:type="dcterms:W3CDTF">2025-03-07T17:03:34Z</dcterms:created>
  <dcterms:modified xsi:type="dcterms:W3CDTF">2025-03-10T17:31:32Z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0x010100CEA02916B0D7F842AB9398E2A33BB9AC</vt:lpwstr>
  </property>
</Properties>
</file>