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8300" activeTab="0"/>
  </bookViews>
  <sheets>
    <sheet name="Rockrush Ltd" sheetId="1" r:id="rId1"/>
  </sheets>
  <definedNames/>
  <calcPr fullCalcOnLoad="1"/>
</workbook>
</file>

<file path=xl/comments1.xml><?xml version="1.0" encoding="utf-8"?>
<comments xmlns="http://schemas.openxmlformats.org/spreadsheetml/2006/main">
  <authors>
    <author>Roger Yearsley</author>
  </authors>
  <commentList>
    <comment ref="B30"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0" authorId="0">
      <text>
        <r>
          <rPr>
            <sz val="10"/>
            <color indexed="8"/>
            <rFont val="Arial"/>
            <family val="2"/>
          </rPr>
          <t xml:space="preserve">The </t>
        </r>
        <r>
          <rPr>
            <b/>
            <sz val="10"/>
            <color indexed="8"/>
            <rFont val="Arial"/>
            <family val="2"/>
          </rPr>
          <t>Source</t>
        </r>
        <r>
          <rPr>
            <sz val="10"/>
            <color indexed="8"/>
            <rFont val="Arial"/>
            <family val="2"/>
          </rPr>
          <t xml:space="preserve"> of hazard will be the activity or operation taking place for which a particular hazard may arise.</t>
        </r>
      </text>
    </comment>
    <comment ref="D30" authorId="0">
      <text>
        <r>
          <rPr>
            <b/>
            <sz val="10"/>
            <rFont val="Arial"/>
            <family val="2"/>
          </rPr>
          <t xml:space="preserve">Harm </t>
        </r>
        <r>
          <rPr>
            <sz val="10"/>
            <rFont val="Arial"/>
            <family val="2"/>
          </rPr>
          <t>may arise when a specific hazard is realised.</t>
        </r>
      </text>
    </comment>
    <comment ref="E30"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0"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0"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0"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0"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<sst xmlns="http://schemas.openxmlformats.org/spreadsheetml/2006/main" count="248" uniqueCount="144">
  <si>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</si>
  <si>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</si>
  <si>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</si>
  <si>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</si>
  <si>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</si>
  <si>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</si>
  <si>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</si>
  <si>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</si>
  <si>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</si>
  <si>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</si>
  <si>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</si>
  <si>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</si>
  <si>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</si>
  <si>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</si>
  <si>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</si>
  <si>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</si>
  <si>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</si>
  <si>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</si>
  <si>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</si>
  <si>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</si>
  <si>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</si>
  <si>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</si>
  <si>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</si>
  <si>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</si>
  <si>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</si>
  <si>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</si>
  <si>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</si>
  <si>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</si>
  <si>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</si>
  <si>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</si>
  <si>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</si>
  <si>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Action (by permitting)</t>
  </si>
  <si>
    <t>What is the magnitude of the risk after management? (This residual risk will be controlled by Compliance Assessment).</t>
  </si>
  <si>
    <t>Location of environmentally sensitive sites (km / m):</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</si>
  <si>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</si>
  <si>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</si>
  <si>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</si>
  <si>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</si>
  <si>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</si>
  <si>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</si>
  <si>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</si>
  <si>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</si>
  <si>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</si>
  <si>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</si>
  <si>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Nuisance, loss of amenity and harm to animal health</t>
  </si>
  <si>
    <t>Local human population and local environment</t>
  </si>
  <si>
    <t>Direct physical contact</t>
  </si>
  <si>
    <t>Acute effects, closure of abstraction intakes.</t>
  </si>
  <si>
    <t>The scope of the permit and associated rules is defined by the following risk criteria:</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</si>
  <si>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</si>
  <si>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</si>
  <si>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</si>
  <si>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</si>
  <si>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</si>
  <si>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</si>
  <si>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</si>
  <si>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</si>
  <si>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</si>
  <si>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</si>
  <si>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</si>
  <si>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</si>
  <si>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</si>
  <si>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</si>
  <si>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</si>
  <si>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</si>
  <si>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</si>
  <si>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</si>
  <si>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</si>
  <si>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</si>
  <si>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</si>
  <si>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</si>
  <si>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</si>
  <si>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</si>
  <si>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</si>
  <si>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</si>
  <si>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</si>
  <si>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</si>
  <si>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</si>
  <si>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</si>
  <si>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</si>
  <si>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</si>
  <si>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</si>
  <si>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</si>
  <si>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</si>
  <si>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</si>
  <si>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</si>
  <si>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</si>
  <si>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</si>
  <si>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All surface waters close to and downstream of site.</t>
  </si>
  <si>
    <t>Road safety, local residents often sensitive to mud on roads.</t>
  </si>
  <si>
    <t>Spillage of liquids, leachate from waste, contaminated rainwater run-off from waste e.g. containing suspended solids.</t>
  </si>
  <si>
    <t>particulate matter in the form of PM10.</t>
  </si>
  <si>
    <t>Local residents often sensitive to odour, however permitted waste types have low odour potential.</t>
  </si>
  <si>
    <t>Permitted wastes unlikely to attract scavenging animals and birds but may become nesting / breeding sites.</t>
  </si>
  <si>
    <t xml:space="preserve">Permitted waste types unlikely to attract pests. </t>
  </si>
  <si>
    <t>Waste types are non-hazardous and inert so harm is likely to be temporary and reversible.</t>
  </si>
  <si>
    <t>Permitted waste types are inert therefore only a low magnitude risk is estimated</t>
  </si>
  <si>
    <t>Permitted waste types do not include sludges or liquids so only a medium magnitude risk is estimated.  There is potential for contaminated rainwater run-off from wastes stored outside buildings especially during heavy rain.</t>
  </si>
  <si>
    <t>Permitted wastes unlikely to contaminate groundwater.</t>
  </si>
  <si>
    <t>Quantity of waste accepted at the facility: &lt;75,000 tonnes per annum.</t>
  </si>
  <si>
    <t>Chronic effects: deterioration of water quality</t>
  </si>
  <si>
    <t>As above. Appropriate measures could include clearing litter arising from the activities from affected areas outside the site.</t>
  </si>
  <si>
    <t>As above (excluding comments on access to waste). Permitted activities do not include the burning of waste.</t>
  </si>
  <si>
    <t>Bespoke Facility:</t>
  </si>
  <si>
    <t xml:space="preserve">Risk assessment for Bespoke Permit </t>
  </si>
  <si>
    <t>Paul Downing</t>
  </si>
  <si>
    <t xml:space="preserve">The activities are not be carried out within an Air Quality Management Area (AQMA) designated for </t>
  </si>
  <si>
    <t>Emissions shall be free from odour…. .</t>
  </si>
  <si>
    <t>Emissions of substances not controlled by emission limits (including those from scavenging animals, scavenging birds and other pests) shall not cause pollution.</t>
  </si>
  <si>
    <t>Activities shall be managed and operated in accordance with a management system (will include site security measures to prevent unauthorised access).</t>
  </si>
  <si>
    <t xml:space="preserve">As above.  management system </t>
  </si>
  <si>
    <t>Emissions of substances not controlled by emission limits....</t>
  </si>
  <si>
    <t>As above.  No Local residents.</t>
  </si>
  <si>
    <t>Local residents often sensitive to litter, however permitted waste types have medium litter potential.</t>
  </si>
  <si>
    <t>Local residents often sensitive to noise and vibration (no nearby residents in this situation)</t>
  </si>
  <si>
    <t xml:space="preserve">Permitted waste types are inert and non-hazardous so any waste washed off site will add to the volume of the local post-flood clean up workload, rather than the hazard. </t>
  </si>
  <si>
    <t>Low - dust dampening and water bowsers employed on-site</t>
  </si>
  <si>
    <t>See EP6.</t>
  </si>
  <si>
    <t>As above. Appropriate measures include clearing waste, litter and mud arising from the activities from affected areas outside the site. Litter will be restricted by the site perimeter cure/bunds and buildings to some extent. Visible litter will be picked daily at the end of the shift. Litter off site will be checked and removed at shift start and finish. See EP6.</t>
  </si>
  <si>
    <t>Permitted waste types do not include sludges or liquids and are inert/Non-hazardous, so only a low magnitude risk is estimated.</t>
  </si>
  <si>
    <t>Waste Operation: Physical treatment non haz</t>
  </si>
  <si>
    <t>Permitted waste types include non-hazardous and do not include dusts, powders or loose fibres and have a low potential to produce bioaerosols, but the sorting activities will produce particulate matter so a medium magnitude risk is estimated.  There is potential for exposure if anyone is living or working close to the site (apart from the operator and employees).  There is potential for increased dust generation from permitted activities during prolonged dry periods e.g. summer months.</t>
  </si>
  <si>
    <t>Dust emissions are monitorired regularly and water bowsers and dampening systems are employed in very dry weather. See EP6 Mud &amp; Dust. Cleaning – The site will be cleaned daily at the end of the operational shift in order to prevent build up of dust, fluff and combustible waste. This will be focused on areas where dust may build up e.g. computer screens flat surfaces, equipment and mobile plant etc. Surfaces will be dusted, wiped and/or jet washed if appropriate.</t>
  </si>
  <si>
    <t>ME9 7UY</t>
  </si>
  <si>
    <t>Less than 500m (see below)</t>
  </si>
  <si>
    <t>Permitted activities - The storage &amp; treatment of non-hazardous waste</t>
  </si>
  <si>
    <t>Permitted waste types soil, stones,aggregates, C&amp;Dwaste</t>
  </si>
  <si>
    <t xml:space="preserve">The activities are carried out within 500m of a European Site (candidate or Special Area of Conservation,  </t>
  </si>
  <si>
    <t>Site within SPZ.</t>
  </si>
  <si>
    <t>Not in flood zone</t>
  </si>
  <si>
    <t>All liquids shall be provided with secondary containment.... (applies to non- wastes such as fuels).  See EP1 for spill procedure. In the event of foul water cumulating on-site, the site has a sealed drainage system and only clean rainwater allowed to enter SW.</t>
  </si>
  <si>
    <t>Site in SPZ. Site will be concreted so impermeble surface.</t>
  </si>
  <si>
    <t>Sensitive Receptors Queendown Warren SSSI and Purple Hill SSSI.</t>
  </si>
  <si>
    <t>Local Human population</t>
  </si>
  <si>
    <t>Dust, noise</t>
  </si>
  <si>
    <t>dust on nesting sites, plants covered with dust</t>
  </si>
  <si>
    <t>mainly air transportation</t>
  </si>
  <si>
    <t>Good dust control measures. Ineert and non hazardous</t>
  </si>
  <si>
    <t>DEMP - see mitigation</t>
  </si>
  <si>
    <t>Site in SPZ. Abstration borewells and aquifer.</t>
  </si>
  <si>
    <t>Rockrush Aggregates Ltd</t>
  </si>
  <si>
    <t>Queendown Warren and Purple Hill SSSI.</t>
  </si>
  <si>
    <t>Aquifer.</t>
  </si>
  <si>
    <t>Site is in remote rural location. Noise unlikely to be an issue. No immediate nearby residential neighbours. Site is already noisy as per industrial estate. Waste will only be moved within working hours stipulated and will not be double handled. Plant has noise abatement equipment. Regular monitoring of noise (audibly) will be recorded and if deemed high will be acted upon.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</si>
</sst>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47">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0"/>
      <color indexed="8"/>
      <name val="Arial"/>
      <family val="2"/>
    </font>
    <font>
      <b/>
      <sz val="10"/>
      <color indexed="8"/>
      <name val="Arial"/>
      <family val="2"/>
    </font>
    <font>
      <sz val="13"/>
      <name val="Lucida Grande"/>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libri Light"/>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libri Light"/>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pplyProtection="1">
      <alignment/>
      <protection/>
    </xf>
    <xf numFmtId="0" fontId="6" fillId="0" borderId="0" xfId="0" applyFont="1" applyAlignment="1">
      <alignment/>
    </xf>
    <xf numFmtId="3" fontId="0" fillId="0" borderId="0" xfId="0" applyNumberFormat="1" applyAlignment="1">
      <alignment/>
    </xf>
    <xf numFmtId="0" fontId="0" fillId="0" borderId="16" xfId="0" applyFont="1" applyFill="1" applyBorder="1" applyAlignment="1" applyProtection="1">
      <alignment vertical="top" wrapText="1"/>
      <protection locked="0"/>
    </xf>
    <xf numFmtId="0" fontId="0" fillId="0" borderId="0" xfId="0" applyFont="1" applyFill="1" applyBorder="1" applyAlignment="1">
      <alignment/>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ont="1" applyFill="1" applyBorder="1" applyAlignment="1" applyProtection="1">
      <alignment vertical="top" wrapText="1"/>
      <protection locked="0"/>
    </xf>
    <xf numFmtId="0" fontId="0" fillId="40" borderId="24" xfId="0" applyFill="1" applyBorder="1" applyAlignment="1" applyProtection="1">
      <alignment vertical="top" wrapText="1"/>
      <protection locked="0"/>
    </xf>
    <xf numFmtId="0" fontId="0" fillId="4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7"/>
  <sheetViews>
    <sheetView tabSelected="1" view="pageLayout" zoomScale="139" zoomScaleNormal="75" zoomScalePageLayoutView="139" workbookViewId="0" topLeftCell="B32">
      <selection activeCell="L37" sqref="L37"/>
    </sheetView>
  </sheetViews>
  <sheetFormatPr defaultColWidth="8.8515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79" t="s">
        <v>104</v>
      </c>
      <c r="C2" s="21"/>
      <c r="D2" s="21"/>
      <c r="E2" s="20"/>
    </row>
    <row r="3" spans="2:11" ht="12.75" customHeight="1">
      <c r="B3" s="43"/>
      <c r="C3" s="43"/>
      <c r="D3" s="43"/>
      <c r="E3" s="45"/>
      <c r="F3" s="39"/>
      <c r="G3" s="39"/>
      <c r="H3" s="39"/>
      <c r="I3" s="39"/>
      <c r="J3" s="39"/>
      <c r="K3" s="39"/>
    </row>
    <row r="4" spans="2:11" ht="15.75">
      <c r="B4" s="44" t="s">
        <v>103</v>
      </c>
      <c r="C4" s="44" t="s">
        <v>140</v>
      </c>
      <c r="D4" s="44"/>
      <c r="E4" s="46"/>
      <c r="F4" s="85" t="s">
        <v>120</v>
      </c>
      <c r="G4" s="86"/>
      <c r="H4" s="86"/>
      <c r="I4" s="86"/>
      <c r="J4" s="86"/>
      <c r="K4" s="40"/>
    </row>
    <row r="5" spans="2:11" ht="9.75" customHeight="1">
      <c r="B5" s="44"/>
      <c r="C5" s="44"/>
      <c r="D5" s="44"/>
      <c r="E5" s="46"/>
      <c r="F5" s="42"/>
      <c r="G5" s="42"/>
      <c r="H5" s="39"/>
      <c r="I5" s="39"/>
      <c r="J5" s="39"/>
      <c r="K5" s="39"/>
    </row>
    <row r="6" spans="2:11" ht="15.75">
      <c r="B6" s="44" t="s">
        <v>0</v>
      </c>
      <c r="C6" s="46"/>
      <c r="D6" s="46"/>
      <c r="E6" s="46"/>
      <c r="F6" s="86" t="s">
        <v>123</v>
      </c>
      <c r="G6" s="86"/>
      <c r="H6" s="86"/>
      <c r="I6" s="86"/>
      <c r="J6" s="86"/>
      <c r="K6" s="40"/>
    </row>
    <row r="7" spans="2:11" ht="9.75" customHeight="1">
      <c r="B7" s="47"/>
      <c r="C7" s="42"/>
      <c r="D7" s="42"/>
      <c r="E7" s="42"/>
      <c r="F7" s="42"/>
      <c r="G7" s="42"/>
      <c r="H7" s="39"/>
      <c r="I7" s="39"/>
      <c r="J7" s="39"/>
      <c r="K7" s="39"/>
    </row>
    <row r="8" spans="2:11" ht="15.75" customHeight="1">
      <c r="B8" s="44" t="s">
        <v>33</v>
      </c>
      <c r="C8" s="46"/>
      <c r="D8" s="46"/>
      <c r="E8" s="46"/>
      <c r="F8" s="87" t="s">
        <v>124</v>
      </c>
      <c r="G8" s="88"/>
      <c r="H8" s="88"/>
      <c r="I8" s="88"/>
      <c r="J8" s="88"/>
      <c r="K8" s="40"/>
    </row>
    <row r="9" spans="2:11" ht="10.5" customHeight="1">
      <c r="B9" s="42"/>
      <c r="C9" s="42"/>
      <c r="D9" s="42"/>
      <c r="E9" s="42"/>
      <c r="F9" s="42"/>
      <c r="G9" s="42"/>
      <c r="H9" s="39"/>
      <c r="I9" s="39"/>
      <c r="J9" s="39"/>
      <c r="K9" s="39"/>
    </row>
    <row r="10" spans="2:11" ht="15.75">
      <c r="B10" s="48" t="s">
        <v>1</v>
      </c>
      <c r="C10" s="42"/>
      <c r="D10" s="42"/>
      <c r="E10" s="42"/>
      <c r="F10" s="89" t="s">
        <v>105</v>
      </c>
      <c r="G10" s="89"/>
      <c r="H10" s="89"/>
      <c r="I10" s="89"/>
      <c r="J10" s="89"/>
      <c r="K10" s="41"/>
    </row>
    <row r="11" spans="2:11" ht="11.25" customHeight="1">
      <c r="B11" s="48"/>
      <c r="C11" s="42"/>
      <c r="D11" s="42"/>
      <c r="E11" s="42"/>
      <c r="F11" s="42"/>
      <c r="G11" s="42"/>
      <c r="H11" s="43"/>
      <c r="I11" s="39"/>
      <c r="J11" s="39"/>
      <c r="K11" s="39"/>
    </row>
    <row r="12" spans="2:11" ht="15.75">
      <c r="B12" s="44" t="s">
        <v>2</v>
      </c>
      <c r="C12" s="42"/>
      <c r="D12" s="42"/>
      <c r="E12" s="42"/>
      <c r="F12" s="83">
        <v>44599</v>
      </c>
      <c r="G12" s="84"/>
      <c r="H12" s="84"/>
      <c r="I12" s="84"/>
      <c r="J12" s="84"/>
      <c r="K12" s="40"/>
    </row>
    <row r="13" spans="2:11" ht="15.75">
      <c r="B13" s="44"/>
      <c r="C13" s="42"/>
      <c r="D13" s="42"/>
      <c r="E13" s="42"/>
      <c r="F13" s="42"/>
      <c r="G13" s="42"/>
      <c r="H13" s="44"/>
      <c r="I13" s="42"/>
      <c r="J13" s="42"/>
      <c r="K13" s="42"/>
    </row>
    <row r="14" spans="1:13" ht="15.75">
      <c r="A14" s="13"/>
      <c r="B14" s="51"/>
      <c r="C14" s="52" t="s">
        <v>48</v>
      </c>
      <c r="D14" s="52"/>
      <c r="E14" s="52"/>
      <c r="F14" s="52"/>
      <c r="G14" s="52"/>
      <c r="H14" s="51"/>
      <c r="I14" s="52"/>
      <c r="J14" s="52"/>
      <c r="K14" s="52"/>
      <c r="L14" s="13"/>
      <c r="M14" s="13"/>
    </row>
    <row r="15" spans="1:13" ht="15.75">
      <c r="A15" s="13"/>
      <c r="B15" s="51"/>
      <c r="D15" s="78" t="s">
        <v>125</v>
      </c>
      <c r="E15" s="52"/>
      <c r="F15" s="52"/>
      <c r="G15" s="52"/>
      <c r="H15" s="51"/>
      <c r="I15" s="52"/>
      <c r="J15" s="52"/>
      <c r="K15" s="52"/>
      <c r="L15" s="13"/>
      <c r="M15" s="13"/>
    </row>
    <row r="16" spans="1:13" ht="12.75">
      <c r="A16" s="13"/>
      <c r="K16" s="52"/>
      <c r="L16" s="13"/>
      <c r="M16" s="13"/>
    </row>
    <row r="17" spans="1:13" ht="12.75">
      <c r="A17" s="13"/>
      <c r="D17" t="s">
        <v>126</v>
      </c>
      <c r="K17" s="52"/>
      <c r="L17" s="13"/>
      <c r="M17" s="13"/>
    </row>
    <row r="18" spans="1:13" ht="12.75">
      <c r="A18" s="13"/>
      <c r="D18" t="s">
        <v>99</v>
      </c>
      <c r="F18" s="80"/>
      <c r="K18" s="52"/>
      <c r="L18" s="13"/>
      <c r="M18" s="13"/>
    </row>
    <row r="19" spans="1:13" ht="12.75">
      <c r="A19" s="13"/>
      <c r="D19" t="s">
        <v>106</v>
      </c>
      <c r="K19" s="52"/>
      <c r="L19" s="13"/>
      <c r="M19" s="13"/>
    </row>
    <row r="20" spans="1:13" ht="12.75">
      <c r="A20" s="13"/>
      <c r="D20" t="s">
        <v>91</v>
      </c>
      <c r="K20" s="52"/>
      <c r="L20" s="13"/>
      <c r="M20" s="13"/>
    </row>
    <row r="21" spans="1:13" ht="12.75">
      <c r="A21" s="13"/>
      <c r="C21" s="77"/>
      <c r="K21" s="52"/>
      <c r="L21" s="13"/>
      <c r="M21" s="13"/>
    </row>
    <row r="22" spans="1:13" ht="12.75">
      <c r="A22" s="13"/>
      <c r="K22" s="52"/>
      <c r="L22" s="13"/>
      <c r="M22" s="13"/>
    </row>
    <row r="23" spans="1:13" ht="12.75">
      <c r="A23" s="13"/>
      <c r="C23" s="77"/>
      <c r="D23" t="s">
        <v>127</v>
      </c>
      <c r="K23" s="52"/>
      <c r="L23" s="13"/>
      <c r="M23" s="13"/>
    </row>
    <row r="24" spans="1:13" ht="12.75">
      <c r="A24" s="13"/>
      <c r="D24" t="s">
        <v>67</v>
      </c>
      <c r="K24" s="52"/>
      <c r="L24" s="13"/>
      <c r="M24" s="13"/>
    </row>
    <row r="25" spans="1:13" ht="12.75">
      <c r="A25" s="13"/>
      <c r="D25" s="76" t="s">
        <v>141</v>
      </c>
      <c r="E25" s="77"/>
      <c r="F25" s="77"/>
      <c r="G25" s="77"/>
      <c r="H25" s="77"/>
      <c r="I25" s="77"/>
      <c r="J25" s="77"/>
      <c r="K25" s="78"/>
      <c r="L25" s="13"/>
      <c r="M25" s="13"/>
    </row>
    <row r="26" spans="1:13" ht="12.75">
      <c r="A26" s="13"/>
      <c r="D26" s="76" t="s">
        <v>128</v>
      </c>
      <c r="E26" s="77"/>
      <c r="F26" s="77"/>
      <c r="G26" s="77"/>
      <c r="H26" s="77"/>
      <c r="I26" s="77"/>
      <c r="J26" s="77"/>
      <c r="K26" s="78"/>
      <c r="L26" s="13"/>
      <c r="M26" s="13"/>
    </row>
    <row r="27" spans="1:13" ht="12.75">
      <c r="A27" s="13"/>
      <c r="D27" s="82" t="s">
        <v>142</v>
      </c>
      <c r="K27" s="52"/>
      <c r="L27" s="13"/>
      <c r="M27" s="13"/>
    </row>
    <row r="28" spans="2:11" ht="13.5" thickBot="1">
      <c r="B28" s="13"/>
      <c r="C28" s="13"/>
      <c r="D28" s="13"/>
      <c r="E28" s="13"/>
      <c r="F28" s="12"/>
      <c r="G28" s="13"/>
      <c r="H28" s="13"/>
      <c r="I28" s="13"/>
      <c r="J28" s="13"/>
      <c r="K28" s="13"/>
    </row>
    <row r="29" spans="1:11" ht="28.5" customHeight="1" thickTop="1">
      <c r="A29" s="2"/>
      <c r="B29" s="18" t="s">
        <v>3</v>
      </c>
      <c r="C29" s="14"/>
      <c r="D29" s="14"/>
      <c r="E29" s="14"/>
      <c r="F29" s="15"/>
      <c r="G29" s="16" t="s">
        <v>4</v>
      </c>
      <c r="H29" s="16"/>
      <c r="I29" s="17"/>
      <c r="J29" s="18" t="s">
        <v>31</v>
      </c>
      <c r="K29" s="19"/>
    </row>
    <row r="30" spans="1:11" ht="38.25">
      <c r="A30" s="1"/>
      <c r="B30" s="3" t="s">
        <v>5</v>
      </c>
      <c r="C30" s="4" t="s">
        <v>6</v>
      </c>
      <c r="D30" s="4" t="s">
        <v>7</v>
      </c>
      <c r="E30" s="5" t="s">
        <v>8</v>
      </c>
      <c r="F30" s="3" t="s">
        <v>9</v>
      </c>
      <c r="G30" s="4" t="s">
        <v>10</v>
      </c>
      <c r="H30" s="4" t="s">
        <v>11</v>
      </c>
      <c r="I30" s="5" t="s">
        <v>12</v>
      </c>
      <c r="J30" s="3" t="s">
        <v>13</v>
      </c>
      <c r="K30" s="57" t="s">
        <v>14</v>
      </c>
    </row>
    <row r="31" spans="1:11" ht="121.5" customHeight="1">
      <c r="A31" s="1"/>
      <c r="B31" s="6" t="s">
        <v>15</v>
      </c>
      <c r="C31" s="7" t="s">
        <v>16</v>
      </c>
      <c r="D31" s="7" t="s">
        <v>17</v>
      </c>
      <c r="E31" s="8" t="s">
        <v>18</v>
      </c>
      <c r="F31" s="6" t="s">
        <v>19</v>
      </c>
      <c r="G31" s="7" t="s">
        <v>20</v>
      </c>
      <c r="H31" s="7" t="s">
        <v>21</v>
      </c>
      <c r="I31" s="8" t="s">
        <v>22</v>
      </c>
      <c r="J31" s="6" t="s">
        <v>23</v>
      </c>
      <c r="K31" s="58" t="s">
        <v>32</v>
      </c>
    </row>
    <row r="32" spans="1:11" ht="307.5" customHeight="1">
      <c r="A32" s="35"/>
      <c r="B32" s="30" t="s">
        <v>34</v>
      </c>
      <c r="C32" s="31" t="s">
        <v>51</v>
      </c>
      <c r="D32" s="31" t="s">
        <v>70</v>
      </c>
      <c r="E32" s="32" t="s">
        <v>52</v>
      </c>
      <c r="F32" s="55" t="s">
        <v>26</v>
      </c>
      <c r="G32" s="56" t="s">
        <v>26</v>
      </c>
      <c r="H32" s="62" t="s">
        <v>26</v>
      </c>
      <c r="I32" s="36" t="s">
        <v>121</v>
      </c>
      <c r="J32" s="30" t="s">
        <v>122</v>
      </c>
      <c r="K32" s="37" t="s">
        <v>116</v>
      </c>
    </row>
    <row r="33" spans="1:11" ht="45" customHeight="1">
      <c r="A33" s="35"/>
      <c r="B33" s="30" t="s">
        <v>34</v>
      </c>
      <c r="C33" s="31" t="s">
        <v>68</v>
      </c>
      <c r="D33" s="31" t="s">
        <v>35</v>
      </c>
      <c r="E33" s="32" t="s">
        <v>50</v>
      </c>
      <c r="F33" s="55" t="s">
        <v>26</v>
      </c>
      <c r="G33" s="56" t="s">
        <v>25</v>
      </c>
      <c r="H33" s="62" t="s">
        <v>26</v>
      </c>
      <c r="I33" s="36" t="s">
        <v>112</v>
      </c>
      <c r="J33" s="30" t="s">
        <v>117</v>
      </c>
      <c r="K33" s="37" t="s">
        <v>25</v>
      </c>
    </row>
    <row r="34" spans="1:11" ht="111.75" customHeight="1">
      <c r="A34" s="35"/>
      <c r="B34" s="30" t="s">
        <v>53</v>
      </c>
      <c r="C34" s="31" t="s">
        <v>83</v>
      </c>
      <c r="D34" s="31" t="s">
        <v>44</v>
      </c>
      <c r="E34" s="32" t="s">
        <v>50</v>
      </c>
      <c r="F34" s="55" t="s">
        <v>25</v>
      </c>
      <c r="G34" s="56" t="s">
        <v>25</v>
      </c>
      <c r="H34" s="62" t="s">
        <v>25</v>
      </c>
      <c r="I34" s="36" t="s">
        <v>113</v>
      </c>
      <c r="J34" s="30" t="s">
        <v>101</v>
      </c>
      <c r="K34" s="37" t="s">
        <v>25</v>
      </c>
    </row>
    <row r="35" spans="1:11" ht="85.5" customHeight="1">
      <c r="A35" s="35"/>
      <c r="B35" s="30" t="s">
        <v>34</v>
      </c>
      <c r="C35" s="31" t="s">
        <v>54</v>
      </c>
      <c r="D35" s="31" t="s">
        <v>71</v>
      </c>
      <c r="E35" s="32" t="s">
        <v>55</v>
      </c>
      <c r="F35" s="55" t="s">
        <v>26</v>
      </c>
      <c r="G35" s="56" t="s">
        <v>26</v>
      </c>
      <c r="H35" s="62" t="s">
        <v>26</v>
      </c>
      <c r="I35" s="36" t="s">
        <v>89</v>
      </c>
      <c r="J35" s="30" t="s">
        <v>118</v>
      </c>
      <c r="K35" s="37" t="s">
        <v>25</v>
      </c>
    </row>
    <row r="36" spans="1:11" ht="70.5" customHeight="1">
      <c r="A36" s="35"/>
      <c r="B36" s="30" t="s">
        <v>34</v>
      </c>
      <c r="C36" s="31" t="s">
        <v>37</v>
      </c>
      <c r="D36" s="31" t="s">
        <v>36</v>
      </c>
      <c r="E36" s="32" t="s">
        <v>52</v>
      </c>
      <c r="F36" s="55" t="s">
        <v>25</v>
      </c>
      <c r="G36" s="56" t="s">
        <v>25</v>
      </c>
      <c r="H36" s="62" t="s">
        <v>25</v>
      </c>
      <c r="I36" s="36" t="s">
        <v>92</v>
      </c>
      <c r="J36" s="30" t="s">
        <v>107</v>
      </c>
      <c r="K36" s="37" t="s">
        <v>24</v>
      </c>
    </row>
    <row r="37" spans="1:11" ht="84" customHeight="1">
      <c r="A37" s="35"/>
      <c r="B37" s="30" t="s">
        <v>34</v>
      </c>
      <c r="C37" s="31" t="s">
        <v>79</v>
      </c>
      <c r="D37" s="31" t="s">
        <v>63</v>
      </c>
      <c r="E37" s="32" t="s">
        <v>64</v>
      </c>
      <c r="F37" s="55" t="s">
        <v>26</v>
      </c>
      <c r="G37" s="56" t="s">
        <v>26</v>
      </c>
      <c r="H37" s="62" t="s">
        <v>26</v>
      </c>
      <c r="I37" s="36" t="s">
        <v>114</v>
      </c>
      <c r="J37" s="30" t="s">
        <v>143</v>
      </c>
      <c r="K37" s="37" t="s">
        <v>25</v>
      </c>
    </row>
    <row r="38" spans="1:11" ht="109.5" customHeight="1">
      <c r="A38" s="35"/>
      <c r="B38" s="30" t="s">
        <v>34</v>
      </c>
      <c r="C38" s="31" t="s">
        <v>56</v>
      </c>
      <c r="D38" s="31" t="s">
        <v>84</v>
      </c>
      <c r="E38" s="32" t="s">
        <v>39</v>
      </c>
      <c r="F38" s="55" t="s">
        <v>25</v>
      </c>
      <c r="G38" s="56" t="s">
        <v>26</v>
      </c>
      <c r="H38" s="62" t="s">
        <v>25</v>
      </c>
      <c r="I38" s="36" t="s">
        <v>93</v>
      </c>
      <c r="J38" s="30" t="s">
        <v>108</v>
      </c>
      <c r="K38" s="37" t="s">
        <v>24</v>
      </c>
    </row>
    <row r="39" spans="1:11" ht="45.75" customHeight="1">
      <c r="A39" s="35"/>
      <c r="B39" s="30" t="s">
        <v>34</v>
      </c>
      <c r="C39" s="31" t="s">
        <v>40</v>
      </c>
      <c r="D39" s="31" t="s">
        <v>38</v>
      </c>
      <c r="E39" s="32" t="s">
        <v>39</v>
      </c>
      <c r="F39" s="63" t="s">
        <v>25</v>
      </c>
      <c r="G39" s="56" t="s">
        <v>26</v>
      </c>
      <c r="H39" s="62" t="s">
        <v>25</v>
      </c>
      <c r="I39" s="36" t="s">
        <v>94</v>
      </c>
      <c r="J39" s="30" t="s">
        <v>68</v>
      </c>
      <c r="K39" s="37" t="s">
        <v>24</v>
      </c>
    </row>
    <row r="40" spans="1:11" ht="96.75" customHeight="1">
      <c r="A40" s="35"/>
      <c r="B40" s="30" t="s">
        <v>45</v>
      </c>
      <c r="C40" s="31" t="s">
        <v>57</v>
      </c>
      <c r="D40" s="31" t="s">
        <v>58</v>
      </c>
      <c r="E40" s="32" t="s">
        <v>41</v>
      </c>
      <c r="F40" s="55" t="s">
        <v>25</v>
      </c>
      <c r="G40" s="56" t="s">
        <v>25</v>
      </c>
      <c r="H40" s="62" t="s">
        <v>25</v>
      </c>
      <c r="I40" s="36" t="s">
        <v>115</v>
      </c>
      <c r="J40" s="30" t="s">
        <v>129</v>
      </c>
      <c r="K40" s="37" t="s">
        <v>24</v>
      </c>
    </row>
    <row r="41" spans="1:11" ht="97.5" customHeight="1">
      <c r="A41" s="35"/>
      <c r="B41" s="30" t="s">
        <v>65</v>
      </c>
      <c r="C41" s="31" t="s">
        <v>59</v>
      </c>
      <c r="D41" s="31" t="s">
        <v>60</v>
      </c>
      <c r="E41" s="32" t="s">
        <v>46</v>
      </c>
      <c r="F41" s="55" t="s">
        <v>26</v>
      </c>
      <c r="G41" s="56" t="s">
        <v>25</v>
      </c>
      <c r="H41" s="62" t="s">
        <v>25</v>
      </c>
      <c r="I41" s="36" t="s">
        <v>96</v>
      </c>
      <c r="J41" s="30" t="s">
        <v>109</v>
      </c>
      <c r="K41" s="37" t="s">
        <v>25</v>
      </c>
    </row>
    <row r="42" spans="1:11" ht="110.25" customHeight="1">
      <c r="A42" s="35"/>
      <c r="B42" s="30" t="s">
        <v>66</v>
      </c>
      <c r="C42" s="31" t="s">
        <v>80</v>
      </c>
      <c r="D42" s="31" t="s">
        <v>81</v>
      </c>
      <c r="E42" s="32" t="s">
        <v>82</v>
      </c>
      <c r="F42" s="55" t="s">
        <v>26</v>
      </c>
      <c r="G42" s="56" t="s">
        <v>25</v>
      </c>
      <c r="H42" s="62" t="s">
        <v>25</v>
      </c>
      <c r="I42" s="81" t="s">
        <v>119</v>
      </c>
      <c r="J42" s="30" t="s">
        <v>110</v>
      </c>
      <c r="K42" s="37" t="s">
        <v>25</v>
      </c>
    </row>
    <row r="43" spans="1:11" ht="98.25" customHeight="1">
      <c r="A43" s="35"/>
      <c r="B43" s="30" t="s">
        <v>45</v>
      </c>
      <c r="C43" s="31" t="s">
        <v>85</v>
      </c>
      <c r="D43" s="31" t="s">
        <v>86</v>
      </c>
      <c r="E43" s="32" t="s">
        <v>87</v>
      </c>
      <c r="F43" s="55" t="s">
        <v>25</v>
      </c>
      <c r="G43" s="56" t="s">
        <v>25</v>
      </c>
      <c r="H43" s="62" t="s">
        <v>25</v>
      </c>
      <c r="I43" s="36" t="s">
        <v>87</v>
      </c>
      <c r="J43" s="30" t="s">
        <v>102</v>
      </c>
      <c r="K43" s="37" t="s">
        <v>25</v>
      </c>
    </row>
    <row r="44" spans="1:11" ht="201.75" customHeight="1">
      <c r="A44" s="35"/>
      <c r="B44" s="30" t="s">
        <v>88</v>
      </c>
      <c r="C44" s="31" t="s">
        <v>90</v>
      </c>
      <c r="D44" s="31" t="s">
        <v>61</v>
      </c>
      <c r="E44" s="32" t="s">
        <v>42</v>
      </c>
      <c r="F44" s="55" t="s">
        <v>25</v>
      </c>
      <c r="G44" s="56" t="s">
        <v>25</v>
      </c>
      <c r="H44" s="62" t="s">
        <v>25</v>
      </c>
      <c r="I44" s="36" t="s">
        <v>97</v>
      </c>
      <c r="J44" s="64" t="s">
        <v>130</v>
      </c>
      <c r="K44" s="37" t="s">
        <v>24</v>
      </c>
    </row>
    <row r="45" spans="1:11" ht="67.5" customHeight="1">
      <c r="A45" s="35"/>
      <c r="B45" s="30" t="s">
        <v>88</v>
      </c>
      <c r="C45" s="31" t="s">
        <v>49</v>
      </c>
      <c r="D45" s="31" t="s">
        <v>100</v>
      </c>
      <c r="E45" s="32" t="s">
        <v>78</v>
      </c>
      <c r="F45" s="55" t="s">
        <v>25</v>
      </c>
      <c r="G45" s="56" t="s">
        <v>25</v>
      </c>
      <c r="H45" s="62" t="s">
        <v>25</v>
      </c>
      <c r="I45" s="36" t="s">
        <v>95</v>
      </c>
      <c r="J45" s="30" t="s">
        <v>68</v>
      </c>
      <c r="K45" s="37" t="s">
        <v>24</v>
      </c>
    </row>
    <row r="46" spans="1:11" ht="84.75" customHeight="1">
      <c r="A46" s="35"/>
      <c r="B46" s="30" t="s">
        <v>139</v>
      </c>
      <c r="C46" s="31" t="s">
        <v>68</v>
      </c>
      <c r="D46" s="31" t="s">
        <v>47</v>
      </c>
      <c r="E46" s="32" t="s">
        <v>75</v>
      </c>
      <c r="F46" s="55" t="s">
        <v>25</v>
      </c>
      <c r="G46" s="56" t="s">
        <v>25</v>
      </c>
      <c r="H46" s="62" t="s">
        <v>25</v>
      </c>
      <c r="I46" s="36" t="s">
        <v>76</v>
      </c>
      <c r="J46" s="30" t="s">
        <v>131</v>
      </c>
      <c r="K46" s="37" t="s">
        <v>24</v>
      </c>
    </row>
    <row r="47" spans="1:11" ht="82.5" customHeight="1">
      <c r="A47" s="35"/>
      <c r="B47" s="33" t="s">
        <v>43</v>
      </c>
      <c r="C47" s="34" t="s">
        <v>68</v>
      </c>
      <c r="D47" s="34" t="s">
        <v>77</v>
      </c>
      <c r="E47" s="59" t="s">
        <v>62</v>
      </c>
      <c r="F47" s="65" t="s">
        <v>25</v>
      </c>
      <c r="G47" s="60" t="s">
        <v>25</v>
      </c>
      <c r="H47" s="66" t="s">
        <v>25</v>
      </c>
      <c r="I47" s="61" t="s">
        <v>98</v>
      </c>
      <c r="J47" s="33" t="s">
        <v>68</v>
      </c>
      <c r="K47" s="38" t="s">
        <v>24</v>
      </c>
    </row>
    <row r="48" spans="1:11" ht="82.5" customHeight="1" thickBot="1">
      <c r="A48" s="35"/>
      <c r="B48" s="33" t="s">
        <v>132</v>
      </c>
      <c r="C48" s="34" t="s">
        <v>134</v>
      </c>
      <c r="D48" s="34" t="s">
        <v>135</v>
      </c>
      <c r="E48" s="59" t="s">
        <v>136</v>
      </c>
      <c r="F48" s="65" t="s">
        <v>26</v>
      </c>
      <c r="G48" s="60" t="s">
        <v>25</v>
      </c>
      <c r="H48" s="66" t="s">
        <v>25</v>
      </c>
      <c r="I48" s="61" t="s">
        <v>137</v>
      </c>
      <c r="J48" s="33" t="s">
        <v>138</v>
      </c>
      <c r="K48" s="38" t="s">
        <v>25</v>
      </c>
    </row>
    <row r="49" spans="1:11" ht="84.75" customHeight="1" thickBot="1" thickTop="1">
      <c r="A49" s="35"/>
      <c r="B49" s="67" t="s">
        <v>133</v>
      </c>
      <c r="C49" s="68" t="s">
        <v>69</v>
      </c>
      <c r="D49" s="68" t="s">
        <v>73</v>
      </c>
      <c r="E49" s="69" t="s">
        <v>72</v>
      </c>
      <c r="F49" s="70" t="s">
        <v>25</v>
      </c>
      <c r="G49" s="71" t="s">
        <v>26</v>
      </c>
      <c r="H49" s="72" t="s">
        <v>25</v>
      </c>
      <c r="I49" s="73" t="s">
        <v>74</v>
      </c>
      <c r="J49" s="74" t="s">
        <v>111</v>
      </c>
      <c r="K49" s="75" t="s">
        <v>24</v>
      </c>
    </row>
    <row r="50" spans="1:11" ht="13.5" thickTop="1">
      <c r="A50" s="9"/>
      <c r="B50" s="10"/>
      <c r="C50" s="10"/>
      <c r="D50" s="10"/>
      <c r="E50" s="10"/>
      <c r="F50" s="11"/>
      <c r="G50" s="11"/>
      <c r="H50" s="11"/>
      <c r="I50" s="11"/>
      <c r="J50" s="10"/>
      <c r="K50" s="10"/>
    </row>
    <row r="51" spans="1:11" ht="15.75">
      <c r="A51" s="9"/>
      <c r="B51" s="54" t="s">
        <v>28</v>
      </c>
      <c r="C51" s="52" t="s">
        <v>29</v>
      </c>
      <c r="D51" s="52"/>
      <c r="E51" s="52"/>
      <c r="F51" s="52"/>
      <c r="G51" s="52"/>
      <c r="H51" s="51"/>
      <c r="I51" s="52"/>
      <c r="J51" s="52"/>
      <c r="K51" s="1"/>
    </row>
    <row r="52" spans="1:11" ht="15.75">
      <c r="A52" s="9"/>
      <c r="B52" s="53"/>
      <c r="C52" s="52" t="s">
        <v>30</v>
      </c>
      <c r="D52" s="52"/>
      <c r="E52" s="52"/>
      <c r="F52" s="52"/>
      <c r="G52" s="52"/>
      <c r="H52" s="51"/>
      <c r="I52" s="52"/>
      <c r="J52" s="52"/>
      <c r="K52" s="1"/>
    </row>
    <row r="53" spans="1:11" ht="15.75">
      <c r="A53" s="9"/>
      <c r="B53" s="53"/>
      <c r="C53" s="52"/>
      <c r="D53" s="52"/>
      <c r="E53" s="52"/>
      <c r="F53" s="52"/>
      <c r="G53" s="52"/>
      <c r="H53" s="51"/>
      <c r="I53" s="52"/>
      <c r="J53" s="52"/>
      <c r="K53" s="1"/>
    </row>
    <row r="54" spans="1:11" ht="15.75" hidden="1">
      <c r="A54" s="9"/>
      <c r="B54" s="53"/>
      <c r="C54" s="52"/>
      <c r="D54" s="52"/>
      <c r="E54" s="52"/>
      <c r="F54" s="52"/>
      <c r="G54" s="52"/>
      <c r="H54" s="51"/>
      <c r="I54" s="52"/>
      <c r="J54" s="52"/>
      <c r="K54" s="1"/>
    </row>
    <row r="55" spans="1:11" ht="12.75" hidden="1">
      <c r="A55" s="9"/>
      <c r="B55" s="1"/>
      <c r="C55" s="1"/>
      <c r="D55" s="1"/>
      <c r="E55" s="1"/>
      <c r="F55" s="12"/>
      <c r="G55" s="12"/>
      <c r="H55" s="12"/>
      <c r="I55" s="12"/>
      <c r="J55" s="1"/>
      <c r="K55" s="1"/>
    </row>
    <row r="56" spans="1:11" ht="12.75" hidden="1">
      <c r="A56" s="9"/>
      <c r="B56" s="1"/>
      <c r="C56" s="50" t="s">
        <v>24</v>
      </c>
      <c r="D56" s="50" t="s">
        <v>25</v>
      </c>
      <c r="E56" s="50" t="s">
        <v>26</v>
      </c>
      <c r="F56" s="50" t="s">
        <v>27</v>
      </c>
      <c r="G56" s="12"/>
      <c r="H56" s="12"/>
      <c r="I56" s="12"/>
      <c r="J56" s="1"/>
      <c r="K56" s="1"/>
    </row>
    <row r="57" spans="1:11" ht="12.75" hidden="1">
      <c r="A57" s="9"/>
      <c r="B57" s="49" t="s">
        <v>27</v>
      </c>
      <c r="C57" s="27">
        <v>4</v>
      </c>
      <c r="D57" s="25">
        <v>8</v>
      </c>
      <c r="E57" s="24">
        <v>12</v>
      </c>
      <c r="F57" s="23">
        <v>16</v>
      </c>
      <c r="G57" s="12"/>
      <c r="H57" s="12"/>
      <c r="I57" s="12"/>
      <c r="J57" s="1"/>
      <c r="K57" s="1"/>
    </row>
    <row r="58" spans="1:11" ht="12.75" hidden="1">
      <c r="A58" s="9"/>
      <c r="B58" s="49" t="s">
        <v>26</v>
      </c>
      <c r="C58" s="27">
        <v>3</v>
      </c>
      <c r="D58" s="25">
        <v>6</v>
      </c>
      <c r="E58" s="26">
        <v>9</v>
      </c>
      <c r="F58" s="23">
        <v>12</v>
      </c>
      <c r="G58" s="12"/>
      <c r="H58" s="12"/>
      <c r="I58" s="12"/>
      <c r="J58" s="1"/>
      <c r="K58" s="1"/>
    </row>
    <row r="59" spans="1:11" ht="12.75" hidden="1">
      <c r="A59" s="9"/>
      <c r="B59" s="49" t="s">
        <v>25</v>
      </c>
      <c r="C59" s="27">
        <v>2</v>
      </c>
      <c r="D59" s="27">
        <v>4</v>
      </c>
      <c r="E59" s="26">
        <v>6</v>
      </c>
      <c r="F59" s="25">
        <v>8</v>
      </c>
      <c r="G59" s="12"/>
      <c r="H59" s="12"/>
      <c r="I59" s="12"/>
      <c r="J59" s="1"/>
      <c r="K59" s="1"/>
    </row>
    <row r="60" spans="1:11" ht="12.75" hidden="1">
      <c r="A60" s="9"/>
      <c r="B60" s="49" t="s">
        <v>24</v>
      </c>
      <c r="C60" s="27">
        <v>1</v>
      </c>
      <c r="D60" s="27">
        <v>2</v>
      </c>
      <c r="E60" s="28">
        <v>3</v>
      </c>
      <c r="F60" s="27">
        <v>4</v>
      </c>
      <c r="G60" s="12"/>
      <c r="H60" s="12"/>
      <c r="I60" s="12"/>
      <c r="J60" s="1"/>
      <c r="K60" s="1"/>
    </row>
    <row r="61" spans="1:11" ht="12.75" hidden="1">
      <c r="A61" s="9"/>
      <c r="B61" s="13"/>
      <c r="C61" s="12"/>
      <c r="D61" s="12"/>
      <c r="E61" s="13"/>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c r="G63" s="12"/>
      <c r="H63" s="12"/>
      <c r="I63" s="12"/>
      <c r="J63" s="1"/>
      <c r="K63" s="1"/>
    </row>
    <row r="64" spans="1:11" ht="12.75" hidden="1">
      <c r="A64" s="9"/>
      <c r="B64" s="1"/>
      <c r="C64" s="1"/>
      <c r="D64" s="1"/>
      <c r="E64" s="1"/>
      <c r="F64" s="12" t="s">
        <v>24</v>
      </c>
      <c r="G64" s="12"/>
      <c r="H64" s="22" t="e">
        <f>IF(#REF!="",0,IF(#REF!="Very low",1,IF(#REF!="Low",2,IF(#REF!="Medium",3,IF(#REF!="High",4,F46)))))</f>
        <v>#REF!</v>
      </c>
      <c r="I64" s="22" t="e">
        <f>IF(#REF!="",0,IF(#REF!="Very low",1,IF(#REF!="Low",2,IF(#REF!="Medium",3,IF(#REF!="High",4,G46)))))</f>
        <v>#REF!</v>
      </c>
      <c r="J64" s="29" t="e">
        <f>IF(H64*I64=0,"",IF(H64*I64&gt;0.5,H64*I64))</f>
        <v>#REF!</v>
      </c>
      <c r="K64" s="1" t="e">
        <f>IF(J64="","",IF(J64&lt;5,"Low",IF(J64&lt;11,"Medium",IF(J64&gt;11,"High"))))</f>
        <v>#REF!</v>
      </c>
    </row>
    <row r="65" spans="1:11" ht="12.75" hidden="1">
      <c r="A65" s="9"/>
      <c r="B65" s="1"/>
      <c r="C65" s="1"/>
      <c r="D65" s="1"/>
      <c r="E65" s="1"/>
      <c r="F65" s="12" t="s">
        <v>25</v>
      </c>
      <c r="G65" s="12"/>
      <c r="H65" s="22">
        <f>IF(F46="",0,IF(F46="Very low",1,IF(F46="Low",2,IF(F46="Medium",3,IF(F46="High",4,#REF!)))))</f>
        <v>2</v>
      </c>
      <c r="I65" s="22">
        <f>IF(G46="",0,IF(G46="Very low",1,IF(G46="Low",2,IF(G46="Medium",3,IF(G46="High",4,#REF!)))))</f>
        <v>2</v>
      </c>
      <c r="J65" s="29">
        <f aca="true" t="shared" si="0" ref="J65:J83">IF(H65*I65=0,"",IF(H65*I65&gt;0.5,H65*I65))</f>
        <v>4</v>
      </c>
      <c r="K65" s="1" t="str">
        <f aca="true" t="shared" si="1" ref="K65:K83">IF(J65="","",IF(J65&lt;5,"Low",IF(J65&lt;11,"Medium",IF(J65&gt;11,"High"))))</f>
        <v>Low</v>
      </c>
    </row>
    <row r="66" spans="1:11" ht="12.75" hidden="1">
      <c r="A66" s="9"/>
      <c r="B66" s="1"/>
      <c r="C66" s="1"/>
      <c r="D66" s="1"/>
      <c r="E66" s="1"/>
      <c r="F66" s="12" t="s">
        <v>26</v>
      </c>
      <c r="G66" s="12"/>
      <c r="H66" s="22" t="e">
        <f>IF(#REF!="",0,IF(#REF!="Very low",1,IF(#REF!="Low",2,IF(#REF!="Medium",3,IF(#REF!="High",4,F32)))))</f>
        <v>#REF!</v>
      </c>
      <c r="I66" s="22" t="e">
        <f>IF(#REF!="",0,IF(#REF!="Very low",1,IF(#REF!="Low",2,IF(#REF!="Medium",3,IF(#REF!="High",4,G32)))))</f>
        <v>#REF!</v>
      </c>
      <c r="J66" s="29" t="e">
        <f t="shared" si="0"/>
        <v>#REF!</v>
      </c>
      <c r="K66" s="1" t="e">
        <f t="shared" si="1"/>
        <v>#REF!</v>
      </c>
    </row>
    <row r="67" spans="1:11" ht="12.75" hidden="1">
      <c r="A67" s="9"/>
      <c r="B67" s="1"/>
      <c r="C67" s="1"/>
      <c r="D67" s="1"/>
      <c r="E67" s="1"/>
      <c r="F67" s="12" t="s">
        <v>27</v>
      </c>
      <c r="G67" s="12"/>
      <c r="H67" s="22">
        <f>IF(F32="",0,IF(F32="Very low",1,IF(F32="Low",2,IF(F32="Medium",3,IF(F32="High",4,F33)))))</f>
        <v>3</v>
      </c>
      <c r="I67" s="22">
        <f>IF(G32="",0,IF(G32="Very low",1,IF(G32="Low",2,IF(G32="Medium",3,IF(G32="High",4,G33)))))</f>
        <v>3</v>
      </c>
      <c r="J67" s="29">
        <f t="shared" si="0"/>
        <v>9</v>
      </c>
      <c r="K67" s="1" t="str">
        <f t="shared" si="1"/>
        <v>Medium</v>
      </c>
    </row>
    <row r="68" spans="1:11" ht="12.75" hidden="1">
      <c r="A68" s="9"/>
      <c r="B68" s="1"/>
      <c r="C68" s="1"/>
      <c r="D68" s="1"/>
      <c r="E68" s="1"/>
      <c r="F68" s="12"/>
      <c r="G68" s="12"/>
      <c r="H68" s="22">
        <f>IF(F33="",0,IF(F33="Very low",1,IF(F33="Low",2,IF(F33="Medium",3,IF(F33="High",4,#REF!)))))</f>
        <v>3</v>
      </c>
      <c r="I68" s="22">
        <f>IF(G33="",0,IF(G33="Very low",1,IF(G33="Low",2,IF(G33="Medium",3,IF(G33="High",4,#REF!)))))</f>
        <v>2</v>
      </c>
      <c r="J68" s="29">
        <f t="shared" si="0"/>
        <v>6</v>
      </c>
      <c r="K68" s="1" t="str">
        <f t="shared" si="1"/>
        <v>Medium</v>
      </c>
    </row>
    <row r="69" spans="1:11" ht="12.75" hidden="1">
      <c r="A69" s="9"/>
      <c r="B69" s="1"/>
      <c r="C69" s="1"/>
      <c r="D69" s="1"/>
      <c r="E69" s="1"/>
      <c r="F69" s="12"/>
      <c r="G69" s="12"/>
      <c r="H69" s="22" t="e">
        <f>IF(#REF!="",0,IF(#REF!="Very low",1,IF(#REF!="Low",2,IF(#REF!="Medium",3,IF(#REF!="High",4,F35)))))</f>
        <v>#REF!</v>
      </c>
      <c r="I69" s="22" t="e">
        <f>IF(#REF!="",0,IF(#REF!="Very low",1,IF(#REF!="Low",2,IF(#REF!="Medium",3,IF(#REF!="High",4,G35)))))</f>
        <v>#REF!</v>
      </c>
      <c r="J69" s="29" t="e">
        <f t="shared" si="0"/>
        <v>#REF!</v>
      </c>
      <c r="K69" s="1" t="e">
        <f t="shared" si="1"/>
        <v>#REF!</v>
      </c>
    </row>
    <row r="70" spans="1:11" ht="12.75" hidden="1">
      <c r="A70" s="9"/>
      <c r="B70" s="1"/>
      <c r="C70" s="1"/>
      <c r="D70" s="1"/>
      <c r="E70" s="1"/>
      <c r="F70" s="12"/>
      <c r="G70" s="12"/>
      <c r="H70" s="22">
        <f>IF(F35="",0,IF(F35="Very low",1,IF(F35="Low",2,IF(F35="Medium",3,IF(F35="High",4,F36)))))</f>
        <v>3</v>
      </c>
      <c r="I70" s="22">
        <f>IF(G35="",0,IF(G35="Very low",1,IF(G35="Low",2,IF(G35="Medium",3,IF(G35="High",4,G36)))))</f>
        <v>3</v>
      </c>
      <c r="J70" s="29">
        <f t="shared" si="0"/>
        <v>9</v>
      </c>
      <c r="K70" s="1" t="str">
        <f t="shared" si="1"/>
        <v>Medium</v>
      </c>
    </row>
    <row r="71" spans="1:11" ht="12.75" hidden="1">
      <c r="A71" s="9"/>
      <c r="B71" s="1"/>
      <c r="C71" s="1"/>
      <c r="D71" s="1"/>
      <c r="E71" s="1"/>
      <c r="F71" s="12"/>
      <c r="G71" s="12"/>
      <c r="H71" s="22">
        <f>IF(F36="",0,IF(F36="Very low",1,IF(F36="Low",2,IF(F36="Medium",3,IF(F36="High",4,#REF!)))))</f>
        <v>2</v>
      </c>
      <c r="I71" s="22">
        <f>IF(G36="",0,IF(G36="Very low",1,IF(G36="Low",2,IF(G36="Medium",3,IF(G36="High",4,#REF!)))))</f>
        <v>2</v>
      </c>
      <c r="J71" s="29">
        <f t="shared" si="0"/>
        <v>4</v>
      </c>
      <c r="K71" s="1" t="str">
        <f t="shared" si="1"/>
        <v>Low</v>
      </c>
    </row>
    <row r="72" spans="1:11" ht="12.75" hidden="1">
      <c r="A72" s="9"/>
      <c r="B72" s="1"/>
      <c r="C72" s="12" t="s">
        <v>24</v>
      </c>
      <c r="D72" s="12" t="s">
        <v>25</v>
      </c>
      <c r="E72" s="12" t="s">
        <v>26</v>
      </c>
      <c r="F72" s="12" t="s">
        <v>27</v>
      </c>
      <c r="G72" s="12"/>
      <c r="H72" s="22" t="e">
        <f>IF(#REF!="",0,IF(#REF!="Very low",1,IF(#REF!="Low",2,IF(#REF!="Medium",3,IF(#REF!="High",4,#REF!)))))</f>
        <v>#REF!</v>
      </c>
      <c r="I72" s="22" t="e">
        <f>IF(#REF!="",0,IF(#REF!="Very low",1,IF(#REF!="Low",2,IF(#REF!="Medium",3,IF(#REF!="High",4,#REF!)))))</f>
        <v>#REF!</v>
      </c>
      <c r="J72" s="29" t="e">
        <f t="shared" si="0"/>
        <v>#REF!</v>
      </c>
      <c r="K72" s="1" t="e">
        <f t="shared" si="1"/>
        <v>#REF!</v>
      </c>
    </row>
    <row r="73" spans="1:11" ht="12.75" hidden="1">
      <c r="A73" s="9"/>
      <c r="B73" s="12" t="s">
        <v>24</v>
      </c>
      <c r="C73" s="27">
        <v>1</v>
      </c>
      <c r="D73" s="27">
        <v>2</v>
      </c>
      <c r="E73" s="28">
        <v>3</v>
      </c>
      <c r="F73" s="27">
        <v>4</v>
      </c>
      <c r="G73" s="12"/>
      <c r="H73" s="22" t="e">
        <f>IF(#REF!="",0,IF(#REF!="Very low",1,IF(#REF!="Low",2,IF(#REF!="Medium",3,IF(#REF!="High",4,F38)))))</f>
        <v>#REF!</v>
      </c>
      <c r="I73" s="22" t="e">
        <f>IF(#REF!="",0,IF(#REF!="Very low",1,IF(#REF!="Low",2,IF(#REF!="Medium",3,IF(#REF!="High",4,G38)))))</f>
        <v>#REF!</v>
      </c>
      <c r="J73" s="29" t="e">
        <f t="shared" si="0"/>
        <v>#REF!</v>
      </c>
      <c r="K73" s="1" t="e">
        <f t="shared" si="1"/>
        <v>#REF!</v>
      </c>
    </row>
    <row r="74" spans="1:11" ht="12.75" hidden="1">
      <c r="A74" s="9"/>
      <c r="B74" s="12" t="s">
        <v>25</v>
      </c>
      <c r="C74" s="27">
        <v>2</v>
      </c>
      <c r="D74" s="27">
        <v>4</v>
      </c>
      <c r="E74" s="26">
        <v>6</v>
      </c>
      <c r="F74" s="25">
        <v>8</v>
      </c>
      <c r="G74" s="12"/>
      <c r="H74" s="22">
        <f>IF(F38="",0,IF(F38="Very low",1,IF(F38="Low",2,IF(F38="Medium",3,IF(F38="High",4,#REF!)))))</f>
        <v>2</v>
      </c>
      <c r="I74" s="22">
        <f>IF(G38="",0,IF(G38="Very low",1,IF(G38="Low",2,IF(G38="Medium",3,IF(G38="High",4,#REF!)))))</f>
        <v>3</v>
      </c>
      <c r="J74" s="29">
        <f t="shared" si="0"/>
        <v>6</v>
      </c>
      <c r="K74" s="1" t="str">
        <f t="shared" si="1"/>
        <v>Medium</v>
      </c>
    </row>
    <row r="75" spans="1:11" ht="12.75" hidden="1">
      <c r="A75" s="9"/>
      <c r="B75" s="12" t="s">
        <v>26</v>
      </c>
      <c r="C75" s="27">
        <v>3</v>
      </c>
      <c r="D75" s="25">
        <v>6</v>
      </c>
      <c r="E75" s="26">
        <v>9</v>
      </c>
      <c r="F75" s="23">
        <v>12</v>
      </c>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2" t="s">
        <v>27</v>
      </c>
      <c r="C76" s="27">
        <v>4</v>
      </c>
      <c r="D76" s="25">
        <v>8</v>
      </c>
      <c r="E76" s="24">
        <v>12</v>
      </c>
      <c r="F76" s="23">
        <v>16</v>
      </c>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2"/>
      <c r="C77" s="12"/>
      <c r="D77" s="12"/>
      <c r="F77" s="12"/>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low",1,IF(#REF!="Low",2,IF(#REF!="Medium",3,IF(#REF!="High",4,F50)))))</f>
        <v>#REF!</v>
      </c>
      <c r="I83" s="22" t="e">
        <f>IF(#REF!="",0,IF(#REF!="Very low",1,IF(#REF!="Low",2,IF(#REF!="Medium",3,IF(#REF!="High",4,G50)))))</f>
        <v>#REF!</v>
      </c>
      <c r="J83" s="29" t="e">
        <f t="shared" si="0"/>
        <v>#REF!</v>
      </c>
      <c r="K83" s="1" t="e">
        <f t="shared" si="1"/>
        <v>#REF!</v>
      </c>
    </row>
    <row r="84" spans="1:11" ht="12.75" hidden="1">
      <c r="A84" s="9"/>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87" spans="1:11" ht="12.75" hidden="1">
      <c r="A87" s="1"/>
      <c r="B87" s="1"/>
      <c r="C87" s="1"/>
      <c r="D87" s="1"/>
      <c r="E87" s="1"/>
      <c r="F87" s="12"/>
      <c r="G87" s="12"/>
      <c r="H87" s="12"/>
      <c r="I87" s="12"/>
      <c r="J87" s="1"/>
      <c r="K87" s="1"/>
    </row>
    <row r="121"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32:G38 F40:G49">
      <formula1>$F$64:$F$68</formula1>
    </dataValidation>
    <dataValidation type="list" allowBlank="1" showInputMessage="1" showErrorMessage="1" sqref="F39:G39">
      <formula1>$F$63:$F$68</formula1>
    </dataValidation>
  </dataValidations>
  <printOptions/>
  <pageMargins left="0.7480314960629921" right="0.7480314960629921" top="0.984251968503937" bottom="0.984251968503937" header="0.5118110236220472" footer="0.5118110236220472"/>
  <pageSetup horizontalDpi="600" verticalDpi="600" orientation="landscape" paperSize="9"/>
  <headerFooter alignWithMargins="0">
    <oddHeader>&amp;C&amp;KFF0000AMENDED v1</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Microsoft Office User</cp:lastModifiedBy>
  <cp:lastPrinted>2008-03-13T16:07:31Z</cp:lastPrinted>
  <dcterms:created xsi:type="dcterms:W3CDTF">2005-05-04T08:30:35Z</dcterms:created>
  <dcterms:modified xsi:type="dcterms:W3CDTF">2022-02-07T09:39:27Z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-2037764508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y fmtid="{D5CDD505-2E9C-101B-9397-08002B2CF9AE}" pid="8" name="d3564be703db47eda46ec138bc1ba091">
    <vt:lpwstr>Application ＆ Associated Docs|5eadfd3c-6deb-44e1-b7e1-16accd427bec</vt:lpwstr>
  </property>
  <property fmtid="{D5CDD505-2E9C-101B-9397-08002B2CF9AE}" pid="9" name="TaxCatchAll">
    <vt:lpwstr>41;#Public Register|f1fcf6a6-5d97-4f1d-964e-a2f916eb1f18;#40;#Waste Operations|dc63c9b7-da6e-463c-b2cf-265b08d49156;#11;#EPR|0e5af97d-1a8c-4d8f-a20b-528a11cab1f6;#32;#Bespoke|743fbb82-64b4-442a-8bac-afa632175399;#14;#Application ＆ Associated Docs|5eadfd3c</vt:lpwstr>
  </property>
  <property fmtid="{D5CDD505-2E9C-101B-9397-08002B2CF9AE}" pid="10" name="la34db7254a948be973d9738b9f07ba7">
    <vt:lpwstr>Bespoke|743fbb82-64b4-442a-8bac-afa632175399</vt:lpwstr>
  </property>
  <property fmtid="{D5CDD505-2E9C-101B-9397-08002B2CF9AE}" pid="11" name="ncb1594ff73b435992550f571a78c184">
    <vt:lpwstr>EPR|0e5af97d-1a8c-4d8f-a20b-528a11cab1f6</vt:lpwstr>
  </property>
  <property fmtid="{D5CDD505-2E9C-101B-9397-08002B2CF9AE}" pid="12" name="EPRNumber">
    <vt:lpwstr>EPR/KB3806XN</vt:lpwstr>
  </property>
  <property fmtid="{D5CDD505-2E9C-101B-9397-08002B2CF9AE}" pid="13" name="ed3cfd1978f244c4af5dc9d642a18018">
    <vt:lpwstr/>
  </property>
  <property fmtid="{D5CDD505-2E9C-101B-9397-08002B2CF9AE}" pid="14" name="StandardRulesID">
    <vt:lpwstr/>
  </property>
  <property fmtid="{D5CDD505-2E9C-101B-9397-08002B2CF9AE}" pid="15" name="m63bd5d2e6554c968a3f4ff9289590fe">
    <vt:lpwstr/>
  </property>
  <property fmtid="{D5CDD505-2E9C-101B-9397-08002B2CF9AE}" pid="16" name="PermitNumber">
    <vt:lpwstr>EAWML 408048</vt:lpwstr>
  </property>
  <property fmtid="{D5CDD505-2E9C-101B-9397-08002B2CF9AE}" pid="17" name="FacilityAddress">
    <vt:lpwstr>Rock Rush Aggregates Ltd</vt:lpwstr>
  </property>
  <property fmtid="{D5CDD505-2E9C-101B-9397-08002B2CF9AE}" pid="18" name="FacilityAddressPostcode">
    <vt:lpwstr>ME9 7UY</vt:lpwstr>
  </property>
  <property fmtid="{D5CDD505-2E9C-101B-9397-08002B2CF9AE}" pid="19" name="CessationStatus">
    <vt:lpwstr/>
  </property>
  <property fmtid="{D5CDD505-2E9C-101B-9397-08002B2CF9AE}" pid="20" name="Regime">
    <vt:lpwstr>11;#EPR|0e5af97d-1a8c-4d8f-a20b-528a11cab1f6</vt:lpwstr>
  </property>
  <property fmtid="{D5CDD505-2E9C-101B-9397-08002B2CF9AE}" pid="21" name="mb0b523b12654e57a98fd73f451222f6">
    <vt:lpwstr/>
  </property>
  <property fmtid="{D5CDD505-2E9C-101B-9397-08002B2CF9AE}" pid="22" name="Customer/OperatorName">
    <vt:lpwstr>Rock Rush Aggregates Ltd</vt:lpwstr>
  </property>
  <property fmtid="{D5CDD505-2E9C-101B-9397-08002B2CF9AE}" pid="23" name="bf174f8632e04660b372cf372c1956fe">
    <vt:lpwstr/>
  </property>
  <property fmtid="{D5CDD505-2E9C-101B-9397-08002B2CF9AE}" pid="24" name="EventType1">
    <vt:lpwstr/>
  </property>
  <property fmtid="{D5CDD505-2E9C-101B-9397-08002B2CF9AE}" pid="25" name="ga477587807b4e8dbd9d142e03c014fa">
    <vt:lpwstr/>
  </property>
  <property fmtid="{D5CDD505-2E9C-101B-9397-08002B2CF9AE}" pid="26" name="RegulatedActivitySub_x002d_Class">
    <vt:lpwstr/>
  </property>
  <property fmtid="{D5CDD505-2E9C-101B-9397-08002B2CF9AE}" pid="27" name="ActivityGrouping">
    <vt:lpwstr>14;#Application ＆ Associated Docs|5eadfd3c-6deb-44e1-b7e1-16accd427bec</vt:lpwstr>
  </property>
  <property fmtid="{D5CDD505-2E9C-101B-9397-08002B2CF9AE}" pid="28" name="p517ccc45a7e4674ae144f9410147bb3">
    <vt:lpwstr>Waste Operations|dc63c9b7-da6e-463c-b2cf-265b08d49156</vt:lpwstr>
  </property>
  <property fmtid="{D5CDD505-2E9C-101B-9397-08002B2CF9AE}" pid="29" name="RegulatedActivityClass">
    <vt:lpwstr>40;#Waste Operations|dc63c9b7-da6e-463c-b2cf-265b08d49156</vt:lpwstr>
  </property>
  <property fmtid="{D5CDD505-2E9C-101B-9397-08002B2CF9AE}" pid="30" name="SiteName">
    <vt:lpwstr>Rock Rush Aggregates Ltd</vt:lpwstr>
  </property>
  <property fmtid="{D5CDD505-2E9C-101B-9397-08002B2CF9AE}" pid="31" name="PermitDocumentType">
    <vt:lpwstr/>
  </property>
  <property fmtid="{D5CDD505-2E9C-101B-9397-08002B2CF9AE}" pid="32" name="OtherReference">
    <vt:lpwstr>EPR/KB3806XN</vt:lpwstr>
  </property>
  <property fmtid="{D5CDD505-2E9C-101B-9397-08002B2CF9AE}" pid="33" name="Catchment">
    <vt:lpwstr/>
  </property>
  <property fmtid="{D5CDD505-2E9C-101B-9397-08002B2CF9AE}" pid="34" name="MajorProjectID">
    <vt:lpwstr/>
  </property>
  <property fmtid="{D5CDD505-2E9C-101B-9397-08002B2CF9AE}" pid="35" name="d22401b98bfe4ec6b8dacbec81c66a1e">
    <vt:lpwstr/>
  </property>
  <property fmtid="{D5CDD505-2E9C-101B-9397-08002B2CF9AE}" pid="36" name="c52c737aaa794145b5e1ab0b33580095">
    <vt:lpwstr>Public Register|f1fcf6a6-5d97-4f1d-964e-a2f916eb1f18</vt:lpwstr>
  </property>
  <property fmtid="{D5CDD505-2E9C-101B-9397-08002B2CF9AE}" pid="37" name="TypeofPermit">
    <vt:lpwstr>32;#Bespoke|743fbb82-64b4-442a-8bac-afa632175399</vt:lpwstr>
  </property>
  <property fmtid="{D5CDD505-2E9C-101B-9397-08002B2CF9AE}" pid="38" name="DisclosureStatus">
    <vt:lpwstr>41;#Public Register|f1fcf6a6-5d97-4f1d-964e-a2f916eb1f18</vt:lpwstr>
  </property>
  <property fmtid="{D5CDD505-2E9C-101B-9397-08002B2CF9AE}" pid="39" name="f91636ce86a943e5a85e589048b494b2">
    <vt:lpwstr/>
  </property>
  <property fmtid="{D5CDD505-2E9C-101B-9397-08002B2CF9AE}" pid="40" name="ExternalAuthor">
    <vt:lpwstr>P Downing </vt:lpwstr>
  </property>
  <property fmtid="{D5CDD505-2E9C-101B-9397-08002B2CF9AE}" pid="41" name="DocumentDate">
    <vt:lpwstr>2022-02-07T00:00:00Z</vt:lpwstr>
  </property>
  <property fmtid="{D5CDD505-2E9C-101B-9397-08002B2CF9AE}" pid="42" name="EAReceivedDate">
    <vt:lpwstr>2022-02-07T00:00:00Z</vt:lpwstr>
  </property>
</Properties>
</file>