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28" yWindow="65428" windowWidth="23256" windowHeight="12576" tabRatio="827" activeTab="0"/>
  </bookViews>
  <sheets>
    <sheet name="Kingsnorth" sheetId="1" r:id="rId1"/>
    <sheet name="Bund 2" sheetId="2" r:id="rId2"/>
    <sheet name="Bund 3" sheetId="3" r:id="rId3"/>
    <sheet name="Bund 4" sheetId="4" r:id="rId4"/>
    <sheet name="Newbury" sheetId="5" state="hidden" r:id="rId5"/>
    <sheet name="Sheet1" sheetId="6" state="hidden" r:id="rId6"/>
    <sheet name="Finance Notes" sheetId="7" state="hidden" r:id="rId7"/>
  </sheets>
  <externalReferences>
    <externalReference r:id="rId10"/>
    <externalReference r:id="rId11"/>
  </externalReferences>
  <definedNames>
    <definedName name="_xlnm._FilterDatabase" localSheetId="0" hidden="1">'Kingsnorth'!$A$6:$D$57</definedName>
    <definedName name="Chlorine">'[1]Lists'!$D$3:$D$5</definedName>
    <definedName name="ipswich">'[2]Lists'!$C$3:$C$20</definedName>
    <definedName name="_xlnm.Print_Area" localSheetId="0">'Kingsnorth'!$A$3:$D$62</definedName>
    <definedName name="Site">'[1]Lists'!$A$3:$A$12</definedName>
    <definedName name="Status">'[1]Lists'!$B$3:$B$5</definedName>
    <definedName name="Tank_Content">'[1]Lists'!$C$3:$C$20</definedName>
  </definedNames>
  <calcPr fullCalcOnLoad="1"/>
</workbook>
</file>

<file path=xl/sharedStrings.xml><?xml version="1.0" encoding="utf-8"?>
<sst xmlns="http://schemas.openxmlformats.org/spreadsheetml/2006/main" count="353" uniqueCount="85">
  <si>
    <t>Site:</t>
  </si>
  <si>
    <t>Date:</t>
  </si>
  <si>
    <t>Tank</t>
  </si>
  <si>
    <t>Capacity</t>
  </si>
  <si>
    <t>Status</t>
  </si>
  <si>
    <t>Content</t>
  </si>
  <si>
    <t>Volume</t>
  </si>
  <si>
    <t>Product</t>
  </si>
  <si>
    <t>Water</t>
  </si>
  <si>
    <t>Acidic</t>
  </si>
  <si>
    <t>Sludge</t>
  </si>
  <si>
    <t>Empty or</t>
  </si>
  <si>
    <t>Total</t>
  </si>
  <si>
    <t>Chlorine</t>
  </si>
  <si>
    <t>Comments</t>
  </si>
  <si>
    <t>Litres</t>
  </si>
  <si>
    <t>3rd Party</t>
  </si>
  <si>
    <t>or Clean</t>
  </si>
  <si>
    <t>%</t>
  </si>
  <si>
    <t>Waste Disposal Only</t>
  </si>
  <si>
    <t>Used Lube Oil</t>
  </si>
  <si>
    <t>HOB</t>
  </si>
  <si>
    <t>Reg</t>
  </si>
  <si>
    <t>IBCs</t>
  </si>
  <si>
    <t>Vol</t>
  </si>
  <si>
    <t>No</t>
  </si>
  <si>
    <t>GRAND TOTALS</t>
  </si>
  <si>
    <t>Gas Oil - Boiler</t>
  </si>
  <si>
    <t>GEN3</t>
  </si>
  <si>
    <t>Clean/Rainwater</t>
  </si>
  <si>
    <t>Tank Bottoms</t>
  </si>
  <si>
    <t>Marpol Slops</t>
  </si>
  <si>
    <t>Marpol</t>
  </si>
  <si>
    <t>Storage</t>
  </si>
  <si>
    <t>Empty</t>
  </si>
  <si>
    <t>Kingsnorth Jetty Road</t>
  </si>
  <si>
    <t>RFO</t>
  </si>
  <si>
    <t>Kerosene - Boiler</t>
  </si>
  <si>
    <t>Date</t>
  </si>
  <si>
    <t>Inspection</t>
  </si>
  <si>
    <t>Due</t>
  </si>
  <si>
    <t xml:space="preserve">Percent </t>
  </si>
  <si>
    <t>Process Water</t>
  </si>
  <si>
    <t>Process Oil</t>
  </si>
  <si>
    <t>Newbury</t>
  </si>
  <si>
    <t>Out of Service</t>
  </si>
  <si>
    <t>Third Party</t>
  </si>
  <si>
    <t>Anti-Freeze</t>
  </si>
  <si>
    <t>Other Fuels - Specify</t>
  </si>
  <si>
    <t>UK PFO</t>
  </si>
  <si>
    <t>Blended ULO</t>
  </si>
  <si>
    <t>Soluble Oil</t>
  </si>
  <si>
    <t>Acidic Water, Sludge &amp; Oil</t>
  </si>
  <si>
    <t>Area of base</t>
  </si>
  <si>
    <t xml:space="preserve">Height of bund </t>
  </si>
  <si>
    <t>Volume of bund</t>
  </si>
  <si>
    <t>Required Bund Capacity</t>
  </si>
  <si>
    <t>EITHER:</t>
  </si>
  <si>
    <t>110% of largest tank</t>
  </si>
  <si>
    <t>T16</t>
  </si>
  <si>
    <t>litres</t>
  </si>
  <si>
    <t>or</t>
  </si>
  <si>
    <t>25% of aggregated volume</t>
  </si>
  <si>
    <t>T16, 17, 18,</t>
  </si>
  <si>
    <t>19, 20, 22, 23</t>
  </si>
  <si>
    <r>
      <t>m</t>
    </r>
    <r>
      <rPr>
        <vertAlign val="superscript"/>
        <sz val="10"/>
        <color indexed="8"/>
        <rFont val="Calibri"/>
        <family val="2"/>
      </rPr>
      <t>3</t>
    </r>
  </si>
  <si>
    <r>
      <t>m</t>
    </r>
    <r>
      <rPr>
        <vertAlign val="superscript"/>
        <sz val="10"/>
        <color indexed="8"/>
        <rFont val="Calibri"/>
        <family val="2"/>
      </rPr>
      <t>2</t>
    </r>
  </si>
  <si>
    <t>metres</t>
  </si>
  <si>
    <r>
      <t>m</t>
    </r>
    <r>
      <rPr>
        <b/>
        <vertAlign val="superscript"/>
        <sz val="10"/>
        <color indexed="8"/>
        <rFont val="Calibri"/>
        <family val="2"/>
      </rPr>
      <t>3</t>
    </r>
  </si>
  <si>
    <t>110% Bund Capacity Required</t>
  </si>
  <si>
    <t>Installed Bund Capacity</t>
  </si>
  <si>
    <t>T10</t>
  </si>
  <si>
    <t>T8, T9, T10</t>
  </si>
  <si>
    <t>T3</t>
  </si>
  <si>
    <t>Fire Fighting Foam</t>
  </si>
  <si>
    <t>100mm freeboard required</t>
  </si>
  <si>
    <t>Fire Fighting Foam @100mm</t>
  </si>
  <si>
    <t>Bund Capacity Required</t>
  </si>
  <si>
    <t>T3, 4, 5, 6, 7</t>
  </si>
  <si>
    <t>Volume of bund less tank bases</t>
  </si>
  <si>
    <t>Tank bases</t>
  </si>
  <si>
    <t>Although the tank above shows Bunds 1 - 4, bund 1 is not currently used as a bund, with both of the tanks stored within it being out of service.</t>
  </si>
  <si>
    <t>As improvements would be required before either Bund 1 or the tanks within it could be brought back into service, no calculation is provided here.</t>
  </si>
  <si>
    <t>Out of Service - Manway removed</t>
  </si>
  <si>
    <t>Out of Service - Manway Removed</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</si>
</sst>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
    <numFmt numFmtId="167" formatCode="0.0%"/>
    <numFmt numFmtId="168" formatCode="_-* #,##0.0_-;\-* #,##0.0_-;_-* &quot;-&quot;??_-;_-@_-"/>
    <numFmt numFmtId="169" formatCode="_-* #,##0_-;\-* #,##0_-;_-* &quot;-&quot;??_-;_-@_-"/>
    <numFmt numFmtId="170" formatCode="0.000"/>
  </numFmts>
  <fonts count="54">
    <font>
      <sz val="11"/>
      <color theme="1"/>
      <name val="Calibri"/>
      <family val="2"/>
    </font>
    <font>
      <sz val="12"/>
      <color indexed="8"/>
      <name val="Arial"/>
      <family val="2"/>
    </font>
    <font>
      <sz val="10"/>
      <color indexed="8"/>
      <name val="Calibri"/>
      <family val="2"/>
    </font>
    <font>
      <vertAlign val="superscript"/>
      <sz val="10"/>
      <color indexed="8"/>
      <name val="Calibri"/>
      <family val="2"/>
    </font>
    <font>
      <sz val="8"/>
      <name val="Calibri"/>
      <family val="2"/>
    </font>
    <font>
      <b/>
      <vertAlign val="superscript"/>
      <sz val="10"/>
      <color indexed="8"/>
      <name val="Calibri"/>
      <family val="2"/>
    </font>
    <font>
      <sz val="11"/>
      <color indexed="8"/>
      <name val="Calibri"/>
      <family val="2"/>
    </font>
    <font>
      <sz val="11"/>
      <color indexed="20"/>
      <name val="Calibri"/>
      <family val="2"/>
    </font>
    <font>
      <b/>
      <sz val="10"/>
      <color indexed="8"/>
      <name val="Calibri"/>
      <family val="2"/>
    </font>
    <font>
      <b/>
      <sz val="11"/>
      <color indexed="8"/>
      <name val="Calibri"/>
      <family val="2"/>
    </font>
    <font>
      <sz val="28"/>
      <color indexed="54"/>
      <name val="Calibri"/>
      <family val="2"/>
    </font>
    <font>
      <b/>
      <sz val="12"/>
      <color indexed="8"/>
      <name val="Calibri"/>
      <family val="2"/>
    </font>
    <font>
      <sz val="11"/>
      <name val="Calibri"/>
      <family val="2"/>
    </font>
    <font>
      <b/>
      <i/>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name val="Segoe UI"/>
      <family val="2"/>
    </font>
    <font>
      <b/>
      <u val="single"/>
      <sz val="11"/>
      <color indexed="8"/>
      <name val="Calibri"/>
      <family val="0"/>
    </font>
    <font>
      <sz val="12"/>
      <color theme="1"/>
      <name val="Arial"/>
      <family val="2"/>
    </font>
    <font>
      <sz val="12"/>
      <color theme="0"/>
      <name val="Arial"/>
      <family val="2"/>
    </font>
    <font>
      <sz val="11"/>
      <color rgb="FF9C0006"/>
      <name val="Calibri"/>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0"/>
      <color theme="1"/>
      <name val="Calibri"/>
      <family val="2"/>
    </font>
    <font>
      <b/>
      <sz val="10"/>
      <color theme="1"/>
      <name val="Calibri"/>
      <family val="2"/>
    </font>
    <font>
      <b/>
      <sz val="11"/>
      <color theme="1"/>
      <name val="Calibri"/>
      <family val="2"/>
    </font>
    <font>
      <sz val="28"/>
      <color theme="3"/>
      <name val="Calibri"/>
      <family val="2"/>
    </font>
    <font>
      <b/>
      <sz val="12"/>
      <color theme="1"/>
      <name val="Calibri"/>
      <family val="2"/>
    </font>
    <font>
      <b/>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165028"/>
        <bgColor indexed="64"/>
      </patternFill>
    </fill>
    <fill>
      <patternFill patternType="solid">
        <fgColor theme="2"/>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style="medium"/>
    </border>
    <border>
      <left style="thin"/>
      <right style="thin"/>
      <top/>
      <bottom style="medium"/>
    </border>
    <border>
      <left/>
      <right style="medium"/>
      <top/>
      <bottom style="medium"/>
    </border>
    <border>
      <left/>
      <right style="medium"/>
      <top/>
      <bottom/>
    </border>
    <border>
      <left style="thin"/>
      <right style="thin"/>
      <top style="thin"/>
      <bottom style="medium"/>
    </border>
    <border>
      <left style="medium"/>
      <right style="thin"/>
      <top style="medium"/>
      <bottom/>
    </border>
    <border>
      <left style="thin"/>
      <right style="thin"/>
      <top style="medium"/>
      <bottom/>
    </border>
    <border>
      <left/>
      <right style="medium"/>
      <top style="medium"/>
      <bottom/>
    </border>
    <border>
      <left style="medium"/>
      <right style="thin"/>
      <top/>
      <bottom/>
    </border>
    <border>
      <left style="thin"/>
      <right style="thin"/>
      <top/>
      <bottom/>
    </border>
    <border>
      <left/>
      <right/>
      <top/>
      <bottom style="double"/>
    </border>
    <border>
      <left style="thin"/>
      <right style="thin"/>
      <top style="thin"/>
      <bottom style="thin"/>
    </border>
    <border>
      <left style="medium"/>
      <right style="medium"/>
      <top style="medium"/>
      <bottom/>
    </border>
    <border>
      <left style="medium"/>
      <right style="medium"/>
      <top/>
      <botto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bottom style="medium"/>
    </border>
    <border>
      <left style="thin"/>
      <right/>
      <top style="medium"/>
      <bottom style="thin"/>
    </border>
    <border>
      <left style="thin"/>
      <right/>
      <top style="thin"/>
      <bottom style="thin"/>
    </border>
    <border>
      <left style="thin"/>
      <right/>
      <top style="thin"/>
      <bottom style="medium"/>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border>
    <border>
      <left/>
      <right/>
      <top/>
      <bottom style="medium"/>
    </border>
    <border>
      <left style="thin"/>
      <right style="thin"/>
      <top/>
      <bottom style="thin"/>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2">
    <xf numFmtId="0" fontId="0" fillId="0" borderId="0" xfId="0" applyFont="1" applyAlignment="1">
      <alignment/>
    </xf>
    <xf numFmtId="0" fontId="48" fillId="0" borderId="0" xfId="0" applyFont="1" applyAlignment="1">
      <alignment/>
    </xf>
    <xf numFmtId="0" fontId="49" fillId="0" borderId="0" xfId="0" applyFont="1" applyAlignment="1">
      <alignment/>
    </xf>
    <xf numFmtId="14" fontId="50" fillId="0" borderId="0" xfId="0" applyNumberFormat="1" applyFont="1" applyAlignment="1">
      <alignment/>
    </xf>
    <xf numFmtId="0" fontId="50" fillId="0" borderId="0" xfId="0" applyFont="1" applyAlignment="1">
      <alignment/>
    </xf>
    <xf numFmtId="0" fontId="48" fillId="0" borderId="10" xfId="0" applyFont="1" applyBorder="1" applyAlignment="1">
      <alignment/>
    </xf>
    <xf numFmtId="0" fontId="48" fillId="0" borderId="11" xfId="0" applyFont="1" applyBorder="1" applyAlignment="1">
      <alignment/>
    </xf>
    <xf numFmtId="0" fontId="48" fillId="0" borderId="12" xfId="0" applyFont="1" applyBorder="1" applyAlignment="1">
      <alignment/>
    </xf>
    <xf numFmtId="0" fontId="48" fillId="0" borderId="13" xfId="0" applyFont="1" applyBorder="1" applyAlignment="1">
      <alignment/>
    </xf>
    <xf numFmtId="165" fontId="48" fillId="0" borderId="11" xfId="0" applyNumberFormat="1" applyFont="1" applyBorder="1" applyAlignment="1">
      <alignment/>
    </xf>
    <xf numFmtId="0" fontId="48" fillId="33" borderId="11" xfId="0" applyFont="1" applyFill="1" applyBorder="1" applyAlignment="1">
      <alignment/>
    </xf>
    <xf numFmtId="164" fontId="48" fillId="33" borderId="14" xfId="0" applyNumberFormat="1" applyFont="1" applyFill="1" applyBorder="1" applyAlignment="1">
      <alignment/>
    </xf>
    <xf numFmtId="0" fontId="49" fillId="33" borderId="15" xfId="0" applyFont="1" applyFill="1" applyBorder="1" applyAlignment="1">
      <alignment horizontal="center"/>
    </xf>
    <xf numFmtId="0" fontId="49" fillId="33" borderId="16" xfId="0" applyFont="1" applyFill="1" applyBorder="1" applyAlignment="1">
      <alignment horizontal="center"/>
    </xf>
    <xf numFmtId="0" fontId="49" fillId="33" borderId="17" xfId="0" applyFont="1" applyFill="1" applyBorder="1" applyAlignment="1">
      <alignment horizontal="center"/>
    </xf>
    <xf numFmtId="0" fontId="49" fillId="33" borderId="18" xfId="0" applyFont="1" applyFill="1" applyBorder="1" applyAlignment="1">
      <alignment horizontal="center"/>
    </xf>
    <xf numFmtId="0" fontId="49" fillId="33" borderId="19" xfId="0" applyFont="1" applyFill="1" applyBorder="1" applyAlignment="1">
      <alignment horizontal="center"/>
    </xf>
    <xf numFmtId="0" fontId="49" fillId="33" borderId="13" xfId="0" applyFont="1" applyFill="1" applyBorder="1" applyAlignment="1">
      <alignment horizontal="center"/>
    </xf>
    <xf numFmtId="0" fontId="48" fillId="0" borderId="20" xfId="0" applyFont="1" applyBorder="1" applyAlignment="1">
      <alignment/>
    </xf>
    <xf numFmtId="0" fontId="48" fillId="0" borderId="21" xfId="0" applyFont="1" applyBorder="1" applyAlignment="1">
      <alignment/>
    </xf>
    <xf numFmtId="164" fontId="48" fillId="33" borderId="21" xfId="0" applyNumberFormat="1" applyFont="1" applyFill="1" applyBorder="1" applyAlignment="1">
      <alignment/>
    </xf>
    <xf numFmtId="0" fontId="49" fillId="33" borderId="22" xfId="0" applyFont="1" applyFill="1" applyBorder="1" applyAlignment="1">
      <alignment horizontal="center"/>
    </xf>
    <xf numFmtId="0" fontId="49" fillId="33" borderId="23" xfId="0" applyFont="1" applyFill="1" applyBorder="1" applyAlignment="1">
      <alignment horizontal="center"/>
    </xf>
    <xf numFmtId="0" fontId="49" fillId="15" borderId="16" xfId="0" applyFont="1" applyFill="1" applyBorder="1" applyAlignment="1">
      <alignment horizontal="center"/>
    </xf>
    <xf numFmtId="0" fontId="49" fillId="15" borderId="19" xfId="0" applyFont="1" applyFill="1" applyBorder="1" applyAlignment="1">
      <alignment horizontal="center"/>
    </xf>
    <xf numFmtId="0" fontId="49" fillId="13" borderId="16" xfId="0" applyFont="1" applyFill="1" applyBorder="1" applyAlignment="1">
      <alignment horizontal="center"/>
    </xf>
    <xf numFmtId="0" fontId="49" fillId="13" borderId="19" xfId="0" applyFont="1" applyFill="1" applyBorder="1" applyAlignment="1">
      <alignment horizontal="center"/>
    </xf>
    <xf numFmtId="0" fontId="48" fillId="0" borderId="17" xfId="0" applyFont="1" applyBorder="1" applyAlignment="1">
      <alignment/>
    </xf>
    <xf numFmtId="0" fontId="51" fillId="34" borderId="0" xfId="0" applyFont="1" applyFill="1" applyAlignment="1">
      <alignment/>
    </xf>
    <xf numFmtId="0" fontId="0" fillId="0" borderId="21" xfId="0" applyBorder="1" applyAlignment="1">
      <alignment/>
    </xf>
    <xf numFmtId="0" fontId="52" fillId="0" borderId="0" xfId="0" applyFont="1" applyAlignment="1">
      <alignment/>
    </xf>
    <xf numFmtId="0" fontId="48" fillId="33" borderId="18" xfId="0" applyFont="1" applyFill="1" applyBorder="1" applyAlignment="1">
      <alignment/>
    </xf>
    <xf numFmtId="0" fontId="48" fillId="33" borderId="19" xfId="0" applyFont="1" applyFill="1" applyBorder="1" applyAlignment="1">
      <alignment/>
    </xf>
    <xf numFmtId="10" fontId="48" fillId="0" borderId="21" xfId="0" applyNumberFormat="1" applyFont="1" applyBorder="1" applyAlignment="1">
      <alignment/>
    </xf>
    <xf numFmtId="0" fontId="48" fillId="0" borderId="24" xfId="0" applyFont="1" applyBorder="1" applyAlignment="1">
      <alignment/>
    </xf>
    <xf numFmtId="0" fontId="48" fillId="0" borderId="14" xfId="0" applyFont="1" applyBorder="1" applyAlignment="1">
      <alignment/>
    </xf>
    <xf numFmtId="0" fontId="48" fillId="33" borderId="13" xfId="0" applyFont="1" applyFill="1" applyBorder="1" applyAlignment="1">
      <alignment/>
    </xf>
    <xf numFmtId="164" fontId="48" fillId="0" borderId="11" xfId="0" applyNumberFormat="1" applyFont="1" applyBorder="1" applyAlignment="1">
      <alignment/>
    </xf>
    <xf numFmtId="164" fontId="48" fillId="33" borderId="11" xfId="0" applyNumberFormat="1" applyFont="1" applyFill="1" applyBorder="1" applyAlignment="1">
      <alignment/>
    </xf>
    <xf numFmtId="165" fontId="48" fillId="0" borderId="21" xfId="0" applyNumberFormat="1" applyFont="1" applyBorder="1" applyAlignment="1">
      <alignment/>
    </xf>
    <xf numFmtId="0" fontId="48" fillId="0" borderId="25" xfId="0" applyFont="1" applyBorder="1" applyAlignment="1">
      <alignment/>
    </xf>
    <xf numFmtId="165" fontId="48" fillId="0" borderId="24" xfId="0" applyNumberFormat="1" applyFont="1" applyBorder="1" applyAlignment="1">
      <alignment/>
    </xf>
    <xf numFmtId="10" fontId="48" fillId="0" borderId="24" xfId="0" applyNumberFormat="1" applyFont="1" applyBorder="1" applyAlignment="1">
      <alignment/>
    </xf>
    <xf numFmtId="164" fontId="48" fillId="33" borderId="24" xfId="0" applyNumberFormat="1" applyFont="1" applyFill="1" applyBorder="1" applyAlignment="1">
      <alignment/>
    </xf>
    <xf numFmtId="0" fontId="48" fillId="0" borderId="26" xfId="0" applyFont="1" applyBorder="1" applyAlignment="1">
      <alignment/>
    </xf>
    <xf numFmtId="0" fontId="48" fillId="0" borderId="27" xfId="0" applyFont="1" applyBorder="1" applyAlignment="1">
      <alignment/>
    </xf>
    <xf numFmtId="0" fontId="48" fillId="0" borderId="28" xfId="0" applyFont="1" applyBorder="1" applyAlignment="1">
      <alignment/>
    </xf>
    <xf numFmtId="0" fontId="48" fillId="0" borderId="29" xfId="0" applyFont="1" applyBorder="1" applyAlignment="1">
      <alignment/>
    </xf>
    <xf numFmtId="165" fontId="48" fillId="0" borderId="14" xfId="0" applyNumberFormat="1" applyFont="1" applyBorder="1" applyAlignment="1">
      <alignment/>
    </xf>
    <xf numFmtId="9" fontId="48" fillId="0" borderId="14" xfId="0" applyNumberFormat="1" applyFont="1" applyBorder="1" applyAlignment="1">
      <alignment/>
    </xf>
    <xf numFmtId="0" fontId="48" fillId="0" borderId="30" xfId="0" applyFont="1" applyBorder="1" applyAlignment="1">
      <alignment/>
    </xf>
    <xf numFmtId="165" fontId="12" fillId="0" borderId="24" xfId="39" applyNumberFormat="1" applyFont="1" applyFill="1" applyBorder="1" applyAlignment="1">
      <alignment/>
    </xf>
    <xf numFmtId="0" fontId="48" fillId="33" borderId="23" xfId="0" applyFont="1" applyFill="1" applyBorder="1" applyAlignment="1">
      <alignment/>
    </xf>
    <xf numFmtId="0" fontId="48" fillId="33" borderId="13" xfId="0" applyFont="1" applyFill="1" applyBorder="1" applyAlignment="1">
      <alignment horizontal="center"/>
    </xf>
    <xf numFmtId="0" fontId="8" fillId="0" borderId="10" xfId="0" applyFont="1" applyBorder="1" applyAlignment="1">
      <alignment/>
    </xf>
    <xf numFmtId="165" fontId="8" fillId="0" borderId="11" xfId="0" applyNumberFormat="1" applyFont="1" applyBorder="1" applyAlignment="1">
      <alignment/>
    </xf>
    <xf numFmtId="0" fontId="8" fillId="0" borderId="11" xfId="0" applyFont="1" applyBorder="1" applyAlignment="1">
      <alignment/>
    </xf>
    <xf numFmtId="3" fontId="8" fillId="0" borderId="11" xfId="0" applyNumberFormat="1" applyFont="1" applyBorder="1" applyAlignment="1">
      <alignment/>
    </xf>
    <xf numFmtId="0" fontId="8" fillId="15" borderId="11" xfId="0" applyFont="1" applyFill="1" applyBorder="1" applyAlignment="1">
      <alignment/>
    </xf>
    <xf numFmtId="0" fontId="8" fillId="33" borderId="11" xfId="0" applyFont="1" applyFill="1" applyBorder="1" applyAlignment="1">
      <alignment/>
    </xf>
    <xf numFmtId="164" fontId="8" fillId="13" borderId="11" xfId="0" applyNumberFormat="1" applyFont="1" applyFill="1" applyBorder="1" applyAlignment="1">
      <alignment/>
    </xf>
    <xf numFmtId="164" fontId="8" fillId="33" borderId="11" xfId="0" applyNumberFormat="1" applyFont="1" applyFill="1" applyBorder="1" applyAlignment="1">
      <alignment/>
    </xf>
    <xf numFmtId="167" fontId="8" fillId="0" borderId="11" xfId="95" applyNumberFormat="1" applyFont="1" applyBorder="1" applyAlignment="1">
      <alignment/>
    </xf>
    <xf numFmtId="166" fontId="8" fillId="0" borderId="11" xfId="0" applyNumberFormat="1" applyFont="1" applyBorder="1" applyAlignment="1">
      <alignment horizontal="center"/>
    </xf>
    <xf numFmtId="0" fontId="8" fillId="0" borderId="11" xfId="0" applyFont="1" applyBorder="1" applyAlignment="1">
      <alignment horizontal="center"/>
    </xf>
    <xf numFmtId="0" fontId="8" fillId="0" borderId="31" xfId="0" applyFont="1" applyBorder="1" applyAlignment="1">
      <alignment/>
    </xf>
    <xf numFmtId="10" fontId="48" fillId="0" borderId="32" xfId="0" applyNumberFormat="1" applyFont="1" applyBorder="1" applyAlignment="1">
      <alignment/>
    </xf>
    <xf numFmtId="10" fontId="48" fillId="0" borderId="33" xfId="0" applyNumberFormat="1" applyFont="1" applyBorder="1" applyAlignment="1">
      <alignment/>
    </xf>
    <xf numFmtId="9" fontId="48" fillId="0" borderId="34" xfId="0" applyNumberFormat="1" applyFont="1" applyBorder="1" applyAlignment="1">
      <alignment/>
    </xf>
    <xf numFmtId="164" fontId="48" fillId="33" borderId="35" xfId="0" applyNumberFormat="1" applyFont="1" applyFill="1" applyBorder="1" applyAlignment="1">
      <alignment/>
    </xf>
    <xf numFmtId="164" fontId="48" fillId="33" borderId="36" xfId="0" applyNumberFormat="1" applyFont="1" applyFill="1" applyBorder="1" applyAlignment="1">
      <alignment/>
    </xf>
    <xf numFmtId="164" fontId="48" fillId="33" borderId="37" xfId="0" applyNumberFormat="1" applyFont="1" applyFill="1" applyBorder="1" applyAlignment="1">
      <alignment/>
    </xf>
    <xf numFmtId="9" fontId="48" fillId="33" borderId="38" xfId="0" applyNumberFormat="1" applyFont="1" applyFill="1" applyBorder="1" applyAlignment="1">
      <alignment/>
    </xf>
    <xf numFmtId="9" fontId="48" fillId="33" borderId="39" xfId="0" applyNumberFormat="1" applyFont="1" applyFill="1" applyBorder="1" applyAlignment="1">
      <alignment/>
    </xf>
    <xf numFmtId="9" fontId="48" fillId="33" borderId="40" xfId="0" applyNumberFormat="1" applyFont="1" applyFill="1" applyBorder="1" applyAlignment="1">
      <alignment/>
    </xf>
    <xf numFmtId="1" fontId="48" fillId="0" borderId="25" xfId="0" applyNumberFormat="1" applyFont="1" applyBorder="1" applyAlignment="1">
      <alignment horizontal="center" vertical="center"/>
    </xf>
    <xf numFmtId="3" fontId="48" fillId="0" borderId="24" xfId="0" applyNumberFormat="1" applyFont="1" applyBorder="1" applyAlignment="1">
      <alignment vertical="center"/>
    </xf>
    <xf numFmtId="0" fontId="48" fillId="0" borderId="24" xfId="0" applyFont="1" applyBorder="1" applyAlignment="1">
      <alignment vertical="center"/>
    </xf>
    <xf numFmtId="10" fontId="48" fillId="15" borderId="24" xfId="0" applyNumberFormat="1" applyFont="1" applyFill="1" applyBorder="1" applyAlignment="1">
      <alignment vertical="center"/>
    </xf>
    <xf numFmtId="10" fontId="48" fillId="15" borderId="32" xfId="0" applyNumberFormat="1" applyFont="1" applyFill="1" applyBorder="1" applyAlignment="1">
      <alignment vertical="center"/>
    </xf>
    <xf numFmtId="9" fontId="48" fillId="33" borderId="38" xfId="0" applyNumberFormat="1" applyFont="1" applyFill="1" applyBorder="1" applyAlignment="1">
      <alignment vertical="center"/>
    </xf>
    <xf numFmtId="164" fontId="48" fillId="13" borderId="35" xfId="0" applyNumberFormat="1" applyFont="1" applyFill="1" applyBorder="1" applyAlignment="1">
      <alignment vertical="center"/>
    </xf>
    <xf numFmtId="164" fontId="48" fillId="13" borderId="24" xfId="0" applyNumberFormat="1" applyFont="1" applyFill="1" applyBorder="1" applyAlignment="1">
      <alignment vertical="center"/>
    </xf>
    <xf numFmtId="0" fontId="48" fillId="0" borderId="0" xfId="0" applyFont="1" applyAlignment="1">
      <alignment vertical="center"/>
    </xf>
    <xf numFmtId="1" fontId="48" fillId="0" borderId="27" xfId="0" applyNumberFormat="1" applyFont="1" applyBorder="1" applyAlignment="1">
      <alignment horizontal="center" vertical="center"/>
    </xf>
    <xf numFmtId="3" fontId="48" fillId="0" borderId="21" xfId="0" applyNumberFormat="1" applyFont="1" applyBorder="1" applyAlignment="1">
      <alignment vertical="center"/>
    </xf>
    <xf numFmtId="0" fontId="48" fillId="0" borderId="21" xfId="0" applyFont="1" applyBorder="1" applyAlignment="1">
      <alignment vertical="center"/>
    </xf>
    <xf numFmtId="10" fontId="48" fillId="15" borderId="21" xfId="0" applyNumberFormat="1" applyFont="1" applyFill="1" applyBorder="1" applyAlignment="1">
      <alignment vertical="center"/>
    </xf>
    <xf numFmtId="10" fontId="48" fillId="15" borderId="33" xfId="0" applyNumberFormat="1" applyFont="1" applyFill="1" applyBorder="1" applyAlignment="1">
      <alignment vertical="center"/>
    </xf>
    <xf numFmtId="167" fontId="48" fillId="0" borderId="21" xfId="95" applyNumberFormat="1" applyFont="1" applyBorder="1" applyAlignment="1">
      <alignment vertical="center"/>
    </xf>
    <xf numFmtId="14" fontId="48" fillId="0" borderId="21" xfId="0" applyNumberFormat="1" applyFont="1" applyBorder="1" applyAlignment="1">
      <alignment horizontal="center" vertical="center"/>
    </xf>
    <xf numFmtId="14" fontId="48" fillId="0" borderId="28" xfId="0" applyNumberFormat="1" applyFont="1" applyBorder="1" applyAlignment="1">
      <alignment horizontal="center" vertical="center"/>
    </xf>
    <xf numFmtId="9" fontId="48" fillId="0" borderId="21" xfId="95" applyFont="1" applyBorder="1" applyAlignment="1">
      <alignment vertical="center"/>
    </xf>
    <xf numFmtId="0" fontId="48" fillId="0" borderId="27" xfId="0" applyFont="1" applyBorder="1" applyAlignment="1">
      <alignment vertical="center"/>
    </xf>
    <xf numFmtId="0" fontId="48" fillId="0" borderId="29" xfId="0" applyFont="1" applyBorder="1" applyAlignment="1">
      <alignment vertical="center"/>
    </xf>
    <xf numFmtId="3" fontId="48" fillId="0" borderId="14" xfId="0" applyNumberFormat="1" applyFont="1" applyBorder="1" applyAlignment="1">
      <alignment vertical="center"/>
    </xf>
    <xf numFmtId="0" fontId="48" fillId="0" borderId="14" xfId="0" applyFont="1" applyBorder="1" applyAlignment="1">
      <alignment vertical="center"/>
    </xf>
    <xf numFmtId="9" fontId="48" fillId="15" borderId="14" xfId="0" applyNumberFormat="1" applyFont="1" applyFill="1" applyBorder="1" applyAlignment="1">
      <alignment vertical="center"/>
    </xf>
    <xf numFmtId="9" fontId="48" fillId="15" borderId="34" xfId="0" applyNumberFormat="1" applyFont="1" applyFill="1" applyBorder="1" applyAlignment="1">
      <alignment vertical="center"/>
    </xf>
    <xf numFmtId="9" fontId="48" fillId="0" borderId="14" xfId="95" applyFont="1" applyBorder="1" applyAlignment="1">
      <alignment vertical="center"/>
    </xf>
    <xf numFmtId="166" fontId="48" fillId="0" borderId="14" xfId="0" applyNumberFormat="1" applyFont="1" applyBorder="1" applyAlignment="1">
      <alignment horizontal="center" vertical="center"/>
    </xf>
    <xf numFmtId="9" fontId="48" fillId="33" borderId="39" xfId="0" applyNumberFormat="1" applyFont="1" applyFill="1" applyBorder="1" applyAlignment="1">
      <alignment vertical="center"/>
    </xf>
    <xf numFmtId="164" fontId="48" fillId="13" borderId="36" xfId="0" applyNumberFormat="1" applyFont="1" applyFill="1" applyBorder="1" applyAlignment="1">
      <alignment vertical="center"/>
    </xf>
    <xf numFmtId="164" fontId="48" fillId="13" borderId="21" xfId="0" applyNumberFormat="1" applyFont="1" applyFill="1" applyBorder="1" applyAlignment="1">
      <alignment vertical="center"/>
    </xf>
    <xf numFmtId="164" fontId="48" fillId="33" borderId="21" xfId="0" applyNumberFormat="1" applyFont="1" applyFill="1" applyBorder="1" applyAlignment="1">
      <alignment vertical="center"/>
    </xf>
    <xf numFmtId="0" fontId="48" fillId="0" borderId="28" xfId="0" applyFont="1" applyBorder="1" applyAlignment="1">
      <alignment vertical="center"/>
    </xf>
    <xf numFmtId="9" fontId="48" fillId="35" borderId="39" xfId="0" applyNumberFormat="1" applyFont="1" applyFill="1" applyBorder="1" applyAlignment="1">
      <alignment vertical="center"/>
    </xf>
    <xf numFmtId="164" fontId="48" fillId="35" borderId="21" xfId="0" applyNumberFormat="1" applyFont="1" applyFill="1" applyBorder="1" applyAlignment="1">
      <alignment vertical="center"/>
    </xf>
    <xf numFmtId="166" fontId="48" fillId="0" borderId="21" xfId="0" applyNumberFormat="1" applyFont="1" applyBorder="1" applyAlignment="1">
      <alignment horizontal="center" vertical="center"/>
    </xf>
    <xf numFmtId="0" fontId="48" fillId="0" borderId="21" xfId="0" applyFont="1" applyBorder="1" applyAlignment="1">
      <alignment horizontal="center" vertical="center"/>
    </xf>
    <xf numFmtId="9" fontId="48" fillId="33" borderId="40" xfId="0" applyNumberFormat="1" applyFont="1" applyFill="1" applyBorder="1" applyAlignment="1">
      <alignment vertical="center"/>
    </xf>
    <xf numFmtId="164" fontId="48" fillId="13" borderId="37" xfId="0" applyNumberFormat="1" applyFont="1" applyFill="1" applyBorder="1" applyAlignment="1">
      <alignment vertical="center"/>
    </xf>
    <xf numFmtId="164" fontId="48" fillId="13" borderId="14" xfId="0" applyNumberFormat="1" applyFont="1" applyFill="1" applyBorder="1" applyAlignment="1">
      <alignment vertical="center"/>
    </xf>
    <xf numFmtId="164" fontId="48" fillId="33" borderId="14" xfId="0" applyNumberFormat="1" applyFont="1" applyFill="1" applyBorder="1" applyAlignment="1">
      <alignment vertical="center"/>
    </xf>
    <xf numFmtId="0" fontId="48" fillId="0" borderId="14" xfId="0" applyFont="1" applyBorder="1" applyAlignment="1">
      <alignment horizontal="center" vertical="center"/>
    </xf>
    <xf numFmtId="0" fontId="48" fillId="0" borderId="30" xfId="0" applyFont="1" applyBorder="1" applyAlignment="1">
      <alignment vertical="center"/>
    </xf>
    <xf numFmtId="0" fontId="0" fillId="0" borderId="27" xfId="0" applyBorder="1" applyAlignment="1">
      <alignment/>
    </xf>
    <xf numFmtId="164" fontId="49" fillId="0" borderId="0" xfId="0" applyNumberFormat="1" applyFont="1" applyAlignment="1">
      <alignment/>
    </xf>
    <xf numFmtId="164" fontId="48" fillId="0" borderId="20" xfId="0" applyNumberFormat="1" applyFont="1" applyBorder="1" applyAlignment="1">
      <alignment/>
    </xf>
    <xf numFmtId="14" fontId="0" fillId="0" borderId="0" xfId="0" applyNumberFormat="1" applyAlignment="1">
      <alignment horizontal="left" vertical="center"/>
    </xf>
    <xf numFmtId="17" fontId="50" fillId="0" borderId="0" xfId="0" applyNumberFormat="1" applyFont="1" applyAlignment="1">
      <alignment/>
    </xf>
    <xf numFmtId="0" fontId="48" fillId="0" borderId="0" xfId="0" applyFont="1" applyFill="1" applyAlignment="1">
      <alignment vertical="center"/>
    </xf>
    <xf numFmtId="1" fontId="48" fillId="0" borderId="25" xfId="0" applyNumberFormat="1" applyFont="1" applyBorder="1" applyAlignment="1">
      <alignment horizontal="center" vertical="center"/>
    </xf>
    <xf numFmtId="0" fontId="48" fillId="0" borderId="24" xfId="0" applyFont="1" applyBorder="1" applyAlignment="1">
      <alignment vertical="center"/>
    </xf>
    <xf numFmtId="1" fontId="48" fillId="0" borderId="27" xfId="0" applyNumberFormat="1" applyFont="1" applyBorder="1" applyAlignment="1">
      <alignment horizontal="center" vertical="center"/>
    </xf>
    <xf numFmtId="0" fontId="48" fillId="0" borderId="21" xfId="0" applyFont="1" applyBorder="1" applyAlignment="1">
      <alignment vertical="center"/>
    </xf>
    <xf numFmtId="3" fontId="48" fillId="0" borderId="24" xfId="0" applyNumberFormat="1" applyFont="1" applyBorder="1" applyAlignment="1">
      <alignment vertical="center"/>
    </xf>
    <xf numFmtId="0" fontId="48" fillId="0" borderId="27" xfId="0" applyFont="1" applyBorder="1" applyAlignment="1">
      <alignment vertical="center"/>
    </xf>
    <xf numFmtId="3" fontId="48" fillId="0" borderId="21" xfId="0" applyNumberFormat="1" applyFont="1" applyBorder="1" applyAlignment="1">
      <alignment vertical="center"/>
    </xf>
    <xf numFmtId="0" fontId="48" fillId="0" borderId="24" xfId="0" applyFont="1" applyBorder="1" applyAlignment="1">
      <alignment vertical="center"/>
    </xf>
    <xf numFmtId="0" fontId="48" fillId="0" borderId="0" xfId="0" applyFont="1" applyAlignment="1">
      <alignment/>
    </xf>
    <xf numFmtId="0" fontId="48" fillId="0" borderId="21" xfId="0" applyFont="1" applyBorder="1" applyAlignment="1">
      <alignment/>
    </xf>
    <xf numFmtId="169" fontId="48" fillId="0" borderId="21" xfId="42" applyNumberFormat="1" applyFont="1" applyBorder="1" applyAlignment="1">
      <alignment/>
    </xf>
    <xf numFmtId="9" fontId="49" fillId="0" borderId="21" xfId="0" applyNumberFormat="1" applyFont="1" applyBorder="1" applyAlignment="1">
      <alignment/>
    </xf>
    <xf numFmtId="169" fontId="49" fillId="0" borderId="21" xfId="42" applyNumberFormat="1" applyFont="1" applyBorder="1" applyAlignment="1">
      <alignment/>
    </xf>
    <xf numFmtId="0" fontId="49" fillId="0" borderId="21" xfId="0" applyFont="1" applyBorder="1" applyAlignment="1">
      <alignment/>
    </xf>
    <xf numFmtId="168" fontId="49" fillId="0" borderId="21" xfId="42" applyNumberFormat="1" applyFont="1" applyBorder="1" applyAlignment="1">
      <alignment/>
    </xf>
    <xf numFmtId="9" fontId="49" fillId="36" borderId="21" xfId="0" applyNumberFormat="1" applyFont="1" applyFill="1" applyBorder="1" applyAlignment="1">
      <alignment/>
    </xf>
    <xf numFmtId="169" fontId="49" fillId="36" borderId="21" xfId="42" applyNumberFormat="1" applyFont="1" applyFill="1" applyBorder="1" applyAlignment="1">
      <alignment/>
    </xf>
    <xf numFmtId="0" fontId="48" fillId="36" borderId="21" xfId="0" applyFont="1" applyFill="1" applyBorder="1" applyAlignment="1">
      <alignment/>
    </xf>
    <xf numFmtId="3" fontId="48" fillId="0" borderId="21" xfId="0" applyNumberFormat="1" applyFont="1" applyBorder="1" applyAlignment="1">
      <alignment horizontal="right"/>
    </xf>
    <xf numFmtId="0" fontId="48" fillId="0" borderId="41" xfId="0" applyFont="1" applyBorder="1" applyAlignment="1">
      <alignment horizontal="left" vertical="center"/>
    </xf>
    <xf numFmtId="0" fontId="48" fillId="0" borderId="21" xfId="0" applyFont="1" applyBorder="1" applyAlignment="1">
      <alignment vertical="center"/>
    </xf>
    <xf numFmtId="170" fontId="48" fillId="0" borderId="21" xfId="0" applyNumberFormat="1" applyFont="1" applyBorder="1" applyAlignment="1">
      <alignment/>
    </xf>
    <xf numFmtId="2" fontId="48" fillId="0" borderId="21" xfId="0" applyNumberFormat="1" applyFont="1" applyBorder="1" applyAlignment="1">
      <alignment/>
    </xf>
    <xf numFmtId="2" fontId="49" fillId="0" borderId="21" xfId="0" applyNumberFormat="1" applyFont="1" applyBorder="1" applyAlignment="1">
      <alignment/>
    </xf>
    <xf numFmtId="0" fontId="48" fillId="0" borderId="0" xfId="0" applyFont="1" applyBorder="1" applyAlignment="1">
      <alignment vertical="top" wrapText="1"/>
    </xf>
    <xf numFmtId="9" fontId="49" fillId="0" borderId="0" xfId="0" applyNumberFormat="1" applyFont="1" applyBorder="1" applyAlignment="1">
      <alignment/>
    </xf>
    <xf numFmtId="169" fontId="49" fillId="0" borderId="0" xfId="42" applyNumberFormat="1" applyFont="1" applyBorder="1" applyAlignment="1">
      <alignment/>
    </xf>
    <xf numFmtId="0" fontId="48" fillId="0" borderId="0" xfId="0" applyFont="1" applyBorder="1" applyAlignment="1">
      <alignment/>
    </xf>
    <xf numFmtId="0" fontId="48" fillId="0" borderId="0" xfId="0" applyFont="1" applyBorder="1" applyAlignment="1">
      <alignment vertical="center" wrapText="1"/>
    </xf>
    <xf numFmtId="9" fontId="48" fillId="0" borderId="0" xfId="0" applyNumberFormat="1" applyFont="1" applyBorder="1" applyAlignment="1">
      <alignment vertical="center" wrapText="1"/>
    </xf>
    <xf numFmtId="0" fontId="48" fillId="0" borderId="21" xfId="0" applyFont="1" applyBorder="1" applyAlignment="1">
      <alignment vertical="center" wrapText="1"/>
    </xf>
    <xf numFmtId="9" fontId="48" fillId="0" borderId="21" xfId="0" applyNumberFormat="1" applyFont="1" applyBorder="1" applyAlignment="1">
      <alignment vertical="center" wrapText="1"/>
    </xf>
    <xf numFmtId="43" fontId="48" fillId="0" borderId="21" xfId="42" applyNumberFormat="1" applyFont="1" applyBorder="1" applyAlignment="1">
      <alignment vertical="center"/>
    </xf>
    <xf numFmtId="0" fontId="48" fillId="0" borderId="21" xfId="0" applyFont="1" applyBorder="1" applyAlignment="1">
      <alignment vertical="center"/>
    </xf>
    <xf numFmtId="17" fontId="53" fillId="33" borderId="42" xfId="0" applyNumberFormat="1" applyFont="1" applyFill="1" applyBorder="1" applyAlignment="1">
      <alignment horizontal="center"/>
    </xf>
    <xf numFmtId="0" fontId="53" fillId="33" borderId="42" xfId="0" applyFont="1" applyFill="1" applyBorder="1" applyAlignment="1">
      <alignment horizontal="center"/>
    </xf>
    <xf numFmtId="0" fontId="49" fillId="0" borderId="21" xfId="0" applyFont="1" applyBorder="1" applyAlignment="1">
      <alignment/>
    </xf>
    <xf numFmtId="0" fontId="49" fillId="0" borderId="33" xfId="0" applyFont="1" applyBorder="1" applyAlignment="1">
      <alignment/>
    </xf>
    <xf numFmtId="0" fontId="49" fillId="0" borderId="36" xfId="0" applyFont="1" applyBorder="1" applyAlignment="1">
      <alignment/>
    </xf>
    <xf numFmtId="0" fontId="49" fillId="0" borderId="0" xfId="0" applyFont="1" applyAlignment="1">
      <alignment horizontal="center"/>
    </xf>
    <xf numFmtId="3" fontId="48" fillId="0" borderId="21" xfId="0" applyNumberFormat="1" applyFont="1" applyBorder="1" applyAlignment="1">
      <alignment horizontal="right" vertical="center"/>
    </xf>
    <xf numFmtId="0" fontId="48" fillId="0" borderId="21" xfId="0" applyFont="1" applyBorder="1" applyAlignment="1">
      <alignment horizontal="right" vertical="center"/>
    </xf>
    <xf numFmtId="0" fontId="48" fillId="0" borderId="21" xfId="0" applyFont="1" applyBorder="1" applyAlignment="1">
      <alignment horizontal="left" vertical="center"/>
    </xf>
    <xf numFmtId="0" fontId="48" fillId="0" borderId="41" xfId="0" applyFont="1" applyBorder="1" applyAlignment="1">
      <alignment vertical="top" wrapText="1"/>
    </xf>
    <xf numFmtId="0" fontId="48" fillId="0" borderId="19" xfId="0" applyFont="1" applyBorder="1" applyAlignment="1">
      <alignment vertical="top" wrapText="1"/>
    </xf>
    <xf numFmtId="0" fontId="48" fillId="0" borderId="43" xfId="0" applyFont="1" applyBorder="1" applyAlignment="1">
      <alignment vertical="top" wrapText="1"/>
    </xf>
    <xf numFmtId="0" fontId="48" fillId="0" borderId="41" xfId="0" applyFont="1" applyBorder="1" applyAlignment="1">
      <alignment horizontal="left" vertical="center"/>
    </xf>
    <xf numFmtId="0" fontId="48" fillId="0" borderId="43" xfId="0" applyFont="1" applyBorder="1" applyAlignment="1">
      <alignment horizontal="left" vertical="center"/>
    </xf>
    <xf numFmtId="0" fontId="48" fillId="0" borderId="21" xfId="0" applyFont="1" applyBorder="1" applyAlignment="1">
      <alignment horizontal="left"/>
    </xf>
    <xf numFmtId="0" fontId="49" fillId="0" borderId="21" xfId="0" applyFont="1" applyBorder="1" applyAlignment="1">
      <alignment horizontal="left"/>
    </xf>
  </cellXfs>
  <cellStyles count="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3" xfId="48"/>
    <cellStyle name="Comma 3 2" xfId="49"/>
    <cellStyle name="Comma 3 2 2" xfId="50"/>
    <cellStyle name="Comma 3 3" xfId="51"/>
    <cellStyle name="Comma 4" xfId="52"/>
    <cellStyle name="Comma 4 2" xfId="53"/>
    <cellStyle name="Comma 4 2 2" xfId="54"/>
    <cellStyle name="Comma 4 3" xfId="55"/>
    <cellStyle name="Comma 5" xfId="56"/>
    <cellStyle name="Comma 5 2" xfId="57"/>
    <cellStyle name="Comma 6" xfId="58"/>
    <cellStyle name="Comma 6 2" xfId="59"/>
    <cellStyle name="Comma 7" xfId="60"/>
    <cellStyle name="Comma 7 2" xfId="61"/>
    <cellStyle name="Comma 8" xfId="62"/>
    <cellStyle name="Comma 8 2" xfId="63"/>
    <cellStyle name="Comma 9" xfId="64"/>
    <cellStyle name="Currency" xfId="65"/>
    <cellStyle name="Currency [0]" xfId="66"/>
    <cellStyle name="Currency 2" xfId="67"/>
    <cellStyle name="Currency 2 2" xfId="68"/>
    <cellStyle name="Currency 2 2 2" xfId="69"/>
    <cellStyle name="Currency 2 3" xfId="70"/>
    <cellStyle name="Currency 3" xfId="71"/>
    <cellStyle name="Currency 3 2" xfId="72"/>
    <cellStyle name="Currency 3 2 2" xfId="73"/>
    <cellStyle name="Currency 3 3" xfId="74"/>
    <cellStyle name="Currency 4" xfId="75"/>
    <cellStyle name="Currency 4 2" xfId="76"/>
    <cellStyle name="Currency 5" xfId="77"/>
    <cellStyle name="Currency 5 2" xfId="78"/>
    <cellStyle name="Currency 6" xfId="79"/>
    <cellStyle name="Currency 6 2" xfId="80"/>
    <cellStyle name="Currency 7" xfId="81"/>
    <cellStyle name="Currency 7 2" xfId="82"/>
    <cellStyle name="Currency 8" xfId="83"/>
    <cellStyle name="Explanatory Text" xfId="84"/>
    <cellStyle name="Good" xfId="85"/>
    <cellStyle name="Heading 1" xfId="86"/>
    <cellStyle name="Heading 2" xfId="87"/>
    <cellStyle name="Heading 3" xfId="88"/>
    <cellStyle name="Heading 4" xfId="89"/>
    <cellStyle name="Input" xfId="90"/>
    <cellStyle name="Linked Cell" xfId="91"/>
    <cellStyle name="Neutral" xfId="92"/>
    <cellStyle name="Note" xfId="93"/>
    <cellStyle name="Output" xfId="94"/>
    <cellStyle name="Percent" xfId="95"/>
    <cellStyle name="Title" xfId="96"/>
    <cellStyle name="Total" xfId="97"/>
    <cellStyle name="Warning Text" xfId="98"/>
  </cellStyles>
  <dxfs count="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104775</xdr:rowOff>
    </xdr:from>
    <xdr:to>
      <xdr:col>2</xdr:col>
      <xdr:colOff>600075</xdr:colOff>
      <xdr:row>0</xdr:row>
      <xdr:rowOff>885825</xdr:rowOff>
    </xdr:to>
    <xdr:pic>
      <xdr:nvPicPr>
        <xdr:cNvPr id="1" name="Picture 2"/>
        <xdr:cNvPicPr preferRelativeResize="1">
          <a:picLocks noChangeAspect="1"/>
        </xdr:cNvPicPr>
      </xdr:nvPicPr>
      <xdr:blipFill>
        <a:blip r:embed="rId1"/>
        <a:stretch>
          <a:fillRect/>
        </a:stretch>
      </xdr:blipFill>
      <xdr:spPr>
        <a:xfrm>
          <a:off x="200025" y="104775"/>
          <a:ext cx="1781175" cy="790575"/>
        </a:xfrm>
        <a:prstGeom prst="rect">
          <a:avLst/>
        </a:prstGeom>
        <a:noFill/>
        <a:ln w="9525" cmpd="sng">
          <a:noFill/>
        </a:ln>
      </xdr:spPr>
    </xdr:pic>
    <xdr:clientData/>
  </xdr:twoCellAnchor>
  <xdr:twoCellAnchor editAs="oneCell">
    <xdr:from>
      <xdr:col>4</xdr:col>
      <xdr:colOff>447675</xdr:colOff>
      <xdr:row>4</xdr:row>
      <xdr:rowOff>28575</xdr:rowOff>
    </xdr:from>
    <xdr:to>
      <xdr:col>20</xdr:col>
      <xdr:colOff>219075</xdr:colOff>
      <xdr:row>62</xdr:row>
      <xdr:rowOff>133350</xdr:rowOff>
    </xdr:to>
    <xdr:pic>
      <xdr:nvPicPr>
        <xdr:cNvPr id="2" name="Picture 4"/>
        <xdr:cNvPicPr preferRelativeResize="1">
          <a:picLocks noChangeAspect="1"/>
        </xdr:cNvPicPr>
      </xdr:nvPicPr>
      <xdr:blipFill>
        <a:blip r:embed="rId2"/>
        <a:stretch>
          <a:fillRect/>
        </a:stretch>
      </xdr:blipFill>
      <xdr:spPr>
        <a:xfrm>
          <a:off x="4286250" y="1590675"/>
          <a:ext cx="9525000" cy="488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104775</xdr:rowOff>
    </xdr:from>
    <xdr:to>
      <xdr:col>2</xdr:col>
      <xdr:colOff>400050</xdr:colOff>
      <xdr:row>0</xdr:row>
      <xdr:rowOff>885825</xdr:rowOff>
    </xdr:to>
    <xdr:pic>
      <xdr:nvPicPr>
        <xdr:cNvPr id="1" name="Picture 1"/>
        <xdr:cNvPicPr preferRelativeResize="1">
          <a:picLocks noChangeAspect="1"/>
        </xdr:cNvPicPr>
      </xdr:nvPicPr>
      <xdr:blipFill>
        <a:blip r:embed="rId1"/>
        <a:stretch>
          <a:fillRect/>
        </a:stretch>
      </xdr:blipFill>
      <xdr:spPr>
        <a:xfrm>
          <a:off x="200025" y="104775"/>
          <a:ext cx="1866900" cy="781050"/>
        </a:xfrm>
        <a:prstGeom prst="rect">
          <a:avLst/>
        </a:prstGeom>
        <a:noFill/>
        <a:ln w="9525" cmpd="sng">
          <a:noFill/>
        </a:ln>
      </xdr:spPr>
    </xdr:pic>
    <xdr:clientData/>
  </xdr:twoCellAnchor>
  <xdr:twoCellAnchor editAs="oneCell">
    <xdr:from>
      <xdr:col>6</xdr:col>
      <xdr:colOff>9525</xdr:colOff>
      <xdr:row>4</xdr:row>
      <xdr:rowOff>0</xdr:rowOff>
    </xdr:from>
    <xdr:to>
      <xdr:col>11</xdr:col>
      <xdr:colOff>247650</xdr:colOff>
      <xdr:row>21</xdr:row>
      <xdr:rowOff>133350</xdr:rowOff>
    </xdr:to>
    <xdr:pic>
      <xdr:nvPicPr>
        <xdr:cNvPr id="2" name="Picture 2"/>
        <xdr:cNvPicPr preferRelativeResize="1">
          <a:picLocks noChangeAspect="1"/>
        </xdr:cNvPicPr>
      </xdr:nvPicPr>
      <xdr:blipFill>
        <a:blip r:embed="rId2"/>
        <a:srcRect l="67320" b="33488"/>
        <a:stretch>
          <a:fillRect/>
        </a:stretch>
      </xdr:blipFill>
      <xdr:spPr>
        <a:xfrm>
          <a:off x="4933950" y="1562100"/>
          <a:ext cx="3705225" cy="3162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66675</xdr:rowOff>
    </xdr:from>
    <xdr:to>
      <xdr:col>2</xdr:col>
      <xdr:colOff>504825</xdr:colOff>
      <xdr:row>0</xdr:row>
      <xdr:rowOff>857250</xdr:rowOff>
    </xdr:to>
    <xdr:pic>
      <xdr:nvPicPr>
        <xdr:cNvPr id="1" name="Picture 1"/>
        <xdr:cNvPicPr preferRelativeResize="1">
          <a:picLocks noChangeAspect="1"/>
        </xdr:cNvPicPr>
      </xdr:nvPicPr>
      <xdr:blipFill>
        <a:blip r:embed="rId1"/>
        <a:stretch>
          <a:fillRect/>
        </a:stretch>
      </xdr:blipFill>
      <xdr:spPr>
        <a:xfrm>
          <a:off x="190500" y="66675"/>
          <a:ext cx="1876425" cy="790575"/>
        </a:xfrm>
        <a:prstGeom prst="rect">
          <a:avLst/>
        </a:prstGeom>
        <a:noFill/>
        <a:ln w="9525" cmpd="sng">
          <a:noFill/>
        </a:ln>
      </xdr:spPr>
    </xdr:pic>
    <xdr:clientData/>
  </xdr:twoCellAnchor>
  <xdr:twoCellAnchor editAs="oneCell">
    <xdr:from>
      <xdr:col>5</xdr:col>
      <xdr:colOff>438150</xdr:colOff>
      <xdr:row>4</xdr:row>
      <xdr:rowOff>95250</xdr:rowOff>
    </xdr:from>
    <xdr:to>
      <xdr:col>11</xdr:col>
      <xdr:colOff>0</xdr:colOff>
      <xdr:row>11</xdr:row>
      <xdr:rowOff>104775</xdr:rowOff>
    </xdr:to>
    <xdr:pic>
      <xdr:nvPicPr>
        <xdr:cNvPr id="2" name="Picture 2"/>
        <xdr:cNvPicPr preferRelativeResize="1">
          <a:picLocks noChangeAspect="1"/>
        </xdr:cNvPicPr>
      </xdr:nvPicPr>
      <xdr:blipFill>
        <a:blip r:embed="rId2"/>
        <a:srcRect l="31498" t="66354" r="40144" b="7788"/>
        <a:stretch>
          <a:fillRect/>
        </a:stretch>
      </xdr:blipFill>
      <xdr:spPr>
        <a:xfrm>
          <a:off x="5486400" y="1657350"/>
          <a:ext cx="3219450" cy="1209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104775</xdr:rowOff>
    </xdr:from>
    <xdr:to>
      <xdr:col>2</xdr:col>
      <xdr:colOff>342900</xdr:colOff>
      <xdr:row>0</xdr:row>
      <xdr:rowOff>866775</xdr:rowOff>
    </xdr:to>
    <xdr:pic>
      <xdr:nvPicPr>
        <xdr:cNvPr id="1" name="Picture 1"/>
        <xdr:cNvPicPr preferRelativeResize="1">
          <a:picLocks noChangeAspect="1"/>
        </xdr:cNvPicPr>
      </xdr:nvPicPr>
      <xdr:blipFill>
        <a:blip r:embed="rId1"/>
        <a:stretch>
          <a:fillRect/>
        </a:stretch>
      </xdr:blipFill>
      <xdr:spPr>
        <a:xfrm>
          <a:off x="200025" y="104775"/>
          <a:ext cx="1866900" cy="762000"/>
        </a:xfrm>
        <a:prstGeom prst="rect">
          <a:avLst/>
        </a:prstGeom>
        <a:noFill/>
        <a:ln w="9525" cmpd="sng">
          <a:noFill/>
        </a:ln>
      </xdr:spPr>
    </xdr:pic>
    <xdr:clientData/>
  </xdr:twoCellAnchor>
  <xdr:twoCellAnchor editAs="oneCell">
    <xdr:from>
      <xdr:col>5</xdr:col>
      <xdr:colOff>609600</xdr:colOff>
      <xdr:row>3</xdr:row>
      <xdr:rowOff>142875</xdr:rowOff>
    </xdr:from>
    <xdr:to>
      <xdr:col>8</xdr:col>
      <xdr:colOff>342900</xdr:colOff>
      <xdr:row>18</xdr:row>
      <xdr:rowOff>95250</xdr:rowOff>
    </xdr:to>
    <xdr:pic>
      <xdr:nvPicPr>
        <xdr:cNvPr id="2" name="Picture 3"/>
        <xdr:cNvPicPr preferRelativeResize="1">
          <a:picLocks noChangeAspect="1"/>
        </xdr:cNvPicPr>
      </xdr:nvPicPr>
      <xdr:blipFill>
        <a:blip r:embed="rId2"/>
        <a:stretch>
          <a:fillRect/>
        </a:stretch>
      </xdr:blipFill>
      <xdr:spPr>
        <a:xfrm>
          <a:off x="5934075" y="1514475"/>
          <a:ext cx="1562100" cy="2638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2</xdr:col>
      <xdr:colOff>514350</xdr:colOff>
      <xdr:row>0</xdr:row>
      <xdr:rowOff>800100</xdr:rowOff>
    </xdr:to>
    <xdr:pic>
      <xdr:nvPicPr>
        <xdr:cNvPr id="1" name="Picture 2"/>
        <xdr:cNvPicPr preferRelativeResize="1">
          <a:picLocks noChangeAspect="1"/>
        </xdr:cNvPicPr>
      </xdr:nvPicPr>
      <xdr:blipFill>
        <a:blip r:embed="rId1"/>
        <a:stretch>
          <a:fillRect/>
        </a:stretch>
      </xdr:blipFill>
      <xdr:spPr>
        <a:xfrm>
          <a:off x="57150" y="0"/>
          <a:ext cx="1781175"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47625</xdr:rowOff>
    </xdr:from>
    <xdr:to>
      <xdr:col>16</xdr:col>
      <xdr:colOff>95250</xdr:colOff>
      <xdr:row>74</xdr:row>
      <xdr:rowOff>123825</xdr:rowOff>
    </xdr:to>
    <xdr:sp>
      <xdr:nvSpPr>
        <xdr:cNvPr id="1" name="TextBox 1"/>
        <xdr:cNvSpPr txBox="1">
          <a:spLocks noChangeArrowheads="1"/>
        </xdr:cNvSpPr>
      </xdr:nvSpPr>
      <xdr:spPr>
        <a:xfrm>
          <a:off x="190500" y="47625"/>
          <a:ext cx="9658350" cy="14173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workings and returns are found in the directory N:/Finance/Management Accounts 2018/Slicker Recycling/month/workings/stock/</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Information</a:t>
          </a:r>
          <a:r>
            <a:rPr lang="en-US" cap="none" sz="1100" b="1" i="0" u="sng" baseline="0">
              <a:solidFill>
                <a:srgbClr val="000000"/>
              </a:solidFill>
              <a:latin typeface="Calibri"/>
              <a:ea typeface="Calibri"/>
              <a:cs typeface="Calibri"/>
            </a:rPr>
            <a:t>  sent from sites on first working day - Copy information in the Stock Return directory as per the above: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Ispwich  Tank Stock Return - Amir Sharif
</a:t>
          </a:r>
          <a:r>
            <a:rPr lang="en-US" cap="none" sz="1100" b="0" i="0" u="none" baseline="0">
              <a:solidFill>
                <a:srgbClr val="000000"/>
              </a:solidFill>
              <a:latin typeface="Calibri"/>
              <a:ea typeface="Calibri"/>
              <a:cs typeface="Calibri"/>
            </a:rPr>
            <a:t>  Utilities &amp; Raw Materials Spreadsheet - Amir Sharif
</a:t>
          </a:r>
          <a:r>
            <a:rPr lang="en-US" cap="none" sz="1100" b="0" i="0" u="none" baseline="0">
              <a:solidFill>
                <a:srgbClr val="000000"/>
              </a:solidFill>
              <a:latin typeface="Calibri"/>
              <a:ea typeface="Calibri"/>
              <a:cs typeface="Calibri"/>
            </a:rPr>
            <a:t>  Email T92 - showing  amounts HOB - Kevin Coleby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Kingsnorth   Tank Stock Return - Alan Shepard
</a:t>
          </a:r>
          <a:r>
            <a:rPr lang="en-US" cap="none" sz="1100" b="0" i="0" u="none" baseline="0">
              <a:solidFill>
                <a:srgbClr val="000000"/>
              </a:solidFill>
              <a:latin typeface="Calibri"/>
              <a:ea typeface="Calibri"/>
              <a:cs typeface="Calibri"/>
            </a:rPr>
            <a:t>  Metre Readings - Alan Shepard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Newport  Tank Stock Return - Ade Pitman
</a:t>
          </a:r>
          <a:r>
            <a:rPr lang="en-US" cap="none" sz="1100" b="0" i="0" u="none" baseline="0">
              <a:solidFill>
                <a:srgbClr val="000000"/>
              </a:solidFill>
              <a:latin typeface="Calibri"/>
              <a:ea typeface="Calibri"/>
              <a:cs typeface="Calibri"/>
            </a:rPr>
            <a:t>  Prismo Stock Return - Ade Pitman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Stourport  Tank Stock Return - Dennis Willis
</a:t>
          </a:r>
          <a:r>
            <a:rPr lang="en-US" cap="none" sz="1100" b="0" i="0" u="none" baseline="0">
              <a:solidFill>
                <a:srgbClr val="000000"/>
              </a:solidFill>
              <a:latin typeface="Calibri"/>
              <a:ea typeface="Calibri"/>
              <a:cs typeface="Calibri"/>
            </a:rPr>
            <a:t>  Email Boiler Stock/Consumables - Dennis Willis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Trafford  Tank Stock Return - Luke Gray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Satelite Stations   Waste Oil Stocks - Malcolm Hardwick   </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Update  Tank Stock return summary form: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Prepare new month form prior to monthend - copying  last figures into previous months columns.  
</a:t>
          </a:r>
          <a:r>
            <a:rPr lang="en-US" cap="none" sz="1100" b="0" i="0" u="none" baseline="0">
              <a:solidFill>
                <a:srgbClr val="000000"/>
              </a:solidFill>
              <a:latin typeface="Calibri"/>
              <a:ea typeface="Calibri"/>
              <a:cs typeface="Calibri"/>
            </a:rPr>
            <a:t>2) Send Gary a copy of the  last version of the previous month's summary form and he will issue the forms to the sites on the last working day.
</a:t>
          </a:r>
          <a:r>
            <a:rPr lang="en-US" cap="none" sz="1100" b="0" i="0" u="none" baseline="0">
              <a:solidFill>
                <a:srgbClr val="000000"/>
              </a:solidFill>
              <a:latin typeface="Calibri"/>
              <a:ea typeface="Calibri"/>
              <a:cs typeface="Calibri"/>
            </a:rPr>
            <a:t>3) When the forms start coming in on the fist working day copy and paste them into the summary form  and carry out sense checks: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Date of stock take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Changes</a:t>
          </a:r>
          <a:r>
            <a:rPr lang="en-US" cap="none" sz="1100" b="0" i="0" u="none" baseline="0">
              <a:solidFill>
                <a:srgbClr val="000000"/>
              </a:solidFill>
              <a:latin typeface="Calibri"/>
              <a:ea typeface="Calibri"/>
              <a:cs typeface="Calibri"/>
            </a:rPr>
            <a:t> in the contents of stock especially looking for any items that may have a disposal costs.  Check any content description which haven't been  included on the summary tab.   Query with Gary.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Adding  up and the cross check columns at the bottom of the form.
</a:t>
          </a:r>
          <a:r>
            <a:rPr lang="en-US" cap="none" sz="1100" b="0" i="0" u="none" baseline="0">
              <a:solidFill>
                <a:srgbClr val="000000"/>
              </a:solidFill>
              <a:latin typeface="Calibri"/>
              <a:ea typeface="Calibri"/>
              <a:cs typeface="Calibri"/>
            </a:rPr>
            <a:t> Comments.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Manually enter the amounts for the Satelite Stations.   Check with Gary the Sludge figure which isn't included on the return.
</a:t>
          </a:r>
          <a:r>
            <a:rPr lang="en-US" cap="none" sz="1100" b="0" i="0" u="none" baseline="0">
              <a:solidFill>
                <a:srgbClr val="000000"/>
              </a:solidFill>
              <a:latin typeface="Calibri"/>
              <a:ea typeface="Calibri"/>
              <a:cs typeface="Calibri"/>
            </a:rPr>
            <a:t>5) Check the summary sheet for any errors and that the cross adding up balance.
</a:t>
          </a:r>
          <a:r>
            <a:rPr lang="en-US" cap="none" sz="1100" b="0" i="0" u="none" baseline="0">
              <a:solidFill>
                <a:srgbClr val="000000"/>
              </a:solidFill>
              <a:latin typeface="Calibri"/>
              <a:ea typeface="Calibri"/>
              <a:cs typeface="Calibri"/>
            </a:rPr>
            <a:t>6) Items described at 'Waste disposal only' may have an additional provision.  These need checking with Gary to determine any costs involved.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Update Consumables report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Ipswich</a:t>
          </a:r>
          <a:r>
            <a:rPr lang="en-US" cap="none" sz="1100" b="0" i="0" u="none" baseline="0">
              <a:solidFill>
                <a:srgbClr val="000000"/>
              </a:solidFill>
              <a:latin typeface="Calibri"/>
              <a:ea typeface="Calibri"/>
              <a:cs typeface="Calibri"/>
            </a:rPr>
            <a:t> -  Figures on spreadsheet sent from Amir.
</a:t>
          </a:r>
          <a:r>
            <a:rPr lang="en-US" cap="none" sz="1100" b="0" i="0" u="none" baseline="0">
              <a:solidFill>
                <a:srgbClr val="000000"/>
              </a:solidFill>
              <a:latin typeface="Calibri"/>
              <a:ea typeface="Calibri"/>
              <a:cs typeface="Calibri"/>
            </a:rPr>
            <a:t>Newport - Figures  found on the  old stock return under Treatment Chemicals.  (Need to check how this will be reported in future).
</a:t>
          </a:r>
          <a:r>
            <a:rPr lang="en-US" cap="none" sz="1100" b="0" i="0" u="none" baseline="0">
              <a:solidFill>
                <a:srgbClr val="000000"/>
              </a:solidFill>
              <a:latin typeface="Calibri"/>
              <a:ea typeface="Calibri"/>
              <a:cs typeface="Calibri"/>
            </a:rPr>
            <a:t>Stourport - Figures found on email .
</a:t>
          </a:r>
          <a:r>
            <a:rPr lang="en-US" cap="none" sz="1100" b="0" i="0" u="none" baseline="0">
              <a:solidFill>
                <a:srgbClr val="000000"/>
              </a:solidFill>
              <a:latin typeface="Calibri"/>
              <a:ea typeface="Calibri"/>
              <a:cs typeface="Calibri"/>
            </a:rPr>
            <a:t>Kingsnorth - Figures found on the stock return.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Update Prismo Stock Levels Newport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Spreadsheet found under Stock Returns/Newport/Prismo Stock Levels.  Copy prices and formulae from prior month.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Boiler  Stock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Copy the opening stock figures from previous month.
</a:t>
          </a:r>
          <a:r>
            <a:rPr lang="en-US" cap="none" sz="1100" b="0" i="0" u="none" baseline="0">
              <a:solidFill>
                <a:srgbClr val="000000"/>
              </a:solidFill>
              <a:latin typeface="Calibri"/>
              <a:ea typeface="Calibri"/>
              <a:cs typeface="Calibri"/>
            </a:rPr>
            <a:t>2) Enter brought in - Quantity figures found from the sites 'ins'.  Filter on the tank number which can be found on the stock return.  You can also double check by filtering on the descriptions.  Enter total of the Volume Litres.
</a:t>
          </a:r>
          <a:r>
            <a:rPr lang="en-US" cap="none" sz="1100" b="0" i="0" u="none" baseline="0">
              <a:solidFill>
                <a:srgbClr val="000000"/>
              </a:solidFill>
              <a:latin typeface="Calibri"/>
              <a:ea typeface="Calibri"/>
              <a:cs typeface="Calibri"/>
            </a:rPr>
            <a:t>3) Enter watered off  quantity  figures - the difference between Volume Litres and Dry Litres for the items on the 'ins'.
</a:t>
          </a:r>
          <a:r>
            <a:rPr lang="en-US" cap="none" sz="1100" b="0" i="0" u="none" baseline="0">
              <a:solidFill>
                <a:srgbClr val="000000"/>
              </a:solidFill>
              <a:latin typeface="Calibri"/>
              <a:ea typeface="Calibri"/>
              <a:cs typeface="Calibri"/>
            </a:rPr>
            <a:t>4) Enter usage - Quantity figures found
</a:t>
          </a:r>
          <a:r>
            <a:rPr lang="en-US" cap="none" sz="1100" b="0" i="0" u="none" baseline="0">
              <a:solidFill>
                <a:srgbClr val="000000"/>
              </a:solidFill>
              <a:latin typeface="Calibri"/>
              <a:ea typeface="Calibri"/>
              <a:cs typeface="Calibri"/>
            </a:rPr>
            <a:t> Ispwich -  Spreadsheet from Amir  under Utility Meter Reading
</a:t>
          </a:r>
          <a:r>
            <a:rPr lang="en-US" cap="none" sz="1100" b="0" i="0" u="none" baseline="0">
              <a:solidFill>
                <a:srgbClr val="000000"/>
              </a:solidFill>
              <a:latin typeface="Calibri"/>
              <a:ea typeface="Calibri"/>
              <a:cs typeface="Calibri"/>
            </a:rPr>
            <a:t> Kings north - Metre readings from Alan Shepard
</a:t>
          </a:r>
          <a:r>
            <a:rPr lang="en-US" cap="none" sz="1100" b="0" i="0" u="none" baseline="0">
              <a:solidFill>
                <a:srgbClr val="000000"/>
              </a:solidFill>
              <a:latin typeface="Calibri"/>
              <a:ea typeface="Calibri"/>
              <a:cs typeface="Calibri"/>
            </a:rPr>
            <a:t> Newport -  Old Stock Return 
</a:t>
          </a:r>
          <a:r>
            <a:rPr lang="en-US" cap="none" sz="1100" b="0" i="0" u="none" baseline="0">
              <a:solidFill>
                <a:srgbClr val="000000"/>
              </a:solidFill>
              <a:latin typeface="Calibri"/>
              <a:ea typeface="Calibri"/>
              <a:cs typeface="Calibri"/>
            </a:rPr>
            <a:t> Stourport - email from Dennis
</a:t>
          </a:r>
          <a:r>
            <a:rPr lang="en-US" cap="none" sz="1100" b="0" i="0" u="none" baseline="0">
              <a:solidFill>
                <a:srgbClr val="000000"/>
              </a:solidFill>
              <a:latin typeface="Calibri"/>
              <a:ea typeface="Calibri"/>
              <a:cs typeface="Calibri"/>
            </a:rPr>
            <a:t>5) Enter Actual Stock quantity figures</a:t>
          </a:r>
          <a:r>
            <a:rPr lang="en-US" cap="none" sz="1100" b="0" i="0" u="none" baseline="0">
              <a:solidFill>
                <a:srgbClr val="000000"/>
              </a:solidFill>
              <a:latin typeface="Calibri"/>
              <a:ea typeface="Calibri"/>
              <a:cs typeface="Calibri"/>
            </a:rPr>
            <a:t> - Amount found on Stock Summary; combined figure of 'Gas Oil Boiler' and ' Kerosene Boiler'.
</a:t>
          </a:r>
          <a:r>
            <a:rPr lang="en-US" cap="none" sz="1100" b="0" i="0" u="none" baseline="0">
              <a:solidFill>
                <a:srgbClr val="000000"/>
              </a:solidFill>
              <a:latin typeface="Calibri"/>
              <a:ea typeface="Calibri"/>
              <a:cs typeface="Calibri"/>
            </a:rPr>
            <a:t>6) Investigate any  quantity difference between actual stock and closing stock; calculation show under 'Book to Physical difference'.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 Enter price per litre brounght</a:t>
          </a:r>
          <a:r>
            <a:rPr lang="en-US" cap="none" sz="1100" b="0" i="0" u="none" baseline="0">
              <a:solidFill>
                <a:srgbClr val="000000"/>
              </a:solidFill>
              <a:latin typeface="Calibri"/>
              <a:ea typeface="Calibri"/>
              <a:cs typeface="Calibri"/>
            </a:rPr>
            <a:t> in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for MOD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Sales/MOD_Feb18_180308_1132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Go to Cost Summary Tab and lookup Slicker in House Fuel Collections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Then go to Workings Tab to find break down.  </a:t>
          </a:r>
          <a:r>
            <a:rPr lang="en-US" cap="none" sz="1100" b="0" i="0" u="none" baseline="0">
              <a:solidFill>
                <a:srgbClr val="000000"/>
              </a:solidFill>
              <a:latin typeface="Calibri"/>
              <a:ea typeface="Calibri"/>
              <a:cs typeface="Calibri"/>
            </a:rPr>
            <a:t> Other Suppliers such as Hingley</a:t>
          </a:r>
          <a:r>
            <a:rPr lang="en-US" cap="none" sz="1100" b="0" i="0" u="none" baseline="0">
              <a:solidFill>
                <a:srgbClr val="000000"/>
              </a:solidFill>
              <a:latin typeface="Calibri"/>
              <a:ea typeface="Calibri"/>
              <a:cs typeface="Calibri"/>
            </a:rPr>
            <a:t> &amp; Callow obtain information form purchase invoice.
</a:t>
          </a:r>
          <a:r>
            <a:rPr lang="en-US" cap="none" sz="1100" b="0" i="0" u="none" baseline="0">
              <a:solidFill>
                <a:srgbClr val="000000"/>
              </a:solidFill>
              <a:latin typeface="Calibri"/>
              <a:ea typeface="Calibri"/>
              <a:cs typeface="Calibri"/>
            </a:rPr>
            <a:t>8)  The spreadsheet will automatically calculate the Actual Stock Value Total Costs and Price Per Litres.  The row 'Opening Stock Plus Bought In' calculates a new average cost PPl by dividing the Costs by Quantity. Update the  Tank Stock Return Summary with the new PPL.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Additional Provision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Update</a:t>
          </a:r>
          <a:r>
            <a:rPr lang="en-US" cap="none" sz="1100" b="0" i="0" u="none" baseline="0">
              <a:solidFill>
                <a:srgbClr val="000000"/>
              </a:solidFill>
              <a:latin typeface="Calibri"/>
              <a:ea typeface="Calibri"/>
              <a:cs typeface="Calibri"/>
            </a:rPr>
            <a:t> spreadsheet with any non standard/additional costs.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Stock Summary
</a:t>
          </a:r>
          <a:r>
            <a:rPr lang="en-US" cap="none" sz="1100" b="0" i="0" u="none" baseline="0">
              <a:solidFill>
                <a:srgbClr val="000000"/>
              </a:solidFill>
              <a:latin typeface="Calibri"/>
              <a:ea typeface="Calibri"/>
              <a:cs typeface="Calibri"/>
            </a:rPr>
            <a:t>Update summary from taking the information from the Tank Summary form.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smith\AppData\Local\Microsoft\Windows\INetCache\Content.Outlook\06SJJYAM\TankStock_TraffordPark_Feb18_180305_085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inance\Management%20Accounts%202018\Slicker%20Recycling\1804Apr\Workings\Stock\Stock%20Recs\TankStock_Ipswich_Apr18_180504_112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StockTake"/>
      <sheetName val="Conversion Factors"/>
      <sheetName val="Lists"/>
    </sheetNames>
    <sheetDataSet>
      <sheetData sheetId="3">
        <row r="3">
          <cell r="A3" t="str">
            <v>Blaydon</v>
          </cell>
          <cell r="B3" t="str">
            <v>Process</v>
          </cell>
          <cell r="C3" t="str">
            <v>GEN3</v>
          </cell>
          <cell r="D3" t="str">
            <v>Low</v>
          </cell>
        </row>
        <row r="4">
          <cell r="A4" t="str">
            <v>Exeter</v>
          </cell>
          <cell r="B4" t="str">
            <v>Storage</v>
          </cell>
          <cell r="C4" t="str">
            <v>PFO</v>
          </cell>
          <cell r="D4" t="str">
            <v>High</v>
          </cell>
        </row>
        <row r="5">
          <cell r="A5" t="str">
            <v>Ipswich</v>
          </cell>
          <cell r="B5" t="str">
            <v>3rd Party</v>
          </cell>
          <cell r="C5" t="str">
            <v>EcoLite</v>
          </cell>
          <cell r="D5" t="str">
            <v>Very High</v>
          </cell>
        </row>
        <row r="6">
          <cell r="A6" t="str">
            <v>Kingsnorth Jetty Road</v>
          </cell>
          <cell r="C6" t="str">
            <v>Used Lube Oil</v>
          </cell>
        </row>
        <row r="7">
          <cell r="A7" t="str">
            <v>Kingsnorth Hoo</v>
          </cell>
          <cell r="C7" t="str">
            <v>RFO</v>
          </cell>
        </row>
        <row r="8">
          <cell r="A8" t="str">
            <v>Newbury</v>
          </cell>
          <cell r="C8" t="str">
            <v>Tank Bottoms</v>
          </cell>
        </row>
        <row r="9">
          <cell r="A9" t="str">
            <v>Newport</v>
          </cell>
          <cell r="C9" t="str">
            <v>Marpol</v>
          </cell>
        </row>
        <row r="10">
          <cell r="A10" t="str">
            <v>Stourport</v>
          </cell>
          <cell r="C10" t="str">
            <v>Marpol Slops</v>
          </cell>
        </row>
        <row r="11">
          <cell r="A11" t="str">
            <v>Trafford Park</v>
          </cell>
          <cell r="C11" t="str">
            <v>Other Fuel - Recovery</v>
          </cell>
        </row>
        <row r="12">
          <cell r="A12" t="str">
            <v>Uddingston</v>
          </cell>
          <cell r="C12" t="str">
            <v>Other Fuel - Specify</v>
          </cell>
        </row>
        <row r="13">
          <cell r="C13" t="str">
            <v>Gas Oil - Boiler</v>
          </cell>
        </row>
        <row r="14">
          <cell r="C14" t="str">
            <v>Gas Oil - Resale</v>
          </cell>
        </row>
        <row r="15">
          <cell r="C15" t="str">
            <v>Kerosene - Boiler</v>
          </cell>
        </row>
        <row r="16">
          <cell r="C16" t="str">
            <v>Kerosene - Resale</v>
          </cell>
        </row>
        <row r="17">
          <cell r="C17" t="str">
            <v>Antifreeze</v>
          </cell>
        </row>
        <row r="18">
          <cell r="C18" t="str">
            <v>Clean/Rainwater</v>
          </cell>
        </row>
        <row r="19">
          <cell r="C19" t="str">
            <v>Waste Disposal Only</v>
          </cell>
        </row>
        <row r="20">
          <cell r="C20" t="str">
            <v>Empty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StockTake"/>
      <sheetName val="Conversion Factors"/>
      <sheetName val="Lists"/>
    </sheetNames>
    <sheetDataSet>
      <sheetData sheetId="3">
        <row r="3">
          <cell r="C3" t="str">
            <v>GEN3</v>
          </cell>
        </row>
        <row r="4">
          <cell r="C4" t="str">
            <v>PFO</v>
          </cell>
        </row>
        <row r="5">
          <cell r="C5" t="str">
            <v>EcoLite</v>
          </cell>
        </row>
        <row r="6">
          <cell r="C6" t="str">
            <v>Used Lube Oil</v>
          </cell>
        </row>
        <row r="7">
          <cell r="C7" t="str">
            <v>RFO</v>
          </cell>
        </row>
        <row r="8">
          <cell r="C8" t="str">
            <v>Tank Bottoms</v>
          </cell>
        </row>
        <row r="9">
          <cell r="C9" t="str">
            <v>Marpol</v>
          </cell>
        </row>
        <row r="10">
          <cell r="C10" t="str">
            <v>Marpol Slops</v>
          </cell>
        </row>
        <row r="11">
          <cell r="C11" t="str">
            <v>Other Fuel - Recovery</v>
          </cell>
        </row>
        <row r="12">
          <cell r="C12" t="str">
            <v>Other Fuel - Specify</v>
          </cell>
        </row>
        <row r="13">
          <cell r="C13" t="str">
            <v>Gas Oil - Boiler</v>
          </cell>
        </row>
        <row r="14">
          <cell r="C14" t="str">
            <v>Gas Oil - Resale</v>
          </cell>
        </row>
        <row r="15">
          <cell r="C15" t="str">
            <v>Kerosene - Boiler</v>
          </cell>
        </row>
        <row r="16">
          <cell r="C16" t="str">
            <v>Kerosene - Resale</v>
          </cell>
        </row>
        <row r="17">
          <cell r="C17" t="str">
            <v>Antifreeze</v>
          </cell>
        </row>
        <row r="18">
          <cell r="C18" t="str">
            <v>Clean/Rainwater</v>
          </cell>
        </row>
        <row r="19">
          <cell r="C19" t="str">
            <v>Waste Disposal Only</v>
          </cell>
        </row>
        <row r="20">
          <cell r="C20" t="str">
            <v>Empty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CCFFCC"/>
    <pageSetUpPr fitToPage="1"/>
  </sheetPr>
  <dimension ref="A1:F67"/>
  <sheetViews>
    <sheetView tabSelected="1" zoomScale="90" zoomScaleNormal="90" zoomScalePageLayoutView="0" workbookViewId="0" topLeftCell="A1">
      <selection activeCell="D16" sqref="D16"/>
    </sheetView>
  </sheetViews>
  <sheetFormatPr defaultColWidth="9.140625" defaultRowHeight="15"/>
  <cols>
    <col min="1" max="1" width="5.7109375" style="1" customWidth="1"/>
    <col min="2" max="2" width="15.00390625" style="1" customWidth="1"/>
    <col min="3" max="3" width="9.140625" style="1" customWidth="1"/>
    <col min="4" max="4" width="27.7109375" style="1" customWidth="1"/>
    <col min="5" max="16384" width="9.140625" style="1" customWidth="1"/>
  </cols>
  <sheetData>
    <row r="1" spans="1:4" ht="78" customHeight="1">
      <c r="A1" s="28"/>
      <c r="B1" s="28"/>
      <c r="C1" s="28"/>
      <c r="D1" s="28"/>
    </row>
    <row r="3" spans="1:2" ht="15">
      <c r="A3" s="30" t="s">
        <v>0</v>
      </c>
      <c r="B3" s="30" t="s">
        <v>35</v>
      </c>
    </row>
    <row r="4" spans="1:4" ht="15">
      <c r="A4" s="30" t="s">
        <v>1</v>
      </c>
      <c r="B4" s="119">
        <v>43944</v>
      </c>
      <c r="D4" s="120"/>
    </row>
    <row r="5" spans="1:4" ht="15.75" thickBot="1">
      <c r="A5" s="156">
        <v>43891</v>
      </c>
      <c r="B5" s="157"/>
      <c r="C5" s="157"/>
      <c r="D5" s="157"/>
    </row>
    <row r="6" spans="1:4" ht="12.75">
      <c r="A6" s="12" t="s">
        <v>2</v>
      </c>
      <c r="B6" s="13" t="s">
        <v>3</v>
      </c>
      <c r="C6" s="13" t="s">
        <v>4</v>
      </c>
      <c r="D6" s="13" t="s">
        <v>5</v>
      </c>
    </row>
    <row r="7" spans="1:4" ht="12.75">
      <c r="A7" s="15"/>
      <c r="B7" s="16"/>
      <c r="C7" s="16"/>
      <c r="D7" s="16"/>
    </row>
    <row r="8" spans="1:4" ht="12.75">
      <c r="A8" s="15"/>
      <c r="B8" s="16"/>
      <c r="C8" s="16"/>
      <c r="D8" s="16"/>
    </row>
    <row r="9" spans="1:4" ht="12.75">
      <c r="A9" s="15"/>
      <c r="B9" s="16"/>
      <c r="C9" s="16"/>
      <c r="D9" s="16"/>
    </row>
    <row r="10" spans="1:4" ht="13.5" thickBot="1">
      <c r="A10" s="31"/>
      <c r="B10" s="32"/>
      <c r="C10" s="32"/>
      <c r="D10" s="32"/>
    </row>
    <row r="11" spans="1:4" s="83" customFormat="1" ht="15" customHeight="1">
      <c r="A11" s="122">
        <v>2</v>
      </c>
      <c r="B11" s="126">
        <v>510000</v>
      </c>
      <c r="C11" s="123" t="s">
        <v>33</v>
      </c>
      <c r="D11" s="129" t="s">
        <v>45</v>
      </c>
    </row>
    <row r="12" spans="1:4" s="83" customFormat="1" ht="15" customHeight="1">
      <c r="A12" s="124">
        <v>3</v>
      </c>
      <c r="B12" s="128">
        <v>142000</v>
      </c>
      <c r="C12" s="125" t="s">
        <v>33</v>
      </c>
      <c r="D12" s="125" t="s">
        <v>20</v>
      </c>
    </row>
    <row r="13" spans="1:4" s="83" customFormat="1" ht="15" customHeight="1">
      <c r="A13" s="124">
        <v>4</v>
      </c>
      <c r="B13" s="128">
        <v>41000</v>
      </c>
      <c r="C13" s="125" t="s">
        <v>33</v>
      </c>
      <c r="D13" s="125" t="s">
        <v>42</v>
      </c>
    </row>
    <row r="14" spans="1:4" s="83" customFormat="1" ht="15" customHeight="1">
      <c r="A14" s="124">
        <v>5</v>
      </c>
      <c r="B14" s="128">
        <v>41000</v>
      </c>
      <c r="C14" s="125" t="s">
        <v>33</v>
      </c>
      <c r="D14" s="155" t="s">
        <v>84</v>
      </c>
    </row>
    <row r="15" spans="1:4" s="83" customFormat="1" ht="15" customHeight="1">
      <c r="A15" s="124">
        <v>6</v>
      </c>
      <c r="B15" s="128">
        <v>45000</v>
      </c>
      <c r="C15" s="125" t="s">
        <v>33</v>
      </c>
      <c r="D15" s="125" t="s">
        <v>42</v>
      </c>
    </row>
    <row r="16" spans="1:4" s="83" customFormat="1" ht="15" customHeight="1">
      <c r="A16" s="124">
        <v>7</v>
      </c>
      <c r="B16" s="128">
        <v>2000</v>
      </c>
      <c r="C16" s="125" t="s">
        <v>33</v>
      </c>
      <c r="D16" s="125" t="s">
        <v>34</v>
      </c>
    </row>
    <row r="17" spans="1:4" s="83" customFormat="1" ht="15" customHeight="1">
      <c r="A17" s="124">
        <v>8</v>
      </c>
      <c r="B17" s="128">
        <v>121000</v>
      </c>
      <c r="C17" s="125" t="s">
        <v>33</v>
      </c>
      <c r="D17" s="125" t="s">
        <v>51</v>
      </c>
    </row>
    <row r="18" spans="1:4" s="121" customFormat="1" ht="15" customHeight="1">
      <c r="A18" s="124">
        <v>9</v>
      </c>
      <c r="B18" s="128">
        <v>121000</v>
      </c>
      <c r="C18" s="125" t="s">
        <v>33</v>
      </c>
      <c r="D18" s="125" t="s">
        <v>20</v>
      </c>
    </row>
    <row r="19" spans="1:4" s="121" customFormat="1" ht="15" customHeight="1">
      <c r="A19" s="124">
        <v>10</v>
      </c>
      <c r="B19" s="128">
        <v>121000</v>
      </c>
      <c r="C19" s="125" t="s">
        <v>33</v>
      </c>
      <c r="D19" s="125" t="s">
        <v>42</v>
      </c>
    </row>
    <row r="20" spans="1:4" s="83" customFormat="1" ht="15" customHeight="1">
      <c r="A20" s="124">
        <v>12</v>
      </c>
      <c r="B20" s="128">
        <v>5000</v>
      </c>
      <c r="C20" s="125" t="s">
        <v>33</v>
      </c>
      <c r="D20" s="142" t="s">
        <v>45</v>
      </c>
    </row>
    <row r="21" spans="1:4" s="83" customFormat="1" ht="15" customHeight="1">
      <c r="A21" s="124">
        <v>16</v>
      </c>
      <c r="B21" s="128">
        <v>360000</v>
      </c>
      <c r="C21" s="125" t="s">
        <v>33</v>
      </c>
      <c r="D21" s="125" t="s">
        <v>20</v>
      </c>
    </row>
    <row r="22" spans="1:4" s="83" customFormat="1" ht="15" customHeight="1">
      <c r="A22" s="124">
        <v>17</v>
      </c>
      <c r="B22" s="128">
        <v>45000</v>
      </c>
      <c r="C22" s="125" t="s">
        <v>33</v>
      </c>
      <c r="D22" s="125" t="s">
        <v>20</v>
      </c>
    </row>
    <row r="23" spans="1:4" s="83" customFormat="1" ht="15" customHeight="1">
      <c r="A23" s="124">
        <v>18</v>
      </c>
      <c r="B23" s="128">
        <v>60000</v>
      </c>
      <c r="C23" s="125" t="s">
        <v>33</v>
      </c>
      <c r="D23" s="125" t="s">
        <v>20</v>
      </c>
    </row>
    <row r="24" spans="1:4" s="83" customFormat="1" ht="15" customHeight="1">
      <c r="A24" s="124">
        <v>19</v>
      </c>
      <c r="B24" s="128">
        <v>60000</v>
      </c>
      <c r="C24" s="125" t="s">
        <v>33</v>
      </c>
      <c r="D24" s="125" t="s">
        <v>20</v>
      </c>
    </row>
    <row r="25" spans="1:4" s="83" customFormat="1" ht="15" customHeight="1">
      <c r="A25" s="124">
        <v>20</v>
      </c>
      <c r="B25" s="128">
        <v>60000</v>
      </c>
      <c r="C25" s="125" t="s">
        <v>33</v>
      </c>
      <c r="D25" s="125" t="s">
        <v>20</v>
      </c>
    </row>
    <row r="26" spans="1:4" s="83" customFormat="1" ht="15" customHeight="1">
      <c r="A26" s="124">
        <v>22</v>
      </c>
      <c r="B26" s="128">
        <v>22000</v>
      </c>
      <c r="C26" s="125" t="s">
        <v>33</v>
      </c>
      <c r="D26" s="125" t="s">
        <v>34</v>
      </c>
    </row>
    <row r="27" spans="1:4" s="121" customFormat="1" ht="15" customHeight="1">
      <c r="A27" s="124">
        <v>23</v>
      </c>
      <c r="B27" s="128">
        <v>22000</v>
      </c>
      <c r="C27" s="125" t="s">
        <v>33</v>
      </c>
      <c r="D27" s="125" t="s">
        <v>34</v>
      </c>
    </row>
    <row r="28" spans="1:4" s="83" customFormat="1" ht="15" customHeight="1" hidden="1">
      <c r="A28" s="124"/>
      <c r="B28" s="128"/>
      <c r="C28" s="125"/>
      <c r="D28" s="125"/>
    </row>
    <row r="29" spans="1:4" s="83" customFormat="1" ht="15" customHeight="1" hidden="1">
      <c r="A29" s="124"/>
      <c r="B29" s="128"/>
      <c r="C29" s="125"/>
      <c r="D29" s="125"/>
    </row>
    <row r="30" spans="1:4" s="83" customFormat="1" ht="15" customHeight="1" hidden="1">
      <c r="A30" s="124"/>
      <c r="B30" s="128"/>
      <c r="C30" s="125"/>
      <c r="D30" s="125"/>
    </row>
    <row r="31" spans="1:4" s="83" customFormat="1" ht="15" customHeight="1" hidden="1">
      <c r="A31" s="124"/>
      <c r="B31" s="128"/>
      <c r="C31" s="125"/>
      <c r="D31" s="125"/>
    </row>
    <row r="32" spans="1:4" s="83" customFormat="1" ht="15" customHeight="1" hidden="1">
      <c r="A32" s="124"/>
      <c r="B32" s="128"/>
      <c r="C32" s="125"/>
      <c r="D32" s="125"/>
    </row>
    <row r="33" spans="1:4" s="83" customFormat="1" ht="15" customHeight="1" hidden="1">
      <c r="A33" s="124"/>
      <c r="B33" s="128"/>
      <c r="C33" s="125"/>
      <c r="D33" s="125"/>
    </row>
    <row r="34" spans="1:4" s="83" customFormat="1" ht="15" customHeight="1" hidden="1">
      <c r="A34" s="124"/>
      <c r="B34" s="128"/>
      <c r="C34" s="125"/>
      <c r="D34" s="125"/>
    </row>
    <row r="35" spans="1:4" s="83" customFormat="1" ht="15" customHeight="1" hidden="1">
      <c r="A35" s="124"/>
      <c r="B35" s="128"/>
      <c r="C35" s="125"/>
      <c r="D35" s="125"/>
    </row>
    <row r="36" spans="1:4" s="83" customFormat="1" ht="15" customHeight="1" hidden="1">
      <c r="A36" s="124"/>
      <c r="B36" s="128"/>
      <c r="C36" s="125"/>
      <c r="D36" s="125"/>
    </row>
    <row r="37" spans="1:4" s="83" customFormat="1" ht="15" customHeight="1" hidden="1">
      <c r="A37" s="124"/>
      <c r="B37" s="128"/>
      <c r="C37" s="125"/>
      <c r="D37" s="125"/>
    </row>
    <row r="38" spans="1:4" s="83" customFormat="1" ht="15" customHeight="1" hidden="1">
      <c r="A38" s="124"/>
      <c r="B38" s="128"/>
      <c r="C38" s="125"/>
      <c r="D38" s="125"/>
    </row>
    <row r="39" spans="1:4" s="83" customFormat="1" ht="15" customHeight="1" hidden="1">
      <c r="A39" s="124"/>
      <c r="B39" s="128"/>
      <c r="C39" s="125"/>
      <c r="D39" s="125"/>
    </row>
    <row r="40" spans="1:4" s="83" customFormat="1" ht="15" customHeight="1" hidden="1">
      <c r="A40" s="124"/>
      <c r="B40" s="128"/>
      <c r="C40" s="125"/>
      <c r="D40" s="125"/>
    </row>
    <row r="41" spans="1:4" s="83" customFormat="1" ht="15" customHeight="1" hidden="1">
      <c r="A41" s="124"/>
      <c r="B41" s="128"/>
      <c r="C41" s="125"/>
      <c r="D41" s="125"/>
    </row>
    <row r="42" spans="1:4" s="83" customFormat="1" ht="15" customHeight="1" hidden="1">
      <c r="A42" s="124"/>
      <c r="B42" s="128"/>
      <c r="C42" s="125"/>
      <c r="D42" s="125"/>
    </row>
    <row r="43" spans="1:4" s="83" customFormat="1" ht="15" customHeight="1" hidden="1">
      <c r="A43" s="124"/>
      <c r="B43" s="128"/>
      <c r="C43" s="125"/>
      <c r="D43" s="125"/>
    </row>
    <row r="44" spans="1:4" s="83" customFormat="1" ht="15" customHeight="1" hidden="1">
      <c r="A44" s="124"/>
      <c r="B44" s="128"/>
      <c r="C44" s="125"/>
      <c r="D44" s="125"/>
    </row>
    <row r="45" spans="1:4" s="83" customFormat="1" ht="15" customHeight="1" hidden="1">
      <c r="A45" s="124"/>
      <c r="B45" s="128"/>
      <c r="C45" s="125"/>
      <c r="D45" s="125"/>
    </row>
    <row r="46" spans="1:4" s="83" customFormat="1" ht="15" customHeight="1" hidden="1">
      <c r="A46" s="124"/>
      <c r="B46" s="128"/>
      <c r="C46" s="125"/>
      <c r="D46" s="125"/>
    </row>
    <row r="47" spans="1:4" s="83" customFormat="1" ht="15" customHeight="1" hidden="1">
      <c r="A47" s="124"/>
      <c r="B47" s="128"/>
      <c r="C47" s="125"/>
      <c r="D47" s="125"/>
    </row>
    <row r="48" spans="1:4" s="83" customFormat="1" ht="15" customHeight="1" hidden="1">
      <c r="A48" s="124"/>
      <c r="B48" s="128"/>
      <c r="C48" s="125"/>
      <c r="D48" s="125"/>
    </row>
    <row r="49" spans="1:4" s="83" customFormat="1" ht="15" customHeight="1" hidden="1">
      <c r="A49" s="124"/>
      <c r="B49" s="128"/>
      <c r="C49" s="125"/>
      <c r="D49" s="125"/>
    </row>
    <row r="50" spans="1:4" s="83" customFormat="1" ht="15" customHeight="1" hidden="1">
      <c r="A50" s="124"/>
      <c r="B50" s="128"/>
      <c r="C50" s="125"/>
      <c r="D50" s="125"/>
    </row>
    <row r="51" spans="1:4" s="83" customFormat="1" ht="15" customHeight="1" hidden="1">
      <c r="A51" s="124"/>
      <c r="B51" s="128"/>
      <c r="C51" s="125"/>
      <c r="D51" s="125"/>
    </row>
    <row r="52" spans="1:4" s="83" customFormat="1" ht="15" customHeight="1" hidden="1">
      <c r="A52" s="124"/>
      <c r="B52" s="128"/>
      <c r="C52" s="125"/>
      <c r="D52" s="125"/>
    </row>
    <row r="53" spans="1:4" s="83" customFormat="1" ht="15" customHeight="1" hidden="1">
      <c r="A53" s="127"/>
      <c r="B53" s="128"/>
      <c r="C53" s="125"/>
      <c r="D53" s="125"/>
    </row>
    <row r="54" spans="1:4" s="83" customFormat="1" ht="15" customHeight="1" hidden="1">
      <c r="A54" s="127"/>
      <c r="B54" s="128"/>
      <c r="C54" s="125"/>
      <c r="D54" s="125"/>
    </row>
    <row r="55" spans="1:4" s="83" customFormat="1" ht="15" customHeight="1" hidden="1">
      <c r="A55" s="127"/>
      <c r="B55" s="128"/>
      <c r="C55" s="125"/>
      <c r="D55" s="125"/>
    </row>
    <row r="56" spans="1:4" s="83" customFormat="1" ht="15" customHeight="1" hidden="1">
      <c r="A56" s="127"/>
      <c r="B56" s="128"/>
      <c r="C56" s="125"/>
      <c r="D56" s="125"/>
    </row>
    <row r="57" spans="1:4" s="83" customFormat="1" ht="15" customHeight="1" hidden="1">
      <c r="A57" s="127"/>
      <c r="B57" s="128"/>
      <c r="C57" s="125"/>
      <c r="D57" s="125"/>
    </row>
    <row r="58" spans="1:4" s="83" customFormat="1" ht="15" customHeight="1" hidden="1">
      <c r="A58" s="127"/>
      <c r="B58" s="128"/>
      <c r="C58" s="125"/>
      <c r="D58" s="125"/>
    </row>
    <row r="59" spans="1:4" s="83" customFormat="1" ht="15" customHeight="1" hidden="1">
      <c r="A59" s="127"/>
      <c r="B59" s="128"/>
      <c r="C59" s="125"/>
      <c r="D59" s="125"/>
    </row>
    <row r="60" spans="1:4" s="83" customFormat="1" ht="15" customHeight="1" thickBot="1">
      <c r="A60" s="94"/>
      <c r="B60" s="95"/>
      <c r="C60" s="96"/>
      <c r="D60" s="96"/>
    </row>
    <row r="61" spans="1:4" ht="13.5" thickBot="1">
      <c r="A61" s="54"/>
      <c r="B61" s="57">
        <f>SUM(B11:B60)</f>
        <v>1778000</v>
      </c>
      <c r="C61" s="57"/>
      <c r="D61" s="57"/>
    </row>
    <row r="62" ht="12.75"/>
    <row r="63" ht="12.75"/>
    <row r="66" ht="13.5">
      <c r="F66" s="130" t="s">
        <v>81</v>
      </c>
    </row>
    <row r="67" ht="13.5">
      <c r="F67" s="130" t="s">
        <v>82</v>
      </c>
    </row>
  </sheetData>
  <sheetProtection/>
  <autoFilter ref="A6:D57"/>
  <mergeCells count="1">
    <mergeCell ref="A5:D5"/>
  </mergeCells>
  <printOptions/>
  <pageMargins left="0.7" right="0.7" top="0.75" bottom="0.75" header="0.3" footer="0.3"/>
  <pageSetup fitToHeight="0" fitToWidth="1" horizontalDpi="600" verticalDpi="600" orientation="landscape" paperSize="8" scale="47" r:id="rId2"/>
  <drawing r:id="rId1"/>
</worksheet>
</file>

<file path=xl/worksheets/sheet2.xml><?xml version="1.0" encoding="utf-8"?>
<worksheet xmlns="http://schemas.openxmlformats.org/spreadsheetml/2006/main" xmlns:r="http://schemas.openxmlformats.org/officeDocument/2006/relationships">
  <dimension ref="A1:E44"/>
  <sheetViews>
    <sheetView zoomScalePageLayoutView="0" workbookViewId="0" topLeftCell="A19">
      <selection activeCell="D33" sqref="D33"/>
    </sheetView>
  </sheetViews>
  <sheetFormatPr defaultColWidth="9.140625" defaultRowHeight="15"/>
  <cols>
    <col min="1" max="1" width="5.7109375" style="1" customWidth="1"/>
    <col min="2" max="2" width="19.28125" style="1" customWidth="1"/>
    <col min="3" max="3" width="16.140625" style="1" customWidth="1"/>
    <col min="4" max="4" width="13.8515625" style="1" customWidth="1"/>
    <col min="5" max="5" width="9.7109375" style="1" customWidth="1"/>
    <col min="6" max="6" width="9.140625" style="1" customWidth="1"/>
    <col min="7" max="7" width="12.28125" style="1" customWidth="1"/>
    <col min="8" max="8" width="10.8515625" style="1" customWidth="1"/>
    <col min="9" max="9" width="10.57421875" style="1" customWidth="1"/>
    <col min="10" max="16384" width="9.140625" style="1" customWidth="1"/>
  </cols>
  <sheetData>
    <row r="1" spans="1:5" ht="78" customHeight="1">
      <c r="A1" s="28"/>
      <c r="B1" s="28"/>
      <c r="C1" s="28"/>
      <c r="D1" s="28"/>
      <c r="E1" s="28"/>
    </row>
    <row r="3" spans="1:2" ht="15">
      <c r="A3" s="30" t="s">
        <v>0</v>
      </c>
      <c r="B3" s="30" t="s">
        <v>35</v>
      </c>
    </row>
    <row r="4" spans="1:4" ht="15">
      <c r="A4" s="30" t="s">
        <v>1</v>
      </c>
      <c r="B4" s="119">
        <v>43891</v>
      </c>
      <c r="D4" s="120"/>
    </row>
    <row r="5" spans="1:5" ht="15.75" thickBot="1">
      <c r="A5" s="156">
        <v>43891</v>
      </c>
      <c r="B5" s="157"/>
      <c r="C5" s="157"/>
      <c r="D5" s="157"/>
      <c r="E5" s="157"/>
    </row>
    <row r="6" spans="1:5" ht="12.75">
      <c r="A6" s="12" t="s">
        <v>2</v>
      </c>
      <c r="B6" s="13" t="s">
        <v>3</v>
      </c>
      <c r="C6" s="13" t="s">
        <v>4</v>
      </c>
      <c r="D6" s="13" t="s">
        <v>5</v>
      </c>
      <c r="E6" s="13" t="s">
        <v>6</v>
      </c>
    </row>
    <row r="7" spans="1:5" ht="12.75">
      <c r="A7" s="15"/>
      <c r="B7" s="16"/>
      <c r="C7" s="16"/>
      <c r="D7" s="16"/>
      <c r="E7" s="16" t="s">
        <v>15</v>
      </c>
    </row>
    <row r="8" spans="1:5" ht="12.75">
      <c r="A8" s="15"/>
      <c r="B8" s="16"/>
      <c r="C8" s="16"/>
      <c r="D8" s="16"/>
      <c r="E8" s="16"/>
    </row>
    <row r="9" spans="1:5" ht="12.75">
      <c r="A9" s="15"/>
      <c r="B9" s="16"/>
      <c r="C9" s="16"/>
      <c r="D9" s="16"/>
      <c r="E9" s="16"/>
    </row>
    <row r="10" spans="1:5" ht="12.75">
      <c r="A10" s="31"/>
      <c r="B10" s="32"/>
      <c r="C10" s="32"/>
      <c r="D10" s="32"/>
      <c r="E10" s="32"/>
    </row>
    <row r="11" spans="1:5" s="83" customFormat="1" ht="15" customHeight="1">
      <c r="A11" s="124">
        <v>16</v>
      </c>
      <c r="B11" s="128">
        <v>360000</v>
      </c>
      <c r="C11" s="125" t="s">
        <v>33</v>
      </c>
      <c r="D11" s="125" t="s">
        <v>20</v>
      </c>
      <c r="E11" s="128"/>
    </row>
    <row r="12" spans="1:5" s="83" customFormat="1" ht="15" customHeight="1">
      <c r="A12" s="124">
        <v>17</v>
      </c>
      <c r="B12" s="128">
        <v>45000</v>
      </c>
      <c r="C12" s="125" t="s">
        <v>33</v>
      </c>
      <c r="D12" s="125" t="s">
        <v>20</v>
      </c>
      <c r="E12" s="128"/>
    </row>
    <row r="13" spans="1:5" s="83" customFormat="1" ht="15" customHeight="1">
      <c r="A13" s="124">
        <v>18</v>
      </c>
      <c r="B13" s="128">
        <v>60000</v>
      </c>
      <c r="C13" s="125" t="s">
        <v>33</v>
      </c>
      <c r="D13" s="125" t="s">
        <v>20</v>
      </c>
      <c r="E13" s="128"/>
    </row>
    <row r="14" spans="1:5" s="83" customFormat="1" ht="15" customHeight="1">
      <c r="A14" s="124">
        <v>19</v>
      </c>
      <c r="B14" s="128">
        <v>60000</v>
      </c>
      <c r="C14" s="125" t="s">
        <v>33</v>
      </c>
      <c r="D14" s="125" t="s">
        <v>20</v>
      </c>
      <c r="E14" s="128"/>
    </row>
    <row r="15" spans="1:5" s="83" customFormat="1" ht="15" customHeight="1">
      <c r="A15" s="124">
        <v>20</v>
      </c>
      <c r="B15" s="128">
        <v>60000</v>
      </c>
      <c r="C15" s="125" t="s">
        <v>33</v>
      </c>
      <c r="D15" s="125" t="s">
        <v>20</v>
      </c>
      <c r="E15" s="128"/>
    </row>
    <row r="16" spans="1:5" s="83" customFormat="1" ht="15" customHeight="1">
      <c r="A16" s="124">
        <v>22</v>
      </c>
      <c r="B16" s="128">
        <v>22000</v>
      </c>
      <c r="C16" s="125" t="s">
        <v>33</v>
      </c>
      <c r="D16" s="125" t="s">
        <v>34</v>
      </c>
      <c r="E16" s="128"/>
    </row>
    <row r="17" spans="1:5" s="121" customFormat="1" ht="15" customHeight="1">
      <c r="A17" s="124">
        <v>23</v>
      </c>
      <c r="B17" s="128">
        <v>22000</v>
      </c>
      <c r="C17" s="125" t="s">
        <v>33</v>
      </c>
      <c r="D17" s="125" t="s">
        <v>34</v>
      </c>
      <c r="E17" s="128"/>
    </row>
    <row r="18" spans="1:5" s="83" customFormat="1" ht="15" customHeight="1" thickBot="1">
      <c r="A18" s="94"/>
      <c r="B18" s="95"/>
      <c r="C18" s="96"/>
      <c r="D18" s="96"/>
      <c r="E18" s="95"/>
    </row>
    <row r="19" spans="1:5" ht="13.5" thickBot="1">
      <c r="A19" s="54"/>
      <c r="B19" s="57">
        <f>SUM(B11:B18)</f>
        <v>629000</v>
      </c>
      <c r="C19" s="57"/>
      <c r="D19" s="57"/>
      <c r="E19" s="57">
        <f>SUM(E11:E18)</f>
        <v>0</v>
      </c>
    </row>
    <row r="20" ht="12.75"/>
    <row r="21" ht="12.75"/>
    <row r="22" ht="12.75"/>
    <row r="24" spans="2:5" ht="15">
      <c r="B24" s="170" t="s">
        <v>53</v>
      </c>
      <c r="C24" s="170"/>
      <c r="D24" s="19">
        <v>407.2</v>
      </c>
      <c r="E24" s="131" t="s">
        <v>66</v>
      </c>
    </row>
    <row r="25" spans="2:5" ht="13.5">
      <c r="B25" s="170" t="s">
        <v>54</v>
      </c>
      <c r="C25" s="170"/>
      <c r="D25" s="19">
        <v>1.4</v>
      </c>
      <c r="E25" s="131" t="s">
        <v>67</v>
      </c>
    </row>
    <row r="26" spans="2:5" ht="15">
      <c r="B26" s="170" t="s">
        <v>55</v>
      </c>
      <c r="C26" s="170"/>
      <c r="D26" s="19">
        <v>570.1</v>
      </c>
      <c r="E26" s="131" t="s">
        <v>65</v>
      </c>
    </row>
    <row r="27" spans="2:5" ht="15">
      <c r="B27" s="170" t="s">
        <v>80</v>
      </c>
      <c r="C27" s="170"/>
      <c r="D27" s="19">
        <v>111.6</v>
      </c>
      <c r="E27" s="131" t="s">
        <v>65</v>
      </c>
    </row>
    <row r="28" spans="2:5" ht="15">
      <c r="B28" s="171" t="s">
        <v>79</v>
      </c>
      <c r="C28" s="171"/>
      <c r="D28" s="135">
        <f>SUM(D26-D27)</f>
        <v>458.5</v>
      </c>
      <c r="E28" s="135" t="s">
        <v>68</v>
      </c>
    </row>
    <row r="30" spans="2:5" ht="13.5">
      <c r="B30" s="161" t="s">
        <v>56</v>
      </c>
      <c r="C30" s="161"/>
      <c r="D30" s="161"/>
      <c r="E30" s="161"/>
    </row>
    <row r="31" ht="13.5">
      <c r="B31" s="130" t="s">
        <v>57</v>
      </c>
    </row>
    <row r="32" spans="2:5" ht="13.5">
      <c r="B32" s="164" t="s">
        <v>58</v>
      </c>
      <c r="C32" s="131" t="s">
        <v>59</v>
      </c>
      <c r="D32" s="132">
        <f>SUM(B11)</f>
        <v>360000</v>
      </c>
      <c r="E32" s="131" t="s">
        <v>60</v>
      </c>
    </row>
    <row r="33" spans="2:5" ht="13.5">
      <c r="B33" s="164"/>
      <c r="C33" s="137">
        <v>1.1</v>
      </c>
      <c r="D33" s="138">
        <f>SUM(D32*C33)</f>
        <v>396000.00000000006</v>
      </c>
      <c r="E33" s="139" t="s">
        <v>60</v>
      </c>
    </row>
    <row r="34" ht="13.5">
      <c r="B34" s="130" t="s">
        <v>61</v>
      </c>
    </row>
    <row r="35" spans="2:5" ht="13.5" customHeight="1">
      <c r="B35" s="165" t="s">
        <v>62</v>
      </c>
      <c r="C35" s="131" t="s">
        <v>63</v>
      </c>
      <c r="D35" s="162">
        <f>SUM(B19)</f>
        <v>629000</v>
      </c>
      <c r="E35" s="168" t="s">
        <v>60</v>
      </c>
    </row>
    <row r="36" spans="2:5" ht="13.5">
      <c r="B36" s="166"/>
      <c r="C36" s="131" t="s">
        <v>64</v>
      </c>
      <c r="D36" s="163"/>
      <c r="E36" s="169"/>
    </row>
    <row r="37" spans="2:5" ht="13.5">
      <c r="B37" s="167"/>
      <c r="C37" s="133">
        <v>0.25</v>
      </c>
      <c r="D37" s="134">
        <f>SUM(D35*C37)</f>
        <v>157250</v>
      </c>
      <c r="E37" s="131" t="s">
        <v>60</v>
      </c>
    </row>
    <row r="39" spans="2:5" ht="27.75" customHeight="1">
      <c r="B39" s="152" t="s">
        <v>74</v>
      </c>
      <c r="C39" s="153" t="s">
        <v>75</v>
      </c>
      <c r="D39" s="154">
        <f>SUM(D24)*0.1</f>
        <v>40.72</v>
      </c>
      <c r="E39" s="142" t="s">
        <v>65</v>
      </c>
    </row>
    <row r="40" spans="2:5" ht="13.5">
      <c r="B40" s="150"/>
      <c r="C40" s="151"/>
      <c r="D40" s="148"/>
      <c r="E40" s="149"/>
    </row>
    <row r="41" spans="2:5" ht="15">
      <c r="B41" s="158" t="s">
        <v>69</v>
      </c>
      <c r="C41" s="158"/>
      <c r="D41" s="136">
        <f>SUM(D33)/1000</f>
        <v>396.00000000000006</v>
      </c>
      <c r="E41" s="135" t="s">
        <v>68</v>
      </c>
    </row>
    <row r="42" spans="2:5" ht="15">
      <c r="B42" s="159" t="s">
        <v>76</v>
      </c>
      <c r="C42" s="160"/>
      <c r="D42" s="136">
        <f>SUM(D39)</f>
        <v>40.72</v>
      </c>
      <c r="E42" s="135" t="s">
        <v>68</v>
      </c>
    </row>
    <row r="43" spans="2:5" ht="15">
      <c r="B43" s="159" t="s">
        <v>77</v>
      </c>
      <c r="C43" s="160"/>
      <c r="D43" s="136">
        <f>SUM(D41:D42)</f>
        <v>436.72</v>
      </c>
      <c r="E43" s="135" t="s">
        <v>68</v>
      </c>
    </row>
    <row r="44" spans="2:5" ht="15">
      <c r="B44" s="158" t="s">
        <v>70</v>
      </c>
      <c r="C44" s="158"/>
      <c r="D44" s="136">
        <f>SUM(D28)</f>
        <v>458.5</v>
      </c>
      <c r="E44" s="135" t="s">
        <v>68</v>
      </c>
    </row>
  </sheetData>
  <sheetProtection/>
  <mergeCells count="15">
    <mergeCell ref="B24:C24"/>
    <mergeCell ref="B25:C25"/>
    <mergeCell ref="B26:C26"/>
    <mergeCell ref="B27:C27"/>
    <mergeCell ref="B28:C28"/>
    <mergeCell ref="B44:C44"/>
    <mergeCell ref="B41:C41"/>
    <mergeCell ref="B42:C42"/>
    <mergeCell ref="B43:C43"/>
    <mergeCell ref="A5:E5"/>
    <mergeCell ref="B30:E30"/>
    <mergeCell ref="D35:D36"/>
    <mergeCell ref="B32:B33"/>
    <mergeCell ref="B35:B37"/>
    <mergeCell ref="E35:E36"/>
  </mergeCells>
  <conditionalFormatting sqref="E11:E17">
    <cfRule type="cellIs" priority="448" dxfId="62" operator="greaterThan">
      <formula>'Bund 2'!#REF!</formula>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36"/>
  <sheetViews>
    <sheetView zoomScalePageLayoutView="0" workbookViewId="0" topLeftCell="A19">
      <selection activeCell="D31" sqref="D31"/>
    </sheetView>
  </sheetViews>
  <sheetFormatPr defaultColWidth="9.140625" defaultRowHeight="15"/>
  <cols>
    <col min="1" max="1" width="5.7109375" style="1" customWidth="1"/>
    <col min="2" max="2" width="17.7109375" style="1" customWidth="1"/>
    <col min="3" max="3" width="14.8515625" style="1" customWidth="1"/>
    <col min="4" max="4" width="27.7109375" style="1" customWidth="1"/>
    <col min="5" max="5" width="9.7109375" style="1" customWidth="1"/>
    <col min="6" max="16384" width="9.140625" style="1" customWidth="1"/>
  </cols>
  <sheetData>
    <row r="1" spans="1:5" ht="78" customHeight="1">
      <c r="A1" s="28"/>
      <c r="B1" s="28"/>
      <c r="C1" s="28"/>
      <c r="D1" s="28"/>
      <c r="E1" s="28"/>
    </row>
    <row r="3" spans="1:2" ht="15">
      <c r="A3" s="30" t="s">
        <v>0</v>
      </c>
      <c r="B3" s="30" t="s">
        <v>35</v>
      </c>
    </row>
    <row r="4" spans="1:4" ht="15">
      <c r="A4" s="30" t="s">
        <v>1</v>
      </c>
      <c r="B4" s="119">
        <v>43891</v>
      </c>
      <c r="D4" s="120"/>
    </row>
    <row r="5" spans="1:5" ht="15.75" thickBot="1">
      <c r="A5" s="156">
        <v>43891</v>
      </c>
      <c r="B5" s="157"/>
      <c r="C5" s="157"/>
      <c r="D5" s="157"/>
      <c r="E5" s="157"/>
    </row>
    <row r="6" spans="1:5" ht="12.75">
      <c r="A6" s="12" t="s">
        <v>2</v>
      </c>
      <c r="B6" s="13" t="s">
        <v>3</v>
      </c>
      <c r="C6" s="13" t="s">
        <v>4</v>
      </c>
      <c r="D6" s="13" t="s">
        <v>5</v>
      </c>
      <c r="E6" s="13" t="s">
        <v>6</v>
      </c>
    </row>
    <row r="7" spans="1:5" ht="12.75">
      <c r="A7" s="15"/>
      <c r="B7" s="16"/>
      <c r="C7" s="16"/>
      <c r="D7" s="16"/>
      <c r="E7" s="16" t="s">
        <v>15</v>
      </c>
    </row>
    <row r="8" spans="1:5" ht="12.75">
      <c r="A8" s="15"/>
      <c r="B8" s="16"/>
      <c r="C8" s="16"/>
      <c r="D8" s="16"/>
      <c r="E8" s="16"/>
    </row>
    <row r="9" spans="1:5" ht="12.75">
      <c r="A9" s="15"/>
      <c r="B9" s="16"/>
      <c r="C9" s="16"/>
      <c r="D9" s="16"/>
      <c r="E9" s="16"/>
    </row>
    <row r="10" spans="1:5" ht="12.75">
      <c r="A10" s="31"/>
      <c r="B10" s="32"/>
      <c r="C10" s="32"/>
      <c r="D10" s="32"/>
      <c r="E10" s="32"/>
    </row>
    <row r="11" spans="1:5" s="83" customFormat="1" ht="15" customHeight="1">
      <c r="A11" s="124">
        <v>8</v>
      </c>
      <c r="B11" s="128">
        <v>121000</v>
      </c>
      <c r="C11" s="125" t="s">
        <v>33</v>
      </c>
      <c r="D11" s="125" t="s">
        <v>51</v>
      </c>
      <c r="E11" s="128"/>
    </row>
    <row r="12" spans="1:5" s="121" customFormat="1" ht="15" customHeight="1">
      <c r="A12" s="124">
        <v>9</v>
      </c>
      <c r="B12" s="128">
        <v>121000</v>
      </c>
      <c r="C12" s="125" t="s">
        <v>33</v>
      </c>
      <c r="D12" s="125" t="s">
        <v>20</v>
      </c>
      <c r="E12" s="128"/>
    </row>
    <row r="13" spans="1:5" s="121" customFormat="1" ht="15" customHeight="1">
      <c r="A13" s="124">
        <v>10</v>
      </c>
      <c r="B13" s="128">
        <v>121000</v>
      </c>
      <c r="C13" s="125" t="s">
        <v>33</v>
      </c>
      <c r="D13" s="125" t="s">
        <v>42</v>
      </c>
      <c r="E13" s="128"/>
    </row>
    <row r="14" spans="1:5" s="83" customFormat="1" ht="15" customHeight="1" thickBot="1">
      <c r="A14" s="94"/>
      <c r="B14" s="95"/>
      <c r="C14" s="96"/>
      <c r="D14" s="96"/>
      <c r="E14" s="95"/>
    </row>
    <row r="15" spans="1:5" ht="14.25" thickBot="1">
      <c r="A15" s="54"/>
      <c r="B15" s="57">
        <f>SUM(B11:B14)</f>
        <v>363000</v>
      </c>
      <c r="C15" s="57"/>
      <c r="D15" s="57"/>
      <c r="E15" s="57">
        <f>SUM(E11:E14)</f>
        <v>0</v>
      </c>
    </row>
    <row r="17" spans="2:5" ht="15">
      <c r="B17" s="170" t="s">
        <v>53</v>
      </c>
      <c r="C17" s="170"/>
      <c r="D17" s="19">
        <f>22.6*7.05</f>
        <v>159.33</v>
      </c>
      <c r="E17" s="131" t="s">
        <v>66</v>
      </c>
    </row>
    <row r="18" spans="2:5" ht="13.5">
      <c r="B18" s="170" t="s">
        <v>54</v>
      </c>
      <c r="C18" s="170"/>
      <c r="D18" s="19">
        <v>1.15</v>
      </c>
      <c r="E18" s="131" t="s">
        <v>67</v>
      </c>
    </row>
    <row r="19" spans="2:5" ht="15">
      <c r="B19" s="170" t="s">
        <v>55</v>
      </c>
      <c r="C19" s="170"/>
      <c r="D19" s="19">
        <f>SUM(D17*D18)</f>
        <v>183.2295</v>
      </c>
      <c r="E19" s="131" t="s">
        <v>65</v>
      </c>
    </row>
    <row r="20" spans="2:5" ht="15">
      <c r="B20" s="170" t="s">
        <v>80</v>
      </c>
      <c r="C20" s="170"/>
      <c r="D20" s="19">
        <f>19.95</f>
        <v>19.95</v>
      </c>
      <c r="E20" s="131" t="s">
        <v>65</v>
      </c>
    </row>
    <row r="21" spans="2:5" ht="15">
      <c r="B21" s="171" t="s">
        <v>79</v>
      </c>
      <c r="C21" s="171"/>
      <c r="D21" s="135">
        <f>SUM(D19-D20)</f>
        <v>163.2795</v>
      </c>
      <c r="E21" s="135" t="s">
        <v>68</v>
      </c>
    </row>
    <row r="23" spans="2:5" ht="13.5">
      <c r="B23" s="161" t="s">
        <v>56</v>
      </c>
      <c r="C23" s="161"/>
      <c r="D23" s="161"/>
      <c r="E23" s="161"/>
    </row>
    <row r="24" ht="13.5">
      <c r="B24" s="130" t="s">
        <v>57</v>
      </c>
    </row>
    <row r="25" spans="2:5" ht="13.5">
      <c r="B25" s="164" t="s">
        <v>58</v>
      </c>
      <c r="C25" s="131" t="s">
        <v>71</v>
      </c>
      <c r="D25" s="132">
        <f>SUM(B13)</f>
        <v>121000</v>
      </c>
      <c r="E25" s="131" t="s">
        <v>60</v>
      </c>
    </row>
    <row r="26" spans="2:5" ht="13.5">
      <c r="B26" s="164"/>
      <c r="C26" s="137">
        <v>1.1</v>
      </c>
      <c r="D26" s="138">
        <f>SUM(D25*C26)</f>
        <v>133100</v>
      </c>
      <c r="E26" s="139" t="s">
        <v>60</v>
      </c>
    </row>
    <row r="27" ht="13.5">
      <c r="B27" s="130" t="s">
        <v>61</v>
      </c>
    </row>
    <row r="28" spans="2:5" ht="13.5" customHeight="1">
      <c r="B28" s="165" t="s">
        <v>62</v>
      </c>
      <c r="C28" s="131" t="s">
        <v>72</v>
      </c>
      <c r="D28" s="140">
        <f>SUM(B15)</f>
        <v>363000</v>
      </c>
      <c r="E28" s="141" t="s">
        <v>60</v>
      </c>
    </row>
    <row r="29" spans="2:5" ht="13.5">
      <c r="B29" s="167"/>
      <c r="C29" s="133">
        <v>0.25</v>
      </c>
      <c r="D29" s="134">
        <f>SUM(D28*C29)</f>
        <v>90750</v>
      </c>
      <c r="E29" s="131" t="s">
        <v>60</v>
      </c>
    </row>
    <row r="30" spans="2:5" ht="13.5">
      <c r="B30" s="146"/>
      <c r="C30" s="147"/>
      <c r="D30" s="148"/>
      <c r="E30" s="149"/>
    </row>
    <row r="31" spans="2:5" ht="27.75" customHeight="1">
      <c r="B31" s="152" t="s">
        <v>74</v>
      </c>
      <c r="C31" s="153" t="s">
        <v>75</v>
      </c>
      <c r="D31" s="154">
        <f>SUM(D17)*0.1</f>
        <v>15.933000000000002</v>
      </c>
      <c r="E31" s="142" t="s">
        <v>65</v>
      </c>
    </row>
    <row r="32" spans="2:5" ht="13.5">
      <c r="B32" s="150"/>
      <c r="C32" s="151"/>
      <c r="D32" s="148"/>
      <c r="E32" s="149"/>
    </row>
    <row r="33" spans="2:5" ht="15">
      <c r="B33" s="158" t="s">
        <v>69</v>
      </c>
      <c r="C33" s="158"/>
      <c r="D33" s="136">
        <f>SUM(D26)/1000</f>
        <v>133.1</v>
      </c>
      <c r="E33" s="135" t="s">
        <v>68</v>
      </c>
    </row>
    <row r="34" spans="2:5" ht="15">
      <c r="B34" s="159" t="s">
        <v>76</v>
      </c>
      <c r="C34" s="160"/>
      <c r="D34" s="136">
        <f>SUM(D31)</f>
        <v>15.933000000000002</v>
      </c>
      <c r="E34" s="135" t="s">
        <v>68</v>
      </c>
    </row>
    <row r="35" spans="2:5" ht="15">
      <c r="B35" s="159" t="s">
        <v>77</v>
      </c>
      <c r="C35" s="160"/>
      <c r="D35" s="136">
        <f>SUM(D33:D34)</f>
        <v>149.033</v>
      </c>
      <c r="E35" s="135" t="s">
        <v>68</v>
      </c>
    </row>
    <row r="36" spans="2:5" ht="15">
      <c r="B36" s="158" t="s">
        <v>70</v>
      </c>
      <c r="C36" s="158"/>
      <c r="D36" s="136">
        <f>SUM(D21)</f>
        <v>163.2795</v>
      </c>
      <c r="E36" s="135" t="s">
        <v>68</v>
      </c>
    </row>
  </sheetData>
  <sheetProtection/>
  <mergeCells count="13">
    <mergeCell ref="A5:E5"/>
    <mergeCell ref="B17:C17"/>
    <mergeCell ref="B18:C18"/>
    <mergeCell ref="B19:C19"/>
    <mergeCell ref="B20:C20"/>
    <mergeCell ref="B33:C33"/>
    <mergeCell ref="B36:C36"/>
    <mergeCell ref="B34:C34"/>
    <mergeCell ref="B35:C35"/>
    <mergeCell ref="B21:C21"/>
    <mergeCell ref="B23:E23"/>
    <mergeCell ref="B25:B26"/>
    <mergeCell ref="B28:B29"/>
  </mergeCells>
  <conditionalFormatting sqref="E11:E13">
    <cfRule type="cellIs" priority="447" dxfId="62" operator="greaterThan">
      <formula>'Bund 3'!#REF!</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E39"/>
  <sheetViews>
    <sheetView zoomScalePageLayoutView="0" workbookViewId="0" topLeftCell="A1">
      <selection activeCell="D23" sqref="D23"/>
    </sheetView>
  </sheetViews>
  <sheetFormatPr defaultColWidth="9.140625" defaultRowHeight="15"/>
  <cols>
    <col min="1" max="1" width="5.7109375" style="1" customWidth="1"/>
    <col min="2" max="2" width="20.140625" style="1" customWidth="1"/>
    <col min="3" max="3" width="16.57421875" style="1" customWidth="1"/>
    <col min="4" max="4" width="27.7109375" style="1" customWidth="1"/>
    <col min="5" max="5" width="9.7109375" style="1" customWidth="1"/>
    <col min="6" max="16384" width="9.140625" style="1" customWidth="1"/>
  </cols>
  <sheetData>
    <row r="1" spans="1:5" ht="78" customHeight="1">
      <c r="A1" s="28"/>
      <c r="B1" s="28"/>
      <c r="C1" s="28"/>
      <c r="D1" s="28"/>
      <c r="E1" s="28"/>
    </row>
    <row r="3" spans="1:2" ht="15">
      <c r="A3" s="30" t="s">
        <v>0</v>
      </c>
      <c r="B3" s="30" t="s">
        <v>35</v>
      </c>
    </row>
    <row r="4" spans="1:4" ht="15.75">
      <c r="A4" s="30" t="s">
        <v>1</v>
      </c>
      <c r="B4" s="119">
        <v>43891</v>
      </c>
      <c r="D4" s="120"/>
    </row>
    <row r="5" spans="1:5" ht="15.75" thickBot="1">
      <c r="A5" s="156">
        <v>43891</v>
      </c>
      <c r="B5" s="157"/>
      <c r="C5" s="157"/>
      <c r="D5" s="157"/>
      <c r="E5" s="157"/>
    </row>
    <row r="6" spans="1:5" ht="12.75">
      <c r="A6" s="12" t="s">
        <v>2</v>
      </c>
      <c r="B6" s="13" t="s">
        <v>3</v>
      </c>
      <c r="C6" s="13" t="s">
        <v>4</v>
      </c>
      <c r="D6" s="13" t="s">
        <v>5</v>
      </c>
      <c r="E6" s="13" t="s">
        <v>6</v>
      </c>
    </row>
    <row r="7" spans="1:5" ht="12.75">
      <c r="A7" s="15"/>
      <c r="B7" s="16"/>
      <c r="C7" s="16"/>
      <c r="D7" s="16"/>
      <c r="E7" s="16" t="s">
        <v>15</v>
      </c>
    </row>
    <row r="8" spans="1:5" ht="12.75">
      <c r="A8" s="15"/>
      <c r="B8" s="16"/>
      <c r="C8" s="16"/>
      <c r="D8" s="16"/>
      <c r="E8" s="16"/>
    </row>
    <row r="9" spans="1:5" ht="12.75">
      <c r="A9" s="15"/>
      <c r="B9" s="16"/>
      <c r="C9" s="16"/>
      <c r="D9" s="16"/>
      <c r="E9" s="16"/>
    </row>
    <row r="10" spans="1:5" ht="12.75">
      <c r="A10" s="31"/>
      <c r="B10" s="32"/>
      <c r="C10" s="32"/>
      <c r="D10" s="32"/>
      <c r="E10" s="32"/>
    </row>
    <row r="11" spans="1:5" s="83" customFormat="1" ht="15" customHeight="1">
      <c r="A11" s="124">
        <v>3</v>
      </c>
      <c r="B11" s="128">
        <v>142000</v>
      </c>
      <c r="C11" s="125" t="s">
        <v>33</v>
      </c>
      <c r="D11" s="125" t="s">
        <v>20</v>
      </c>
      <c r="E11" s="128"/>
    </row>
    <row r="12" spans="1:5" s="83" customFormat="1" ht="15" customHeight="1">
      <c r="A12" s="124">
        <v>4</v>
      </c>
      <c r="B12" s="128">
        <v>41000</v>
      </c>
      <c r="C12" s="125" t="s">
        <v>33</v>
      </c>
      <c r="D12" s="125" t="s">
        <v>42</v>
      </c>
      <c r="E12" s="128"/>
    </row>
    <row r="13" spans="1:5" s="83" customFormat="1" ht="15" customHeight="1">
      <c r="A13" s="124">
        <v>5</v>
      </c>
      <c r="B13" s="128">
        <v>41000</v>
      </c>
      <c r="C13" s="125" t="s">
        <v>33</v>
      </c>
      <c r="D13" s="155" t="s">
        <v>83</v>
      </c>
      <c r="E13" s="128"/>
    </row>
    <row r="14" spans="1:5" s="83" customFormat="1" ht="15" customHeight="1">
      <c r="A14" s="124">
        <v>6</v>
      </c>
      <c r="B14" s="128">
        <v>45000</v>
      </c>
      <c r="C14" s="125" t="s">
        <v>33</v>
      </c>
      <c r="D14" s="125" t="s">
        <v>42</v>
      </c>
      <c r="E14" s="128"/>
    </row>
    <row r="15" spans="1:5" s="83" customFormat="1" ht="15" customHeight="1">
      <c r="A15" s="124">
        <v>7</v>
      </c>
      <c r="B15" s="128">
        <v>2000</v>
      </c>
      <c r="C15" s="125" t="s">
        <v>33</v>
      </c>
      <c r="D15" s="125" t="s">
        <v>34</v>
      </c>
      <c r="E15" s="128"/>
    </row>
    <row r="16" spans="1:5" s="83" customFormat="1" ht="15" customHeight="1" thickBot="1">
      <c r="A16" s="94"/>
      <c r="B16" s="95"/>
      <c r="C16" s="96"/>
      <c r="D16" s="96"/>
      <c r="E16" s="95"/>
    </row>
    <row r="17" spans="1:5" ht="13.5" thickBot="1">
      <c r="A17" s="54"/>
      <c r="B17" s="57">
        <f>SUM(B11:B16)</f>
        <v>271000</v>
      </c>
      <c r="C17" s="57"/>
      <c r="D17" s="57"/>
      <c r="E17" s="57">
        <f>SUM(E11:E16)</f>
        <v>0</v>
      </c>
    </row>
    <row r="18" ht="12.75"/>
    <row r="19" ht="12.75"/>
    <row r="20" spans="2:5" ht="15">
      <c r="B20" s="170" t="s">
        <v>53</v>
      </c>
      <c r="C20" s="170"/>
      <c r="D20" s="144">
        <f>(13.5*8.2)+(7.2*4)+1.92</f>
        <v>141.42</v>
      </c>
      <c r="E20" s="131" t="s">
        <v>66</v>
      </c>
    </row>
    <row r="21" spans="2:5" ht="13.5">
      <c r="B21" s="170" t="s">
        <v>54</v>
      </c>
      <c r="C21" s="170"/>
      <c r="D21" s="143">
        <v>1.3</v>
      </c>
      <c r="E21" s="131" t="s">
        <v>67</v>
      </c>
    </row>
    <row r="22" spans="2:5" ht="15">
      <c r="B22" s="170" t="s">
        <v>55</v>
      </c>
      <c r="C22" s="170"/>
      <c r="D22" s="144">
        <f>SUM(D20*D21)</f>
        <v>183.846</v>
      </c>
      <c r="E22" s="131" t="s">
        <v>65</v>
      </c>
    </row>
    <row r="23" spans="2:5" ht="15">
      <c r="B23" s="170" t="s">
        <v>80</v>
      </c>
      <c r="C23" s="170"/>
      <c r="D23" s="19">
        <f>(5.2*3*0.75)</f>
        <v>11.700000000000001</v>
      </c>
      <c r="E23" s="131" t="s">
        <v>65</v>
      </c>
    </row>
    <row r="24" spans="2:5" ht="15">
      <c r="B24" s="171" t="s">
        <v>79</v>
      </c>
      <c r="C24" s="171"/>
      <c r="D24" s="145">
        <f>SUM(D22-D23)</f>
        <v>172.14600000000002</v>
      </c>
      <c r="E24" s="135" t="s">
        <v>68</v>
      </c>
    </row>
    <row r="26" spans="2:5" ht="13.5">
      <c r="B26" s="161" t="s">
        <v>56</v>
      </c>
      <c r="C26" s="161"/>
      <c r="D26" s="161"/>
      <c r="E26" s="161"/>
    </row>
    <row r="27" ht="13.5">
      <c r="B27" s="130" t="s">
        <v>57</v>
      </c>
    </row>
    <row r="28" spans="2:5" ht="13.5">
      <c r="B28" s="164" t="s">
        <v>58</v>
      </c>
      <c r="C28" s="131" t="s">
        <v>73</v>
      </c>
      <c r="D28" s="132">
        <f>SUM(B11)</f>
        <v>142000</v>
      </c>
      <c r="E28" s="131" t="s">
        <v>60</v>
      </c>
    </row>
    <row r="29" spans="2:5" ht="13.5">
      <c r="B29" s="164"/>
      <c r="C29" s="137">
        <v>1.1</v>
      </c>
      <c r="D29" s="138">
        <f>SUM(D28*C29)</f>
        <v>156200</v>
      </c>
      <c r="E29" s="139" t="s">
        <v>60</v>
      </c>
    </row>
    <row r="30" ht="13.5">
      <c r="B30" s="130" t="s">
        <v>61</v>
      </c>
    </row>
    <row r="31" spans="2:5" ht="13.5" customHeight="1">
      <c r="B31" s="165" t="s">
        <v>62</v>
      </c>
      <c r="C31" s="131" t="s">
        <v>78</v>
      </c>
      <c r="D31" s="140">
        <f>SUM(B17)</f>
        <v>271000</v>
      </c>
      <c r="E31" s="141" t="s">
        <v>60</v>
      </c>
    </row>
    <row r="32" spans="2:5" ht="13.5">
      <c r="B32" s="167"/>
      <c r="C32" s="133">
        <v>0.25</v>
      </c>
      <c r="D32" s="134">
        <f>SUM(D31*C32)</f>
        <v>67750</v>
      </c>
      <c r="E32" s="131" t="s">
        <v>60</v>
      </c>
    </row>
    <row r="34" spans="2:5" ht="27.75" customHeight="1">
      <c r="B34" s="152" t="s">
        <v>74</v>
      </c>
      <c r="C34" s="153" t="s">
        <v>75</v>
      </c>
      <c r="D34" s="154">
        <f>SUM(D20)*0.1</f>
        <v>14.142</v>
      </c>
      <c r="E34" s="142" t="s">
        <v>65</v>
      </c>
    </row>
    <row r="35" spans="2:5" ht="13.5">
      <c r="B35" s="150"/>
      <c r="C35" s="151"/>
      <c r="D35" s="148"/>
      <c r="E35" s="149"/>
    </row>
    <row r="36" spans="2:5" ht="15">
      <c r="B36" s="158" t="s">
        <v>69</v>
      </c>
      <c r="C36" s="158"/>
      <c r="D36" s="136">
        <f>SUM(D29)/1000</f>
        <v>156.2</v>
      </c>
      <c r="E36" s="135" t="s">
        <v>68</v>
      </c>
    </row>
    <row r="37" spans="2:5" ht="15">
      <c r="B37" s="159" t="s">
        <v>76</v>
      </c>
      <c r="C37" s="160"/>
      <c r="D37" s="136">
        <f>SUM(D34)</f>
        <v>14.142</v>
      </c>
      <c r="E37" s="135" t="s">
        <v>68</v>
      </c>
    </row>
    <row r="38" spans="2:5" ht="15">
      <c r="B38" s="159" t="s">
        <v>77</v>
      </c>
      <c r="C38" s="160"/>
      <c r="D38" s="136">
        <f>SUM(D36:D37)</f>
        <v>170.34199999999998</v>
      </c>
      <c r="E38" s="135" t="s">
        <v>68</v>
      </c>
    </row>
    <row r="39" spans="2:5" ht="15">
      <c r="B39" s="158" t="s">
        <v>70</v>
      </c>
      <c r="C39" s="158"/>
      <c r="D39" s="136">
        <f>SUM(D24)</f>
        <v>172.14600000000002</v>
      </c>
      <c r="E39" s="135" t="s">
        <v>68</v>
      </c>
    </row>
  </sheetData>
  <sheetProtection/>
  <mergeCells count="13">
    <mergeCell ref="A5:E5"/>
    <mergeCell ref="B20:C20"/>
    <mergeCell ref="B21:C21"/>
    <mergeCell ref="B22:C22"/>
    <mergeCell ref="B23:C23"/>
    <mergeCell ref="B36:C36"/>
    <mergeCell ref="B37:C37"/>
    <mergeCell ref="B38:C38"/>
    <mergeCell ref="B39:C39"/>
    <mergeCell ref="B24:C24"/>
    <mergeCell ref="B26:E26"/>
    <mergeCell ref="B28:B29"/>
    <mergeCell ref="B31:B32"/>
  </mergeCells>
  <conditionalFormatting sqref="E11:E15">
    <cfRule type="cellIs" priority="446" dxfId="62" operator="greaterThan">
      <formula>$B$15</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FF0000"/>
  </sheetPr>
  <dimension ref="A1:V102"/>
  <sheetViews>
    <sheetView zoomScalePageLayoutView="0" workbookViewId="0" topLeftCell="A1">
      <selection activeCell="F101" sqref="F101"/>
    </sheetView>
  </sheetViews>
  <sheetFormatPr defaultColWidth="9.140625" defaultRowHeight="15"/>
  <cols>
    <col min="1" max="1" width="9.140625" style="1" customWidth="1"/>
    <col min="2" max="2" width="10.7109375" style="1" bestFit="1" customWidth="1"/>
    <col min="3" max="3" width="9.140625" style="1" customWidth="1"/>
    <col min="4" max="4" width="19.28125" style="1" customWidth="1"/>
    <col min="5" max="22" width="9.140625" style="1" customWidth="1"/>
    <col min="23" max="16384" width="9.140625" style="1" customWidth="1"/>
  </cols>
  <sheetData>
    <row r="1" spans="1:22" ht="72.75" customHeight="1">
      <c r="A1" s="28"/>
      <c r="B1" s="28"/>
      <c r="C1" s="28"/>
      <c r="D1" s="28"/>
      <c r="E1" s="28"/>
      <c r="F1" s="28"/>
      <c r="G1" s="28"/>
      <c r="H1" s="28"/>
      <c r="I1" s="28"/>
      <c r="J1" s="28"/>
      <c r="K1" s="28"/>
      <c r="L1" s="28"/>
      <c r="M1" s="28"/>
      <c r="N1" s="28"/>
      <c r="O1" s="28"/>
      <c r="P1" s="28"/>
      <c r="Q1" s="28"/>
      <c r="R1" s="28"/>
      <c r="S1" s="28"/>
      <c r="T1" s="28"/>
      <c r="U1" s="28"/>
      <c r="V1" s="28"/>
    </row>
    <row r="3" spans="1:2" ht="14.25">
      <c r="A3" s="4" t="s">
        <v>0</v>
      </c>
      <c r="B3" s="4" t="s">
        <v>44</v>
      </c>
    </row>
    <row r="4" spans="1:2" ht="14.25">
      <c r="A4" s="4" t="s">
        <v>1</v>
      </c>
      <c r="B4" s="3">
        <v>43281</v>
      </c>
    </row>
    <row r="5" ht="14.25" thickBot="1"/>
    <row r="6" spans="1:22" ht="13.5">
      <c r="A6" s="12" t="s">
        <v>2</v>
      </c>
      <c r="B6" s="13" t="s">
        <v>3</v>
      </c>
      <c r="C6" s="13" t="s">
        <v>4</v>
      </c>
      <c r="D6" s="13" t="s">
        <v>5</v>
      </c>
      <c r="E6" s="13" t="s">
        <v>6</v>
      </c>
      <c r="F6" s="23" t="s">
        <v>7</v>
      </c>
      <c r="G6" s="23" t="s">
        <v>8</v>
      </c>
      <c r="H6" s="23" t="s">
        <v>9</v>
      </c>
      <c r="I6" s="23" t="s">
        <v>10</v>
      </c>
      <c r="J6" s="23" t="s">
        <v>11</v>
      </c>
      <c r="K6" s="13" t="s">
        <v>12</v>
      </c>
      <c r="L6" s="25" t="s">
        <v>7</v>
      </c>
      <c r="M6" s="25" t="s">
        <v>8</v>
      </c>
      <c r="N6" s="25" t="s">
        <v>9</v>
      </c>
      <c r="O6" s="25" t="s">
        <v>10</v>
      </c>
      <c r="P6" s="25" t="s">
        <v>34</v>
      </c>
      <c r="Q6" s="13" t="s">
        <v>12</v>
      </c>
      <c r="R6" s="13" t="s">
        <v>13</v>
      </c>
      <c r="S6" s="21" t="s">
        <v>41</v>
      </c>
      <c r="T6" s="14" t="s">
        <v>39</v>
      </c>
      <c r="U6" s="14" t="s">
        <v>39</v>
      </c>
      <c r="V6" s="27"/>
    </row>
    <row r="7" spans="1:22" ht="13.5">
      <c r="A7" s="15"/>
      <c r="B7" s="16"/>
      <c r="C7" s="16"/>
      <c r="D7" s="16"/>
      <c r="E7" s="16" t="s">
        <v>15</v>
      </c>
      <c r="F7" s="24"/>
      <c r="G7" s="24"/>
      <c r="H7" s="24" t="s">
        <v>8</v>
      </c>
      <c r="I7" s="24"/>
      <c r="J7" s="24" t="s">
        <v>16</v>
      </c>
      <c r="K7" s="16"/>
      <c r="L7" s="26"/>
      <c r="M7" s="26"/>
      <c r="N7" s="26" t="s">
        <v>8</v>
      </c>
      <c r="O7" s="26"/>
      <c r="P7" s="26" t="s">
        <v>16</v>
      </c>
      <c r="Q7" s="16" t="s">
        <v>6</v>
      </c>
      <c r="R7" s="16" t="s">
        <v>5</v>
      </c>
      <c r="S7" s="22" t="s">
        <v>3</v>
      </c>
      <c r="T7" s="17" t="s">
        <v>38</v>
      </c>
      <c r="U7" s="17" t="s">
        <v>40</v>
      </c>
      <c r="V7" s="8"/>
    </row>
    <row r="8" spans="1:22" ht="13.5">
      <c r="A8" s="15"/>
      <c r="B8" s="16"/>
      <c r="C8" s="16"/>
      <c r="D8" s="16"/>
      <c r="E8" s="16"/>
      <c r="F8" s="24"/>
      <c r="G8" s="24"/>
      <c r="H8" s="24"/>
      <c r="I8" s="24"/>
      <c r="J8" s="24" t="s">
        <v>17</v>
      </c>
      <c r="K8" s="16"/>
      <c r="L8" s="26"/>
      <c r="M8" s="26"/>
      <c r="N8" s="26"/>
      <c r="O8" s="26"/>
      <c r="P8" s="26" t="s">
        <v>17</v>
      </c>
      <c r="Q8" s="16"/>
      <c r="R8" s="16"/>
      <c r="S8" s="22"/>
      <c r="T8" s="17"/>
      <c r="U8" s="17"/>
      <c r="V8" s="8"/>
    </row>
    <row r="9" spans="1:22" ht="13.5">
      <c r="A9" s="15"/>
      <c r="B9" s="16"/>
      <c r="C9" s="16"/>
      <c r="D9" s="16"/>
      <c r="E9" s="16"/>
      <c r="F9" s="24"/>
      <c r="G9" s="24"/>
      <c r="H9" s="24"/>
      <c r="I9" s="24"/>
      <c r="J9" s="24" t="s">
        <v>8</v>
      </c>
      <c r="K9" s="16"/>
      <c r="L9" s="26"/>
      <c r="M9" s="26"/>
      <c r="N9" s="26"/>
      <c r="O9" s="26"/>
      <c r="P9" s="26" t="s">
        <v>8</v>
      </c>
      <c r="Q9" s="16"/>
      <c r="R9" s="16"/>
      <c r="S9" s="22"/>
      <c r="T9" s="17"/>
      <c r="U9" s="17"/>
      <c r="V9" s="8"/>
    </row>
    <row r="10" spans="1:22" ht="14.25" thickBot="1">
      <c r="A10" s="31"/>
      <c r="B10" s="32"/>
      <c r="C10" s="32"/>
      <c r="D10" s="32"/>
      <c r="E10" s="32"/>
      <c r="F10" s="24" t="s">
        <v>18</v>
      </c>
      <c r="G10" s="24" t="s">
        <v>18</v>
      </c>
      <c r="H10" s="24" t="s">
        <v>18</v>
      </c>
      <c r="I10" s="24" t="s">
        <v>18</v>
      </c>
      <c r="J10" s="24" t="s">
        <v>18</v>
      </c>
      <c r="K10" s="16" t="s">
        <v>18</v>
      </c>
      <c r="L10" s="26" t="s">
        <v>15</v>
      </c>
      <c r="M10" s="26" t="s">
        <v>15</v>
      </c>
      <c r="N10" s="26" t="s">
        <v>15</v>
      </c>
      <c r="O10" s="26" t="s">
        <v>15</v>
      </c>
      <c r="P10" s="26"/>
      <c r="Q10" s="16" t="s">
        <v>15</v>
      </c>
      <c r="R10" s="32"/>
      <c r="S10" s="52"/>
      <c r="T10" s="53"/>
      <c r="U10" s="53"/>
      <c r="V10" s="8"/>
    </row>
    <row r="11" spans="1:22" s="83" customFormat="1" ht="15" customHeight="1">
      <c r="A11" s="75"/>
      <c r="B11" s="76"/>
      <c r="C11" s="77"/>
      <c r="D11" s="116"/>
      <c r="E11" s="76"/>
      <c r="F11" s="78"/>
      <c r="G11" s="78"/>
      <c r="H11" s="78"/>
      <c r="I11" s="78"/>
      <c r="J11" s="79"/>
      <c r="K11" s="80"/>
      <c r="L11" s="81"/>
      <c r="M11" s="82"/>
      <c r="N11" s="82"/>
      <c r="O11" s="82"/>
      <c r="P11" s="82"/>
      <c r="Q11" s="104"/>
      <c r="R11" s="86"/>
      <c r="S11" s="89"/>
      <c r="T11" s="86"/>
      <c r="U11" s="90"/>
      <c r="V11" s="91"/>
    </row>
    <row r="12" spans="1:22" s="83" customFormat="1" ht="15" customHeight="1" hidden="1">
      <c r="A12" s="84"/>
      <c r="B12" s="85"/>
      <c r="C12" s="86"/>
      <c r="D12" s="86"/>
      <c r="E12" s="85"/>
      <c r="F12" s="87"/>
      <c r="G12" s="87"/>
      <c r="H12" s="87"/>
      <c r="I12" s="87"/>
      <c r="J12" s="88"/>
      <c r="K12" s="101">
        <f aca="true" t="shared" si="0" ref="K12:K59">SUM(F12:J12)</f>
        <v>0</v>
      </c>
      <c r="L12" s="102"/>
      <c r="M12" s="103"/>
      <c r="N12" s="103"/>
      <c r="O12" s="103"/>
      <c r="P12" s="103"/>
      <c r="Q12" s="104"/>
      <c r="R12" s="86"/>
      <c r="S12" s="89" t="e">
        <f aca="true" t="shared" si="1" ref="S12:S39">SUM(Q12/B12)</f>
        <v>#DIV/0!</v>
      </c>
      <c r="T12" s="90"/>
      <c r="U12" s="90"/>
      <c r="V12" s="105"/>
    </row>
    <row r="13" spans="1:22" s="83" customFormat="1" ht="15" customHeight="1" hidden="1">
      <c r="A13" s="84"/>
      <c r="B13" s="85"/>
      <c r="C13" s="86"/>
      <c r="D13" s="86"/>
      <c r="E13" s="85"/>
      <c r="F13" s="87"/>
      <c r="G13" s="87"/>
      <c r="H13" s="87"/>
      <c r="I13" s="87"/>
      <c r="J13" s="88"/>
      <c r="K13" s="101">
        <f t="shared" si="0"/>
        <v>0</v>
      </c>
      <c r="L13" s="102"/>
      <c r="M13" s="103"/>
      <c r="N13" s="103"/>
      <c r="O13" s="103"/>
      <c r="P13" s="103"/>
      <c r="Q13" s="104"/>
      <c r="R13" s="86"/>
      <c r="S13" s="89" t="e">
        <f t="shared" si="1"/>
        <v>#DIV/0!</v>
      </c>
      <c r="T13" s="90"/>
      <c r="U13" s="90"/>
      <c r="V13" s="105"/>
    </row>
    <row r="14" spans="1:22" s="83" customFormat="1" ht="15" customHeight="1" hidden="1">
      <c r="A14" s="84"/>
      <c r="B14" s="85"/>
      <c r="C14" s="86"/>
      <c r="D14" s="86"/>
      <c r="E14" s="85"/>
      <c r="F14" s="87"/>
      <c r="G14" s="87"/>
      <c r="H14" s="87"/>
      <c r="I14" s="87"/>
      <c r="J14" s="88"/>
      <c r="K14" s="101">
        <f t="shared" si="0"/>
        <v>0</v>
      </c>
      <c r="L14" s="102"/>
      <c r="M14" s="103"/>
      <c r="N14" s="103"/>
      <c r="O14" s="103"/>
      <c r="P14" s="103"/>
      <c r="Q14" s="104"/>
      <c r="R14" s="86"/>
      <c r="S14" s="89" t="e">
        <f t="shared" si="1"/>
        <v>#DIV/0!</v>
      </c>
      <c r="T14" s="90"/>
      <c r="U14" s="90"/>
      <c r="V14" s="105"/>
    </row>
    <row r="15" spans="1:22" s="83" customFormat="1" ht="15" customHeight="1" hidden="1">
      <c r="A15" s="84"/>
      <c r="B15" s="85"/>
      <c r="C15" s="86"/>
      <c r="D15" s="86"/>
      <c r="E15" s="85"/>
      <c r="F15" s="87"/>
      <c r="G15" s="87"/>
      <c r="H15" s="87"/>
      <c r="I15" s="87"/>
      <c r="J15" s="88"/>
      <c r="K15" s="101">
        <f t="shared" si="0"/>
        <v>0</v>
      </c>
      <c r="L15" s="102"/>
      <c r="M15" s="103"/>
      <c r="N15" s="103"/>
      <c r="O15" s="103"/>
      <c r="P15" s="103"/>
      <c r="Q15" s="104"/>
      <c r="R15" s="86"/>
      <c r="S15" s="89" t="e">
        <f t="shared" si="1"/>
        <v>#DIV/0!</v>
      </c>
      <c r="T15" s="90"/>
      <c r="U15" s="90"/>
      <c r="V15" s="105"/>
    </row>
    <row r="16" spans="1:22" s="83" customFormat="1" ht="15" customHeight="1" hidden="1">
      <c r="A16" s="84"/>
      <c r="B16" s="85"/>
      <c r="C16" s="86"/>
      <c r="D16" s="86"/>
      <c r="E16" s="85"/>
      <c r="F16" s="87"/>
      <c r="G16" s="87"/>
      <c r="H16" s="87"/>
      <c r="I16" s="87"/>
      <c r="J16" s="88"/>
      <c r="K16" s="101">
        <f t="shared" si="0"/>
        <v>0</v>
      </c>
      <c r="L16" s="102"/>
      <c r="M16" s="103"/>
      <c r="N16" s="103"/>
      <c r="O16" s="103"/>
      <c r="P16" s="103"/>
      <c r="Q16" s="104"/>
      <c r="R16" s="86"/>
      <c r="S16" s="89" t="e">
        <f t="shared" si="1"/>
        <v>#DIV/0!</v>
      </c>
      <c r="T16" s="90"/>
      <c r="U16" s="90"/>
      <c r="V16" s="105"/>
    </row>
    <row r="17" spans="1:22" s="83" customFormat="1" ht="15" customHeight="1" hidden="1">
      <c r="A17" s="84"/>
      <c r="B17" s="85"/>
      <c r="C17" s="86"/>
      <c r="D17" s="86"/>
      <c r="E17" s="85"/>
      <c r="F17" s="87"/>
      <c r="G17" s="87"/>
      <c r="H17" s="87"/>
      <c r="I17" s="87"/>
      <c r="J17" s="88"/>
      <c r="K17" s="101">
        <f t="shared" si="0"/>
        <v>0</v>
      </c>
      <c r="L17" s="102"/>
      <c r="M17" s="103"/>
      <c r="N17" s="103"/>
      <c r="O17" s="103"/>
      <c r="P17" s="103"/>
      <c r="Q17" s="104"/>
      <c r="R17" s="86"/>
      <c r="S17" s="89" t="e">
        <f t="shared" si="1"/>
        <v>#DIV/0!</v>
      </c>
      <c r="T17" s="90"/>
      <c r="U17" s="90"/>
      <c r="V17" s="105"/>
    </row>
    <row r="18" spans="1:22" s="83" customFormat="1" ht="15" customHeight="1" hidden="1">
      <c r="A18" s="84"/>
      <c r="B18" s="85"/>
      <c r="C18" s="86"/>
      <c r="D18" s="86"/>
      <c r="E18" s="85"/>
      <c r="F18" s="87"/>
      <c r="G18" s="87"/>
      <c r="H18" s="87"/>
      <c r="I18" s="87"/>
      <c r="J18" s="88"/>
      <c r="K18" s="101">
        <f t="shared" si="0"/>
        <v>0</v>
      </c>
      <c r="L18" s="102"/>
      <c r="M18" s="103"/>
      <c r="N18" s="103"/>
      <c r="O18" s="103"/>
      <c r="P18" s="103"/>
      <c r="Q18" s="104"/>
      <c r="R18" s="86"/>
      <c r="S18" s="89" t="e">
        <f t="shared" si="1"/>
        <v>#DIV/0!</v>
      </c>
      <c r="T18" s="90"/>
      <c r="U18" s="90"/>
      <c r="V18" s="105"/>
    </row>
    <row r="19" spans="1:22" s="83" customFormat="1" ht="15" customHeight="1" hidden="1">
      <c r="A19" s="84"/>
      <c r="B19" s="85"/>
      <c r="C19" s="86"/>
      <c r="D19" s="86"/>
      <c r="E19" s="85"/>
      <c r="F19" s="87"/>
      <c r="G19" s="87"/>
      <c r="H19" s="87"/>
      <c r="I19" s="87"/>
      <c r="J19" s="88"/>
      <c r="K19" s="101">
        <f t="shared" si="0"/>
        <v>0</v>
      </c>
      <c r="L19" s="102"/>
      <c r="M19" s="103"/>
      <c r="N19" s="103"/>
      <c r="O19" s="103"/>
      <c r="P19" s="103"/>
      <c r="Q19" s="104"/>
      <c r="R19" s="86"/>
      <c r="S19" s="89" t="e">
        <f t="shared" si="1"/>
        <v>#DIV/0!</v>
      </c>
      <c r="T19" s="90"/>
      <c r="U19" s="90"/>
      <c r="V19" s="105"/>
    </row>
    <row r="20" spans="1:22" s="83" customFormat="1" ht="15" customHeight="1" hidden="1">
      <c r="A20" s="84"/>
      <c r="B20" s="85"/>
      <c r="C20" s="86"/>
      <c r="D20" s="86"/>
      <c r="E20" s="85"/>
      <c r="F20" s="87"/>
      <c r="G20" s="87"/>
      <c r="H20" s="87"/>
      <c r="I20" s="87"/>
      <c r="J20" s="88"/>
      <c r="K20" s="101">
        <f t="shared" si="0"/>
        <v>0</v>
      </c>
      <c r="L20" s="102"/>
      <c r="M20" s="103"/>
      <c r="N20" s="103"/>
      <c r="O20" s="103"/>
      <c r="P20" s="103"/>
      <c r="Q20" s="104"/>
      <c r="R20" s="86"/>
      <c r="S20" s="89" t="e">
        <f t="shared" si="1"/>
        <v>#DIV/0!</v>
      </c>
      <c r="T20" s="90"/>
      <c r="U20" s="90"/>
      <c r="V20" s="105"/>
    </row>
    <row r="21" spans="1:22" s="83" customFormat="1" ht="15" customHeight="1" hidden="1">
      <c r="A21" s="84"/>
      <c r="B21" s="85"/>
      <c r="C21" s="86"/>
      <c r="D21" s="86"/>
      <c r="E21" s="85"/>
      <c r="F21" s="87"/>
      <c r="G21" s="87"/>
      <c r="H21" s="87"/>
      <c r="I21" s="87"/>
      <c r="J21" s="88"/>
      <c r="K21" s="101">
        <f t="shared" si="0"/>
        <v>0</v>
      </c>
      <c r="L21" s="102"/>
      <c r="M21" s="103"/>
      <c r="N21" s="103"/>
      <c r="O21" s="103"/>
      <c r="P21" s="103"/>
      <c r="Q21" s="104"/>
      <c r="R21" s="86"/>
      <c r="S21" s="89" t="e">
        <f t="shared" si="1"/>
        <v>#DIV/0!</v>
      </c>
      <c r="T21" s="90"/>
      <c r="U21" s="90"/>
      <c r="V21" s="105"/>
    </row>
    <row r="22" spans="1:22" s="83" customFormat="1" ht="15" customHeight="1" hidden="1">
      <c r="A22" s="84"/>
      <c r="B22" s="85"/>
      <c r="C22" s="86"/>
      <c r="D22" s="86"/>
      <c r="E22" s="85"/>
      <c r="F22" s="87"/>
      <c r="G22" s="87"/>
      <c r="H22" s="87"/>
      <c r="I22" s="87"/>
      <c r="J22" s="88"/>
      <c r="K22" s="106">
        <f t="shared" si="0"/>
        <v>0</v>
      </c>
      <c r="L22" s="102"/>
      <c r="M22" s="103"/>
      <c r="N22" s="103"/>
      <c r="O22" s="103"/>
      <c r="P22" s="103"/>
      <c r="Q22" s="107"/>
      <c r="R22" s="86"/>
      <c r="S22" s="89" t="e">
        <f t="shared" si="1"/>
        <v>#DIV/0!</v>
      </c>
      <c r="T22" s="90"/>
      <c r="U22" s="90"/>
      <c r="V22" s="105"/>
    </row>
    <row r="23" spans="1:22" s="83" customFormat="1" ht="15" customHeight="1" hidden="1">
      <c r="A23" s="84"/>
      <c r="B23" s="85"/>
      <c r="C23" s="86"/>
      <c r="D23" s="86"/>
      <c r="E23" s="85"/>
      <c r="F23" s="87"/>
      <c r="G23" s="87"/>
      <c r="H23" s="87"/>
      <c r="I23" s="87"/>
      <c r="J23" s="88"/>
      <c r="K23" s="101">
        <f t="shared" si="0"/>
        <v>0</v>
      </c>
      <c r="L23" s="102"/>
      <c r="M23" s="103"/>
      <c r="N23" s="103"/>
      <c r="O23" s="103"/>
      <c r="P23" s="103"/>
      <c r="Q23" s="104"/>
      <c r="R23" s="86"/>
      <c r="S23" s="89" t="e">
        <f t="shared" si="1"/>
        <v>#DIV/0!</v>
      </c>
      <c r="T23" s="90"/>
      <c r="U23" s="90"/>
      <c r="V23" s="105"/>
    </row>
    <row r="24" spans="1:22" s="83" customFormat="1" ht="15" customHeight="1" hidden="1">
      <c r="A24" s="84"/>
      <c r="B24" s="85"/>
      <c r="C24" s="86"/>
      <c r="D24" s="86"/>
      <c r="E24" s="85"/>
      <c r="F24" s="87"/>
      <c r="G24" s="87"/>
      <c r="H24" s="87"/>
      <c r="I24" s="87"/>
      <c r="J24" s="88"/>
      <c r="K24" s="101">
        <f t="shared" si="0"/>
        <v>0</v>
      </c>
      <c r="L24" s="102"/>
      <c r="M24" s="103"/>
      <c r="N24" s="103"/>
      <c r="O24" s="103"/>
      <c r="P24" s="103"/>
      <c r="Q24" s="104"/>
      <c r="R24" s="86"/>
      <c r="S24" s="89" t="e">
        <f t="shared" si="1"/>
        <v>#DIV/0!</v>
      </c>
      <c r="T24" s="90"/>
      <c r="U24" s="90"/>
      <c r="V24" s="105"/>
    </row>
    <row r="25" spans="1:22" s="83" customFormat="1" ht="15" customHeight="1" hidden="1">
      <c r="A25" s="84"/>
      <c r="B25" s="85"/>
      <c r="C25" s="86"/>
      <c r="D25" s="86"/>
      <c r="E25" s="85"/>
      <c r="F25" s="87"/>
      <c r="G25" s="87"/>
      <c r="H25" s="87"/>
      <c r="I25" s="87"/>
      <c r="J25" s="88"/>
      <c r="K25" s="101">
        <f t="shared" si="0"/>
        <v>0</v>
      </c>
      <c r="L25" s="102"/>
      <c r="M25" s="103"/>
      <c r="N25" s="103"/>
      <c r="O25" s="103"/>
      <c r="P25" s="103"/>
      <c r="Q25" s="104"/>
      <c r="R25" s="86"/>
      <c r="S25" s="89" t="e">
        <f t="shared" si="1"/>
        <v>#DIV/0!</v>
      </c>
      <c r="T25" s="90"/>
      <c r="U25" s="90"/>
      <c r="V25" s="105"/>
    </row>
    <row r="26" spans="1:22" s="83" customFormat="1" ht="15" customHeight="1" hidden="1">
      <c r="A26" s="84"/>
      <c r="B26" s="85"/>
      <c r="C26" s="86"/>
      <c r="D26" s="86"/>
      <c r="E26" s="85"/>
      <c r="F26" s="87"/>
      <c r="G26" s="87"/>
      <c r="H26" s="87"/>
      <c r="I26" s="87"/>
      <c r="J26" s="88"/>
      <c r="K26" s="101">
        <f t="shared" si="0"/>
        <v>0</v>
      </c>
      <c r="L26" s="102"/>
      <c r="M26" s="103"/>
      <c r="N26" s="103"/>
      <c r="O26" s="103"/>
      <c r="P26" s="103"/>
      <c r="Q26" s="104"/>
      <c r="R26" s="86"/>
      <c r="S26" s="89" t="e">
        <f t="shared" si="1"/>
        <v>#DIV/0!</v>
      </c>
      <c r="T26" s="90"/>
      <c r="U26" s="90"/>
      <c r="V26" s="105"/>
    </row>
    <row r="27" spans="1:22" s="83" customFormat="1" ht="15" customHeight="1" hidden="1">
      <c r="A27" s="84"/>
      <c r="B27" s="85"/>
      <c r="C27" s="86"/>
      <c r="D27" s="86"/>
      <c r="E27" s="85"/>
      <c r="F27" s="87"/>
      <c r="G27" s="87"/>
      <c r="H27" s="87"/>
      <c r="I27" s="87"/>
      <c r="J27" s="88"/>
      <c r="K27" s="101">
        <f t="shared" si="0"/>
        <v>0</v>
      </c>
      <c r="L27" s="102"/>
      <c r="M27" s="103"/>
      <c r="N27" s="103"/>
      <c r="O27" s="103"/>
      <c r="P27" s="103"/>
      <c r="Q27" s="104"/>
      <c r="R27" s="86"/>
      <c r="S27" s="89" t="e">
        <f t="shared" si="1"/>
        <v>#DIV/0!</v>
      </c>
      <c r="T27" s="90"/>
      <c r="U27" s="90"/>
      <c r="V27" s="105"/>
    </row>
    <row r="28" spans="1:22" s="83" customFormat="1" ht="15" customHeight="1" hidden="1">
      <c r="A28" s="84"/>
      <c r="B28" s="85"/>
      <c r="C28" s="86"/>
      <c r="D28" s="86"/>
      <c r="E28" s="85"/>
      <c r="F28" s="87"/>
      <c r="G28" s="87"/>
      <c r="H28" s="87"/>
      <c r="I28" s="87"/>
      <c r="J28" s="88"/>
      <c r="K28" s="101">
        <f t="shared" si="0"/>
        <v>0</v>
      </c>
      <c r="L28" s="102"/>
      <c r="M28" s="103"/>
      <c r="N28" s="103"/>
      <c r="O28" s="103"/>
      <c r="P28" s="103"/>
      <c r="Q28" s="104"/>
      <c r="R28" s="86"/>
      <c r="S28" s="89" t="e">
        <f t="shared" si="1"/>
        <v>#DIV/0!</v>
      </c>
      <c r="T28" s="90"/>
      <c r="U28" s="90"/>
      <c r="V28" s="105"/>
    </row>
    <row r="29" spans="1:22" s="83" customFormat="1" ht="15" customHeight="1" hidden="1">
      <c r="A29" s="84"/>
      <c r="B29" s="85"/>
      <c r="C29" s="86"/>
      <c r="D29" s="86"/>
      <c r="E29" s="85"/>
      <c r="F29" s="87"/>
      <c r="G29" s="87"/>
      <c r="H29" s="87"/>
      <c r="I29" s="87"/>
      <c r="J29" s="88"/>
      <c r="K29" s="101">
        <f t="shared" si="0"/>
        <v>0</v>
      </c>
      <c r="L29" s="102">
        <f aca="true" t="shared" si="2" ref="L29:P59">$E29*F29</f>
        <v>0</v>
      </c>
      <c r="M29" s="103">
        <f t="shared" si="2"/>
        <v>0</v>
      </c>
      <c r="N29" s="103">
        <f t="shared" si="2"/>
        <v>0</v>
      </c>
      <c r="O29" s="103">
        <f t="shared" si="2"/>
        <v>0</v>
      </c>
      <c r="P29" s="103">
        <f t="shared" si="2"/>
        <v>0</v>
      </c>
      <c r="Q29" s="104">
        <f aca="true" t="shared" si="3" ref="Q29:Q59">SUM(L29:P29)</f>
        <v>0</v>
      </c>
      <c r="R29" s="86"/>
      <c r="S29" s="89" t="e">
        <f t="shared" si="1"/>
        <v>#DIV/0!</v>
      </c>
      <c r="T29" s="90"/>
      <c r="U29" s="90"/>
      <c r="V29" s="105"/>
    </row>
    <row r="30" spans="1:22" s="83" customFormat="1" ht="15" customHeight="1" hidden="1">
      <c r="A30" s="84"/>
      <c r="B30" s="85"/>
      <c r="C30" s="86"/>
      <c r="D30" s="86"/>
      <c r="E30" s="85"/>
      <c r="F30" s="87"/>
      <c r="G30" s="87"/>
      <c r="H30" s="87"/>
      <c r="I30" s="87"/>
      <c r="J30" s="88"/>
      <c r="K30" s="101">
        <f t="shared" si="0"/>
        <v>0</v>
      </c>
      <c r="L30" s="102">
        <f t="shared" si="2"/>
        <v>0</v>
      </c>
      <c r="M30" s="103">
        <f t="shared" si="2"/>
        <v>0</v>
      </c>
      <c r="N30" s="103">
        <f t="shared" si="2"/>
        <v>0</v>
      </c>
      <c r="O30" s="103">
        <f t="shared" si="2"/>
        <v>0</v>
      </c>
      <c r="P30" s="103">
        <f t="shared" si="2"/>
        <v>0</v>
      </c>
      <c r="Q30" s="104">
        <f t="shared" si="3"/>
        <v>0</v>
      </c>
      <c r="R30" s="86"/>
      <c r="S30" s="89" t="e">
        <f t="shared" si="1"/>
        <v>#DIV/0!</v>
      </c>
      <c r="T30" s="90"/>
      <c r="U30" s="90"/>
      <c r="V30" s="105"/>
    </row>
    <row r="31" spans="1:22" s="83" customFormat="1" ht="15" customHeight="1" hidden="1">
      <c r="A31" s="84"/>
      <c r="B31" s="85"/>
      <c r="C31" s="86"/>
      <c r="D31" s="86"/>
      <c r="E31" s="85"/>
      <c r="F31" s="87"/>
      <c r="G31" s="87"/>
      <c r="H31" s="87"/>
      <c r="I31" s="87"/>
      <c r="J31" s="88"/>
      <c r="K31" s="101">
        <f t="shared" si="0"/>
        <v>0</v>
      </c>
      <c r="L31" s="102">
        <f t="shared" si="2"/>
        <v>0</v>
      </c>
      <c r="M31" s="103">
        <f t="shared" si="2"/>
        <v>0</v>
      </c>
      <c r="N31" s="103">
        <f t="shared" si="2"/>
        <v>0</v>
      </c>
      <c r="O31" s="103">
        <f t="shared" si="2"/>
        <v>0</v>
      </c>
      <c r="P31" s="103">
        <f t="shared" si="2"/>
        <v>0</v>
      </c>
      <c r="Q31" s="104">
        <f t="shared" si="3"/>
        <v>0</v>
      </c>
      <c r="R31" s="86"/>
      <c r="S31" s="89" t="e">
        <f t="shared" si="1"/>
        <v>#DIV/0!</v>
      </c>
      <c r="T31" s="90"/>
      <c r="U31" s="90"/>
      <c r="V31" s="105"/>
    </row>
    <row r="32" spans="1:22" s="83" customFormat="1" ht="15" customHeight="1" hidden="1">
      <c r="A32" s="84"/>
      <c r="B32" s="85"/>
      <c r="C32" s="86"/>
      <c r="D32" s="86"/>
      <c r="E32" s="85"/>
      <c r="F32" s="87"/>
      <c r="G32" s="87"/>
      <c r="H32" s="87"/>
      <c r="I32" s="87"/>
      <c r="J32" s="88"/>
      <c r="K32" s="101">
        <f t="shared" si="0"/>
        <v>0</v>
      </c>
      <c r="L32" s="102">
        <f t="shared" si="2"/>
        <v>0</v>
      </c>
      <c r="M32" s="103">
        <f t="shared" si="2"/>
        <v>0</v>
      </c>
      <c r="N32" s="103">
        <f t="shared" si="2"/>
        <v>0</v>
      </c>
      <c r="O32" s="103">
        <f t="shared" si="2"/>
        <v>0</v>
      </c>
      <c r="P32" s="103">
        <f t="shared" si="2"/>
        <v>0</v>
      </c>
      <c r="Q32" s="104">
        <f t="shared" si="3"/>
        <v>0</v>
      </c>
      <c r="R32" s="86"/>
      <c r="S32" s="89" t="e">
        <f t="shared" si="1"/>
        <v>#DIV/0!</v>
      </c>
      <c r="T32" s="90"/>
      <c r="U32" s="90"/>
      <c r="V32" s="105"/>
    </row>
    <row r="33" spans="1:22" s="83" customFormat="1" ht="15" customHeight="1" hidden="1">
      <c r="A33" s="84"/>
      <c r="B33" s="85"/>
      <c r="C33" s="86"/>
      <c r="D33" s="86"/>
      <c r="E33" s="85"/>
      <c r="F33" s="87"/>
      <c r="G33" s="87"/>
      <c r="H33" s="87"/>
      <c r="I33" s="87"/>
      <c r="J33" s="88"/>
      <c r="K33" s="101">
        <f t="shared" si="0"/>
        <v>0</v>
      </c>
      <c r="L33" s="102">
        <f t="shared" si="2"/>
        <v>0</v>
      </c>
      <c r="M33" s="103">
        <f t="shared" si="2"/>
        <v>0</v>
      </c>
      <c r="N33" s="103">
        <f t="shared" si="2"/>
        <v>0</v>
      </c>
      <c r="O33" s="103">
        <f t="shared" si="2"/>
        <v>0</v>
      </c>
      <c r="P33" s="103">
        <f t="shared" si="2"/>
        <v>0</v>
      </c>
      <c r="Q33" s="104">
        <f t="shared" si="3"/>
        <v>0</v>
      </c>
      <c r="R33" s="86"/>
      <c r="S33" s="89" t="e">
        <f t="shared" si="1"/>
        <v>#DIV/0!</v>
      </c>
      <c r="T33" s="90"/>
      <c r="U33" s="90"/>
      <c r="V33" s="105"/>
    </row>
    <row r="34" spans="1:22" s="83" customFormat="1" ht="15" customHeight="1" hidden="1">
      <c r="A34" s="84"/>
      <c r="B34" s="85"/>
      <c r="C34" s="86"/>
      <c r="D34" s="86"/>
      <c r="E34" s="85"/>
      <c r="F34" s="87"/>
      <c r="G34" s="87"/>
      <c r="H34" s="87"/>
      <c r="I34" s="87"/>
      <c r="J34" s="88"/>
      <c r="K34" s="101">
        <f t="shared" si="0"/>
        <v>0</v>
      </c>
      <c r="L34" s="102">
        <f t="shared" si="2"/>
        <v>0</v>
      </c>
      <c r="M34" s="103">
        <f t="shared" si="2"/>
        <v>0</v>
      </c>
      <c r="N34" s="103">
        <f t="shared" si="2"/>
        <v>0</v>
      </c>
      <c r="O34" s="103">
        <f t="shared" si="2"/>
        <v>0</v>
      </c>
      <c r="P34" s="103">
        <f t="shared" si="2"/>
        <v>0</v>
      </c>
      <c r="Q34" s="104">
        <f t="shared" si="3"/>
        <v>0</v>
      </c>
      <c r="R34" s="86"/>
      <c r="S34" s="89" t="e">
        <f t="shared" si="1"/>
        <v>#DIV/0!</v>
      </c>
      <c r="T34" s="90"/>
      <c r="U34" s="90"/>
      <c r="V34" s="105"/>
    </row>
    <row r="35" spans="1:22" s="83" customFormat="1" ht="15" customHeight="1" hidden="1">
      <c r="A35" s="84"/>
      <c r="B35" s="85"/>
      <c r="C35" s="86"/>
      <c r="D35" s="86"/>
      <c r="E35" s="85"/>
      <c r="F35" s="87"/>
      <c r="G35" s="87"/>
      <c r="H35" s="87"/>
      <c r="I35" s="87"/>
      <c r="J35" s="88"/>
      <c r="K35" s="101">
        <f t="shared" si="0"/>
        <v>0</v>
      </c>
      <c r="L35" s="102">
        <f t="shared" si="2"/>
        <v>0</v>
      </c>
      <c r="M35" s="103">
        <f t="shared" si="2"/>
        <v>0</v>
      </c>
      <c r="N35" s="103">
        <f t="shared" si="2"/>
        <v>0</v>
      </c>
      <c r="O35" s="103">
        <f t="shared" si="2"/>
        <v>0</v>
      </c>
      <c r="P35" s="103">
        <f t="shared" si="2"/>
        <v>0</v>
      </c>
      <c r="Q35" s="104">
        <f t="shared" si="3"/>
        <v>0</v>
      </c>
      <c r="R35" s="86"/>
      <c r="S35" s="89" t="e">
        <f t="shared" si="1"/>
        <v>#DIV/0!</v>
      </c>
      <c r="T35" s="90"/>
      <c r="U35" s="90"/>
      <c r="V35" s="105"/>
    </row>
    <row r="36" spans="1:22" s="83" customFormat="1" ht="15" customHeight="1" hidden="1">
      <c r="A36" s="84"/>
      <c r="B36" s="85"/>
      <c r="C36" s="86"/>
      <c r="D36" s="86"/>
      <c r="E36" s="85"/>
      <c r="F36" s="87"/>
      <c r="G36" s="87"/>
      <c r="H36" s="87"/>
      <c r="I36" s="87"/>
      <c r="J36" s="88"/>
      <c r="K36" s="101">
        <f t="shared" si="0"/>
        <v>0</v>
      </c>
      <c r="L36" s="102">
        <f t="shared" si="2"/>
        <v>0</v>
      </c>
      <c r="M36" s="103">
        <f t="shared" si="2"/>
        <v>0</v>
      </c>
      <c r="N36" s="103">
        <f t="shared" si="2"/>
        <v>0</v>
      </c>
      <c r="O36" s="103">
        <f t="shared" si="2"/>
        <v>0</v>
      </c>
      <c r="P36" s="103">
        <f t="shared" si="2"/>
        <v>0</v>
      </c>
      <c r="Q36" s="104">
        <f t="shared" si="3"/>
        <v>0</v>
      </c>
      <c r="R36" s="86"/>
      <c r="S36" s="89" t="e">
        <f t="shared" si="1"/>
        <v>#DIV/0!</v>
      </c>
      <c r="T36" s="90"/>
      <c r="U36" s="90"/>
      <c r="V36" s="105"/>
    </row>
    <row r="37" spans="1:22" s="83" customFormat="1" ht="15" customHeight="1" hidden="1">
      <c r="A37" s="84"/>
      <c r="B37" s="85"/>
      <c r="C37" s="86"/>
      <c r="D37" s="86"/>
      <c r="E37" s="85"/>
      <c r="F37" s="87"/>
      <c r="G37" s="87"/>
      <c r="H37" s="87"/>
      <c r="I37" s="87"/>
      <c r="J37" s="88"/>
      <c r="K37" s="101">
        <f t="shared" si="0"/>
        <v>0</v>
      </c>
      <c r="L37" s="102">
        <f t="shared" si="2"/>
        <v>0</v>
      </c>
      <c r="M37" s="103">
        <f t="shared" si="2"/>
        <v>0</v>
      </c>
      <c r="N37" s="103">
        <f t="shared" si="2"/>
        <v>0</v>
      </c>
      <c r="O37" s="103">
        <f t="shared" si="2"/>
        <v>0</v>
      </c>
      <c r="P37" s="103">
        <f t="shared" si="2"/>
        <v>0</v>
      </c>
      <c r="Q37" s="104">
        <f t="shared" si="3"/>
        <v>0</v>
      </c>
      <c r="R37" s="86"/>
      <c r="S37" s="89" t="e">
        <f t="shared" si="1"/>
        <v>#DIV/0!</v>
      </c>
      <c r="T37" s="90"/>
      <c r="U37" s="90"/>
      <c r="V37" s="105"/>
    </row>
    <row r="38" spans="1:22" s="83" customFormat="1" ht="15" customHeight="1" hidden="1">
      <c r="A38" s="84"/>
      <c r="B38" s="85"/>
      <c r="C38" s="86"/>
      <c r="D38" s="86"/>
      <c r="E38" s="85"/>
      <c r="F38" s="87"/>
      <c r="G38" s="87"/>
      <c r="H38" s="87"/>
      <c r="I38" s="87"/>
      <c r="J38" s="88"/>
      <c r="K38" s="101">
        <f t="shared" si="0"/>
        <v>0</v>
      </c>
      <c r="L38" s="102">
        <f t="shared" si="2"/>
        <v>0</v>
      </c>
      <c r="M38" s="103">
        <f t="shared" si="2"/>
        <v>0</v>
      </c>
      <c r="N38" s="103">
        <f t="shared" si="2"/>
        <v>0</v>
      </c>
      <c r="O38" s="103">
        <f t="shared" si="2"/>
        <v>0</v>
      </c>
      <c r="P38" s="103">
        <f t="shared" si="2"/>
        <v>0</v>
      </c>
      <c r="Q38" s="104">
        <f t="shared" si="3"/>
        <v>0</v>
      </c>
      <c r="R38" s="86"/>
      <c r="S38" s="89" t="e">
        <f t="shared" si="1"/>
        <v>#DIV/0!</v>
      </c>
      <c r="T38" s="90"/>
      <c r="U38" s="90"/>
      <c r="V38" s="105"/>
    </row>
    <row r="39" spans="1:22" s="83" customFormat="1" ht="15" customHeight="1" hidden="1">
      <c r="A39" s="84"/>
      <c r="B39" s="85"/>
      <c r="C39" s="86"/>
      <c r="D39" s="86"/>
      <c r="E39" s="85"/>
      <c r="F39" s="87"/>
      <c r="G39" s="87"/>
      <c r="H39" s="87"/>
      <c r="I39" s="87"/>
      <c r="J39" s="88"/>
      <c r="K39" s="101">
        <f t="shared" si="0"/>
        <v>0</v>
      </c>
      <c r="L39" s="102">
        <f t="shared" si="2"/>
        <v>0</v>
      </c>
      <c r="M39" s="103">
        <f t="shared" si="2"/>
        <v>0</v>
      </c>
      <c r="N39" s="103">
        <f t="shared" si="2"/>
        <v>0</v>
      </c>
      <c r="O39" s="103">
        <f t="shared" si="2"/>
        <v>0</v>
      </c>
      <c r="P39" s="103">
        <f t="shared" si="2"/>
        <v>0</v>
      </c>
      <c r="Q39" s="104">
        <f t="shared" si="3"/>
        <v>0</v>
      </c>
      <c r="R39" s="86"/>
      <c r="S39" s="89" t="e">
        <f t="shared" si="1"/>
        <v>#DIV/0!</v>
      </c>
      <c r="T39" s="90"/>
      <c r="U39" s="90"/>
      <c r="V39" s="105"/>
    </row>
    <row r="40" spans="1:22" s="83" customFormat="1" ht="15" customHeight="1" hidden="1">
      <c r="A40" s="84"/>
      <c r="B40" s="85"/>
      <c r="C40" s="86"/>
      <c r="D40" s="86"/>
      <c r="E40" s="85"/>
      <c r="F40" s="87"/>
      <c r="G40" s="87"/>
      <c r="H40" s="87"/>
      <c r="I40" s="87"/>
      <c r="J40" s="88"/>
      <c r="K40" s="101">
        <f t="shared" si="0"/>
        <v>0</v>
      </c>
      <c r="L40" s="102">
        <f t="shared" si="2"/>
        <v>0</v>
      </c>
      <c r="M40" s="103">
        <f t="shared" si="2"/>
        <v>0</v>
      </c>
      <c r="N40" s="103">
        <f t="shared" si="2"/>
        <v>0</v>
      </c>
      <c r="O40" s="103">
        <f t="shared" si="2"/>
        <v>0</v>
      </c>
      <c r="P40" s="103">
        <f t="shared" si="2"/>
        <v>0</v>
      </c>
      <c r="Q40" s="104">
        <f t="shared" si="3"/>
        <v>0</v>
      </c>
      <c r="R40" s="86"/>
      <c r="S40" s="92"/>
      <c r="T40" s="108"/>
      <c r="U40" s="109"/>
      <c r="V40" s="105"/>
    </row>
    <row r="41" spans="1:22" s="83" customFormat="1" ht="15" customHeight="1" hidden="1">
      <c r="A41" s="84"/>
      <c r="B41" s="85"/>
      <c r="C41" s="86"/>
      <c r="D41" s="86"/>
      <c r="E41" s="85"/>
      <c r="F41" s="87"/>
      <c r="G41" s="87"/>
      <c r="H41" s="87"/>
      <c r="I41" s="87"/>
      <c r="J41" s="88"/>
      <c r="K41" s="101">
        <f t="shared" si="0"/>
        <v>0</v>
      </c>
      <c r="L41" s="102">
        <f t="shared" si="2"/>
        <v>0</v>
      </c>
      <c r="M41" s="103">
        <f t="shared" si="2"/>
        <v>0</v>
      </c>
      <c r="N41" s="103">
        <f t="shared" si="2"/>
        <v>0</v>
      </c>
      <c r="O41" s="103">
        <f t="shared" si="2"/>
        <v>0</v>
      </c>
      <c r="P41" s="103">
        <f t="shared" si="2"/>
        <v>0</v>
      </c>
      <c r="Q41" s="104">
        <f t="shared" si="3"/>
        <v>0</v>
      </c>
      <c r="R41" s="86"/>
      <c r="S41" s="92"/>
      <c r="T41" s="108"/>
      <c r="U41" s="109"/>
      <c r="V41" s="105"/>
    </row>
    <row r="42" spans="1:22" s="83" customFormat="1" ht="15" customHeight="1" hidden="1">
      <c r="A42" s="84"/>
      <c r="B42" s="85"/>
      <c r="C42" s="86"/>
      <c r="D42" s="86"/>
      <c r="E42" s="85"/>
      <c r="F42" s="87"/>
      <c r="G42" s="87"/>
      <c r="H42" s="87"/>
      <c r="I42" s="87"/>
      <c r="J42" s="88"/>
      <c r="K42" s="101">
        <f t="shared" si="0"/>
        <v>0</v>
      </c>
      <c r="L42" s="102">
        <f t="shared" si="2"/>
        <v>0</v>
      </c>
      <c r="M42" s="103">
        <f t="shared" si="2"/>
        <v>0</v>
      </c>
      <c r="N42" s="103">
        <f t="shared" si="2"/>
        <v>0</v>
      </c>
      <c r="O42" s="103">
        <f t="shared" si="2"/>
        <v>0</v>
      </c>
      <c r="P42" s="103">
        <f t="shared" si="2"/>
        <v>0</v>
      </c>
      <c r="Q42" s="104">
        <f t="shared" si="3"/>
        <v>0</v>
      </c>
      <c r="R42" s="86"/>
      <c r="S42" s="92"/>
      <c r="T42" s="108"/>
      <c r="U42" s="109"/>
      <c r="V42" s="105"/>
    </row>
    <row r="43" spans="1:22" s="83" customFormat="1" ht="15" customHeight="1" hidden="1">
      <c r="A43" s="84"/>
      <c r="B43" s="85"/>
      <c r="C43" s="86"/>
      <c r="D43" s="86"/>
      <c r="E43" s="85"/>
      <c r="F43" s="87"/>
      <c r="G43" s="87"/>
      <c r="H43" s="87"/>
      <c r="I43" s="87"/>
      <c r="J43" s="88"/>
      <c r="K43" s="101">
        <f t="shared" si="0"/>
        <v>0</v>
      </c>
      <c r="L43" s="102">
        <f t="shared" si="2"/>
        <v>0</v>
      </c>
      <c r="M43" s="103">
        <f t="shared" si="2"/>
        <v>0</v>
      </c>
      <c r="N43" s="103">
        <f t="shared" si="2"/>
        <v>0</v>
      </c>
      <c r="O43" s="103">
        <f t="shared" si="2"/>
        <v>0</v>
      </c>
      <c r="P43" s="103">
        <f t="shared" si="2"/>
        <v>0</v>
      </c>
      <c r="Q43" s="104">
        <f t="shared" si="3"/>
        <v>0</v>
      </c>
      <c r="R43" s="86"/>
      <c r="S43" s="92"/>
      <c r="T43" s="108"/>
      <c r="U43" s="109"/>
      <c r="V43" s="105"/>
    </row>
    <row r="44" spans="1:22" s="83" customFormat="1" ht="15" customHeight="1" hidden="1">
      <c r="A44" s="84"/>
      <c r="B44" s="85"/>
      <c r="C44" s="86"/>
      <c r="D44" s="86"/>
      <c r="E44" s="85"/>
      <c r="F44" s="87"/>
      <c r="G44" s="87"/>
      <c r="H44" s="87"/>
      <c r="I44" s="87"/>
      <c r="J44" s="88"/>
      <c r="K44" s="101">
        <f t="shared" si="0"/>
        <v>0</v>
      </c>
      <c r="L44" s="102">
        <f t="shared" si="2"/>
        <v>0</v>
      </c>
      <c r="M44" s="103">
        <f t="shared" si="2"/>
        <v>0</v>
      </c>
      <c r="N44" s="103">
        <f t="shared" si="2"/>
        <v>0</v>
      </c>
      <c r="O44" s="103">
        <f t="shared" si="2"/>
        <v>0</v>
      </c>
      <c r="P44" s="103">
        <f t="shared" si="2"/>
        <v>0</v>
      </c>
      <c r="Q44" s="104">
        <f t="shared" si="3"/>
        <v>0</v>
      </c>
      <c r="R44" s="86"/>
      <c r="S44" s="92"/>
      <c r="T44" s="108"/>
      <c r="U44" s="109"/>
      <c r="V44" s="105"/>
    </row>
    <row r="45" spans="1:22" s="83" customFormat="1" ht="15" customHeight="1" hidden="1">
      <c r="A45" s="84"/>
      <c r="B45" s="85"/>
      <c r="C45" s="86"/>
      <c r="D45" s="86"/>
      <c r="E45" s="85"/>
      <c r="F45" s="87"/>
      <c r="G45" s="87"/>
      <c r="H45" s="87"/>
      <c r="I45" s="87"/>
      <c r="J45" s="88"/>
      <c r="K45" s="101">
        <f t="shared" si="0"/>
        <v>0</v>
      </c>
      <c r="L45" s="102">
        <f t="shared" si="2"/>
        <v>0</v>
      </c>
      <c r="M45" s="103">
        <f t="shared" si="2"/>
        <v>0</v>
      </c>
      <c r="N45" s="103">
        <f t="shared" si="2"/>
        <v>0</v>
      </c>
      <c r="O45" s="103">
        <f t="shared" si="2"/>
        <v>0</v>
      </c>
      <c r="P45" s="103">
        <f t="shared" si="2"/>
        <v>0</v>
      </c>
      <c r="Q45" s="104">
        <f t="shared" si="3"/>
        <v>0</v>
      </c>
      <c r="R45" s="86"/>
      <c r="S45" s="92"/>
      <c r="T45" s="108"/>
      <c r="U45" s="109"/>
      <c r="V45" s="105"/>
    </row>
    <row r="46" spans="1:22" s="83" customFormat="1" ht="15" customHeight="1" hidden="1">
      <c r="A46" s="84"/>
      <c r="B46" s="85"/>
      <c r="C46" s="86"/>
      <c r="D46" s="86"/>
      <c r="E46" s="85"/>
      <c r="F46" s="87"/>
      <c r="G46" s="87"/>
      <c r="H46" s="87"/>
      <c r="I46" s="87"/>
      <c r="J46" s="88"/>
      <c r="K46" s="101">
        <f t="shared" si="0"/>
        <v>0</v>
      </c>
      <c r="L46" s="102">
        <f t="shared" si="2"/>
        <v>0</v>
      </c>
      <c r="M46" s="103">
        <f t="shared" si="2"/>
        <v>0</v>
      </c>
      <c r="N46" s="103">
        <f t="shared" si="2"/>
        <v>0</v>
      </c>
      <c r="O46" s="103">
        <f t="shared" si="2"/>
        <v>0</v>
      </c>
      <c r="P46" s="103">
        <f t="shared" si="2"/>
        <v>0</v>
      </c>
      <c r="Q46" s="104">
        <f t="shared" si="3"/>
        <v>0</v>
      </c>
      <c r="R46" s="86"/>
      <c r="S46" s="92"/>
      <c r="T46" s="108"/>
      <c r="U46" s="109"/>
      <c r="V46" s="105"/>
    </row>
    <row r="47" spans="1:22" s="83" customFormat="1" ht="15" customHeight="1" hidden="1">
      <c r="A47" s="84"/>
      <c r="B47" s="85"/>
      <c r="C47" s="86"/>
      <c r="D47" s="86"/>
      <c r="E47" s="85"/>
      <c r="F47" s="87"/>
      <c r="G47" s="87"/>
      <c r="H47" s="87"/>
      <c r="I47" s="87"/>
      <c r="J47" s="88"/>
      <c r="K47" s="101">
        <f t="shared" si="0"/>
        <v>0</v>
      </c>
      <c r="L47" s="102">
        <f t="shared" si="2"/>
        <v>0</v>
      </c>
      <c r="M47" s="103">
        <f t="shared" si="2"/>
        <v>0</v>
      </c>
      <c r="N47" s="103">
        <f t="shared" si="2"/>
        <v>0</v>
      </c>
      <c r="O47" s="103">
        <f t="shared" si="2"/>
        <v>0</v>
      </c>
      <c r="P47" s="103">
        <f t="shared" si="2"/>
        <v>0</v>
      </c>
      <c r="Q47" s="104">
        <f t="shared" si="3"/>
        <v>0</v>
      </c>
      <c r="R47" s="86"/>
      <c r="S47" s="92"/>
      <c r="T47" s="108"/>
      <c r="U47" s="109"/>
      <c r="V47" s="105"/>
    </row>
    <row r="48" spans="1:22" s="83" customFormat="1" ht="15" customHeight="1" hidden="1">
      <c r="A48" s="84"/>
      <c r="B48" s="85"/>
      <c r="C48" s="86"/>
      <c r="D48" s="86"/>
      <c r="E48" s="85"/>
      <c r="F48" s="87"/>
      <c r="G48" s="87"/>
      <c r="H48" s="87"/>
      <c r="I48" s="87"/>
      <c r="J48" s="88"/>
      <c r="K48" s="101">
        <f t="shared" si="0"/>
        <v>0</v>
      </c>
      <c r="L48" s="102">
        <f t="shared" si="2"/>
        <v>0</v>
      </c>
      <c r="M48" s="103">
        <f t="shared" si="2"/>
        <v>0</v>
      </c>
      <c r="N48" s="103">
        <f t="shared" si="2"/>
        <v>0</v>
      </c>
      <c r="O48" s="103">
        <f t="shared" si="2"/>
        <v>0</v>
      </c>
      <c r="P48" s="103">
        <f t="shared" si="2"/>
        <v>0</v>
      </c>
      <c r="Q48" s="104">
        <f t="shared" si="3"/>
        <v>0</v>
      </c>
      <c r="R48" s="86"/>
      <c r="S48" s="92"/>
      <c r="T48" s="108"/>
      <c r="U48" s="109"/>
      <c r="V48" s="105"/>
    </row>
    <row r="49" spans="1:22" s="83" customFormat="1" ht="15" customHeight="1" hidden="1">
      <c r="A49" s="84"/>
      <c r="B49" s="85"/>
      <c r="C49" s="86"/>
      <c r="D49" s="86"/>
      <c r="E49" s="85"/>
      <c r="F49" s="87"/>
      <c r="G49" s="87"/>
      <c r="H49" s="87"/>
      <c r="I49" s="87"/>
      <c r="J49" s="88"/>
      <c r="K49" s="101">
        <f t="shared" si="0"/>
        <v>0</v>
      </c>
      <c r="L49" s="102">
        <f t="shared" si="2"/>
        <v>0</v>
      </c>
      <c r="M49" s="103">
        <f t="shared" si="2"/>
        <v>0</v>
      </c>
      <c r="N49" s="103">
        <f t="shared" si="2"/>
        <v>0</v>
      </c>
      <c r="O49" s="103">
        <f t="shared" si="2"/>
        <v>0</v>
      </c>
      <c r="P49" s="103">
        <f t="shared" si="2"/>
        <v>0</v>
      </c>
      <c r="Q49" s="104">
        <f t="shared" si="3"/>
        <v>0</v>
      </c>
      <c r="R49" s="86"/>
      <c r="S49" s="92"/>
      <c r="T49" s="108"/>
      <c r="U49" s="109"/>
      <c r="V49" s="105"/>
    </row>
    <row r="50" spans="1:22" s="83" customFormat="1" ht="15" customHeight="1" hidden="1">
      <c r="A50" s="84"/>
      <c r="B50" s="85"/>
      <c r="C50" s="86"/>
      <c r="D50" s="86"/>
      <c r="E50" s="85"/>
      <c r="F50" s="87"/>
      <c r="G50" s="87"/>
      <c r="H50" s="87"/>
      <c r="I50" s="87"/>
      <c r="J50" s="88"/>
      <c r="K50" s="101">
        <f t="shared" si="0"/>
        <v>0</v>
      </c>
      <c r="L50" s="102">
        <f t="shared" si="2"/>
        <v>0</v>
      </c>
      <c r="M50" s="103">
        <f t="shared" si="2"/>
        <v>0</v>
      </c>
      <c r="N50" s="103">
        <f t="shared" si="2"/>
        <v>0</v>
      </c>
      <c r="O50" s="103">
        <f t="shared" si="2"/>
        <v>0</v>
      </c>
      <c r="P50" s="103">
        <f t="shared" si="2"/>
        <v>0</v>
      </c>
      <c r="Q50" s="104">
        <f t="shared" si="3"/>
        <v>0</v>
      </c>
      <c r="R50" s="86"/>
      <c r="S50" s="92"/>
      <c r="T50" s="108"/>
      <c r="U50" s="109"/>
      <c r="V50" s="105"/>
    </row>
    <row r="51" spans="1:22" s="83" customFormat="1" ht="15" customHeight="1" hidden="1">
      <c r="A51" s="84"/>
      <c r="B51" s="85"/>
      <c r="C51" s="86"/>
      <c r="D51" s="86"/>
      <c r="E51" s="85"/>
      <c r="F51" s="87"/>
      <c r="G51" s="87"/>
      <c r="H51" s="87"/>
      <c r="I51" s="87"/>
      <c r="J51" s="88"/>
      <c r="K51" s="101">
        <f t="shared" si="0"/>
        <v>0</v>
      </c>
      <c r="L51" s="102">
        <f t="shared" si="2"/>
        <v>0</v>
      </c>
      <c r="M51" s="103">
        <f t="shared" si="2"/>
        <v>0</v>
      </c>
      <c r="N51" s="103">
        <f t="shared" si="2"/>
        <v>0</v>
      </c>
      <c r="O51" s="103">
        <f t="shared" si="2"/>
        <v>0</v>
      </c>
      <c r="P51" s="103">
        <f t="shared" si="2"/>
        <v>0</v>
      </c>
      <c r="Q51" s="104">
        <f t="shared" si="3"/>
        <v>0</v>
      </c>
      <c r="R51" s="86"/>
      <c r="S51" s="92"/>
      <c r="T51" s="108"/>
      <c r="U51" s="109"/>
      <c r="V51" s="105"/>
    </row>
    <row r="52" spans="1:22" s="83" customFormat="1" ht="15" customHeight="1" hidden="1">
      <c r="A52" s="84"/>
      <c r="B52" s="85"/>
      <c r="C52" s="86"/>
      <c r="D52" s="86"/>
      <c r="E52" s="85"/>
      <c r="F52" s="87"/>
      <c r="G52" s="87"/>
      <c r="H52" s="87"/>
      <c r="I52" s="87"/>
      <c r="J52" s="88"/>
      <c r="K52" s="101">
        <f t="shared" si="0"/>
        <v>0</v>
      </c>
      <c r="L52" s="102">
        <f t="shared" si="2"/>
        <v>0</v>
      </c>
      <c r="M52" s="103">
        <f t="shared" si="2"/>
        <v>0</v>
      </c>
      <c r="N52" s="103">
        <f t="shared" si="2"/>
        <v>0</v>
      </c>
      <c r="O52" s="103">
        <f t="shared" si="2"/>
        <v>0</v>
      </c>
      <c r="P52" s="103">
        <f t="shared" si="2"/>
        <v>0</v>
      </c>
      <c r="Q52" s="104">
        <f t="shared" si="3"/>
        <v>0</v>
      </c>
      <c r="R52" s="86"/>
      <c r="S52" s="92"/>
      <c r="T52" s="108"/>
      <c r="U52" s="109"/>
      <c r="V52" s="105"/>
    </row>
    <row r="53" spans="1:22" s="83" customFormat="1" ht="15" customHeight="1" hidden="1">
      <c r="A53" s="84"/>
      <c r="B53" s="85"/>
      <c r="C53" s="86"/>
      <c r="D53" s="86"/>
      <c r="E53" s="85"/>
      <c r="F53" s="87"/>
      <c r="G53" s="87"/>
      <c r="H53" s="87"/>
      <c r="I53" s="87"/>
      <c r="J53" s="88"/>
      <c r="K53" s="101">
        <f t="shared" si="0"/>
        <v>0</v>
      </c>
      <c r="L53" s="102">
        <f t="shared" si="2"/>
        <v>0</v>
      </c>
      <c r="M53" s="103">
        <f t="shared" si="2"/>
        <v>0</v>
      </c>
      <c r="N53" s="103">
        <f t="shared" si="2"/>
        <v>0</v>
      </c>
      <c r="O53" s="103">
        <f t="shared" si="2"/>
        <v>0</v>
      </c>
      <c r="P53" s="103">
        <f t="shared" si="2"/>
        <v>0</v>
      </c>
      <c r="Q53" s="104">
        <f t="shared" si="3"/>
        <v>0</v>
      </c>
      <c r="R53" s="86"/>
      <c r="S53" s="92"/>
      <c r="T53" s="108"/>
      <c r="U53" s="109"/>
      <c r="V53" s="105"/>
    </row>
    <row r="54" spans="1:22" s="83" customFormat="1" ht="15" customHeight="1" hidden="1">
      <c r="A54" s="84"/>
      <c r="B54" s="85"/>
      <c r="C54" s="86"/>
      <c r="D54" s="86"/>
      <c r="E54" s="85"/>
      <c r="F54" s="87"/>
      <c r="G54" s="87"/>
      <c r="H54" s="87"/>
      <c r="I54" s="87"/>
      <c r="J54" s="88"/>
      <c r="K54" s="101">
        <f t="shared" si="0"/>
        <v>0</v>
      </c>
      <c r="L54" s="102">
        <f t="shared" si="2"/>
        <v>0</v>
      </c>
      <c r="M54" s="103">
        <f t="shared" si="2"/>
        <v>0</v>
      </c>
      <c r="N54" s="103">
        <f t="shared" si="2"/>
        <v>0</v>
      </c>
      <c r="O54" s="103">
        <f t="shared" si="2"/>
        <v>0</v>
      </c>
      <c r="P54" s="103">
        <f t="shared" si="2"/>
        <v>0</v>
      </c>
      <c r="Q54" s="104">
        <f t="shared" si="3"/>
        <v>0</v>
      </c>
      <c r="R54" s="86"/>
      <c r="S54" s="92"/>
      <c r="T54" s="108"/>
      <c r="U54" s="109"/>
      <c r="V54" s="105"/>
    </row>
    <row r="55" spans="1:22" s="83" customFormat="1" ht="15" customHeight="1" hidden="1">
      <c r="A55" s="93"/>
      <c r="B55" s="85"/>
      <c r="C55" s="86"/>
      <c r="D55" s="86"/>
      <c r="E55" s="85"/>
      <c r="F55" s="87"/>
      <c r="G55" s="87"/>
      <c r="H55" s="87"/>
      <c r="I55" s="87"/>
      <c r="J55" s="88"/>
      <c r="K55" s="101">
        <f t="shared" si="0"/>
        <v>0</v>
      </c>
      <c r="L55" s="102">
        <f t="shared" si="2"/>
        <v>0</v>
      </c>
      <c r="M55" s="103">
        <f t="shared" si="2"/>
        <v>0</v>
      </c>
      <c r="N55" s="103">
        <f t="shared" si="2"/>
        <v>0</v>
      </c>
      <c r="O55" s="103">
        <f t="shared" si="2"/>
        <v>0</v>
      </c>
      <c r="P55" s="103">
        <f t="shared" si="2"/>
        <v>0</v>
      </c>
      <c r="Q55" s="104">
        <f t="shared" si="3"/>
        <v>0</v>
      </c>
      <c r="R55" s="86"/>
      <c r="S55" s="92"/>
      <c r="T55" s="108"/>
      <c r="U55" s="109"/>
      <c r="V55" s="105"/>
    </row>
    <row r="56" spans="1:22" s="83" customFormat="1" ht="15" customHeight="1" hidden="1">
      <c r="A56" s="93"/>
      <c r="B56" s="85"/>
      <c r="C56" s="86"/>
      <c r="D56" s="86"/>
      <c r="E56" s="85"/>
      <c r="F56" s="87"/>
      <c r="G56" s="87"/>
      <c r="H56" s="87"/>
      <c r="I56" s="87"/>
      <c r="J56" s="88"/>
      <c r="K56" s="101">
        <f t="shared" si="0"/>
        <v>0</v>
      </c>
      <c r="L56" s="102">
        <f t="shared" si="2"/>
        <v>0</v>
      </c>
      <c r="M56" s="103">
        <f t="shared" si="2"/>
        <v>0</v>
      </c>
      <c r="N56" s="103">
        <f t="shared" si="2"/>
        <v>0</v>
      </c>
      <c r="O56" s="103">
        <f t="shared" si="2"/>
        <v>0</v>
      </c>
      <c r="P56" s="103">
        <f t="shared" si="2"/>
        <v>0</v>
      </c>
      <c r="Q56" s="104">
        <f t="shared" si="3"/>
        <v>0</v>
      </c>
      <c r="R56" s="86"/>
      <c r="S56" s="92"/>
      <c r="T56" s="108"/>
      <c r="U56" s="109"/>
      <c r="V56" s="105"/>
    </row>
    <row r="57" spans="1:22" s="83" customFormat="1" ht="15" customHeight="1" hidden="1">
      <c r="A57" s="93"/>
      <c r="B57" s="85"/>
      <c r="C57" s="86"/>
      <c r="D57" s="86"/>
      <c r="E57" s="85"/>
      <c r="F57" s="87"/>
      <c r="G57" s="87"/>
      <c r="H57" s="87"/>
      <c r="I57" s="87"/>
      <c r="J57" s="88"/>
      <c r="K57" s="101">
        <f t="shared" si="0"/>
        <v>0</v>
      </c>
      <c r="L57" s="102">
        <f t="shared" si="2"/>
        <v>0</v>
      </c>
      <c r="M57" s="103">
        <f t="shared" si="2"/>
        <v>0</v>
      </c>
      <c r="N57" s="103">
        <f t="shared" si="2"/>
        <v>0</v>
      </c>
      <c r="O57" s="103">
        <f t="shared" si="2"/>
        <v>0</v>
      </c>
      <c r="P57" s="103">
        <f t="shared" si="2"/>
        <v>0</v>
      </c>
      <c r="Q57" s="104">
        <f t="shared" si="3"/>
        <v>0</v>
      </c>
      <c r="R57" s="86"/>
      <c r="S57" s="92"/>
      <c r="T57" s="108"/>
      <c r="U57" s="109"/>
      <c r="V57" s="105"/>
    </row>
    <row r="58" spans="1:22" s="83" customFormat="1" ht="15" customHeight="1" hidden="1">
      <c r="A58" s="93"/>
      <c r="B58" s="85"/>
      <c r="C58" s="86"/>
      <c r="D58" s="86"/>
      <c r="E58" s="85"/>
      <c r="F58" s="87"/>
      <c r="G58" s="87"/>
      <c r="H58" s="87"/>
      <c r="I58" s="87"/>
      <c r="J58" s="88"/>
      <c r="K58" s="101">
        <f t="shared" si="0"/>
        <v>0</v>
      </c>
      <c r="L58" s="102">
        <f t="shared" si="2"/>
        <v>0</v>
      </c>
      <c r="M58" s="103">
        <f t="shared" si="2"/>
        <v>0</v>
      </c>
      <c r="N58" s="103">
        <f t="shared" si="2"/>
        <v>0</v>
      </c>
      <c r="O58" s="103">
        <f t="shared" si="2"/>
        <v>0</v>
      </c>
      <c r="P58" s="103">
        <f t="shared" si="2"/>
        <v>0</v>
      </c>
      <c r="Q58" s="104">
        <f t="shared" si="3"/>
        <v>0</v>
      </c>
      <c r="R58" s="86"/>
      <c r="S58" s="92"/>
      <c r="T58" s="108"/>
      <c r="U58" s="109"/>
      <c r="V58" s="105"/>
    </row>
    <row r="59" spans="1:22" s="83" customFormat="1" ht="15" customHeight="1" hidden="1">
      <c r="A59" s="93"/>
      <c r="B59" s="85"/>
      <c r="C59" s="86"/>
      <c r="D59" s="86"/>
      <c r="E59" s="85"/>
      <c r="F59" s="87"/>
      <c r="G59" s="87"/>
      <c r="H59" s="87"/>
      <c r="I59" s="87"/>
      <c r="J59" s="88"/>
      <c r="K59" s="101">
        <f t="shared" si="0"/>
        <v>0</v>
      </c>
      <c r="L59" s="102">
        <f t="shared" si="2"/>
        <v>0</v>
      </c>
      <c r="M59" s="103">
        <f t="shared" si="2"/>
        <v>0</v>
      </c>
      <c r="N59" s="103">
        <f t="shared" si="2"/>
        <v>0</v>
      </c>
      <c r="O59" s="103">
        <f t="shared" si="2"/>
        <v>0</v>
      </c>
      <c r="P59" s="103">
        <f t="shared" si="2"/>
        <v>0</v>
      </c>
      <c r="Q59" s="104">
        <f t="shared" si="3"/>
        <v>0</v>
      </c>
      <c r="R59" s="86"/>
      <c r="S59" s="92"/>
      <c r="T59" s="108"/>
      <c r="U59" s="109"/>
      <c r="V59" s="105"/>
    </row>
    <row r="60" spans="1:22" s="83" customFormat="1" ht="15" customHeight="1" hidden="1">
      <c r="A60" s="93"/>
      <c r="B60" s="85"/>
      <c r="C60" s="86"/>
      <c r="D60" s="86"/>
      <c r="E60" s="85"/>
      <c r="F60" s="87"/>
      <c r="G60" s="87"/>
      <c r="H60" s="87"/>
      <c r="I60" s="87"/>
      <c r="J60" s="88"/>
      <c r="K60" s="101"/>
      <c r="L60" s="102"/>
      <c r="M60" s="103"/>
      <c r="N60" s="103"/>
      <c r="O60" s="103"/>
      <c r="P60" s="103"/>
      <c r="Q60" s="104"/>
      <c r="R60" s="86"/>
      <c r="S60" s="92"/>
      <c r="T60" s="108"/>
      <c r="U60" s="109"/>
      <c r="V60" s="105"/>
    </row>
    <row r="61" spans="1:22" s="83" customFormat="1" ht="15" customHeight="1" hidden="1">
      <c r="A61" s="93"/>
      <c r="B61" s="85"/>
      <c r="C61" s="86"/>
      <c r="D61" s="86"/>
      <c r="E61" s="85"/>
      <c r="F61" s="87"/>
      <c r="G61" s="87"/>
      <c r="H61" s="87"/>
      <c r="I61" s="87"/>
      <c r="J61" s="88"/>
      <c r="K61" s="101"/>
      <c r="L61" s="102"/>
      <c r="M61" s="103"/>
      <c r="N61" s="103"/>
      <c r="O61" s="103"/>
      <c r="P61" s="103"/>
      <c r="Q61" s="104"/>
      <c r="R61" s="86"/>
      <c r="S61" s="92"/>
      <c r="T61" s="108"/>
      <c r="U61" s="109"/>
      <c r="V61" s="105"/>
    </row>
    <row r="62" spans="1:22" s="83" customFormat="1" ht="15" customHeight="1" thickBot="1">
      <c r="A62" s="94"/>
      <c r="B62" s="95"/>
      <c r="C62" s="96"/>
      <c r="D62" s="96"/>
      <c r="E62" s="95"/>
      <c r="F62" s="97"/>
      <c r="G62" s="97"/>
      <c r="H62" s="97"/>
      <c r="I62" s="97"/>
      <c r="J62" s="98"/>
      <c r="K62" s="110"/>
      <c r="L62" s="111"/>
      <c r="M62" s="112"/>
      <c r="N62" s="112"/>
      <c r="O62" s="112"/>
      <c r="P62" s="112"/>
      <c r="Q62" s="113"/>
      <c r="R62" s="96"/>
      <c r="S62" s="99"/>
      <c r="T62" s="100"/>
      <c r="U62" s="114"/>
      <c r="V62" s="115"/>
    </row>
    <row r="63" spans="1:22" ht="14.25" thickBot="1">
      <c r="A63" s="54"/>
      <c r="B63" s="55"/>
      <c r="C63" s="56"/>
      <c r="D63" s="56"/>
      <c r="E63" s="57">
        <f>SUM(E11:E62)</f>
        <v>0</v>
      </c>
      <c r="F63" s="58"/>
      <c r="G63" s="58"/>
      <c r="H63" s="58"/>
      <c r="I63" s="58"/>
      <c r="J63" s="58"/>
      <c r="K63" s="59"/>
      <c r="L63" s="60">
        <f aca="true" t="shared" si="4" ref="L63:Q63">SUM(L11:L62)</f>
        <v>0</v>
      </c>
      <c r="M63" s="60">
        <f t="shared" si="4"/>
        <v>0</v>
      </c>
      <c r="N63" s="60">
        <f t="shared" si="4"/>
        <v>0</v>
      </c>
      <c r="O63" s="60">
        <f t="shared" si="4"/>
        <v>0</v>
      </c>
      <c r="P63" s="60">
        <f t="shared" si="4"/>
        <v>0</v>
      </c>
      <c r="Q63" s="61">
        <f t="shared" si="4"/>
        <v>0</v>
      </c>
      <c r="R63" s="56"/>
      <c r="S63" s="62" t="e">
        <f>SUM(Q63/B63)</f>
        <v>#DIV/0!</v>
      </c>
      <c r="T63" s="63"/>
      <c r="U63" s="64"/>
      <c r="V63" s="65"/>
    </row>
    <row r="64" ht="14.25" thickBot="1"/>
    <row r="65" spans="1:19" ht="13.5">
      <c r="A65" s="12" t="s">
        <v>21</v>
      </c>
      <c r="B65" s="13" t="s">
        <v>22</v>
      </c>
      <c r="C65" s="13" t="s">
        <v>4</v>
      </c>
      <c r="D65" s="13" t="s">
        <v>5</v>
      </c>
      <c r="E65" s="13" t="s">
        <v>6</v>
      </c>
      <c r="F65" s="13" t="s">
        <v>7</v>
      </c>
      <c r="G65" s="13" t="s">
        <v>8</v>
      </c>
      <c r="H65" s="13" t="s">
        <v>9</v>
      </c>
      <c r="I65" s="13" t="s">
        <v>10</v>
      </c>
      <c r="J65" s="13" t="s">
        <v>11</v>
      </c>
      <c r="K65" s="13" t="s">
        <v>12</v>
      </c>
      <c r="L65" s="13" t="s">
        <v>7</v>
      </c>
      <c r="M65" s="13" t="s">
        <v>8</v>
      </c>
      <c r="N65" s="13" t="s">
        <v>9</v>
      </c>
      <c r="O65" s="13" t="s">
        <v>10</v>
      </c>
      <c r="P65" s="13" t="s">
        <v>11</v>
      </c>
      <c r="Q65" s="13" t="s">
        <v>12</v>
      </c>
      <c r="R65" s="13" t="s">
        <v>13</v>
      </c>
      <c r="S65" s="14" t="s">
        <v>14</v>
      </c>
    </row>
    <row r="66" spans="1:19" ht="13.5">
      <c r="A66" s="15"/>
      <c r="B66" s="16"/>
      <c r="C66" s="16"/>
      <c r="D66" s="16"/>
      <c r="E66" s="16" t="s">
        <v>15</v>
      </c>
      <c r="F66" s="16"/>
      <c r="G66" s="16"/>
      <c r="H66" s="16" t="s">
        <v>8</v>
      </c>
      <c r="I66" s="16"/>
      <c r="J66" s="16" t="s">
        <v>16</v>
      </c>
      <c r="K66" s="16"/>
      <c r="L66" s="16"/>
      <c r="M66" s="16"/>
      <c r="N66" s="16" t="s">
        <v>8</v>
      </c>
      <c r="O66" s="16"/>
      <c r="P66" s="16" t="s">
        <v>16</v>
      </c>
      <c r="Q66" s="16" t="s">
        <v>6</v>
      </c>
      <c r="R66" s="16" t="s">
        <v>5</v>
      </c>
      <c r="S66" s="17"/>
    </row>
    <row r="67" spans="1:19" ht="13.5">
      <c r="A67" s="15"/>
      <c r="B67" s="16"/>
      <c r="C67" s="16"/>
      <c r="D67" s="16"/>
      <c r="E67" s="16"/>
      <c r="F67" s="16"/>
      <c r="G67" s="16"/>
      <c r="H67" s="16"/>
      <c r="I67" s="16"/>
      <c r="J67" s="16" t="s">
        <v>17</v>
      </c>
      <c r="K67" s="16"/>
      <c r="L67" s="16"/>
      <c r="M67" s="16"/>
      <c r="N67" s="16"/>
      <c r="O67" s="16"/>
      <c r="P67" s="16" t="s">
        <v>17</v>
      </c>
      <c r="Q67" s="16"/>
      <c r="R67" s="16"/>
      <c r="S67" s="17"/>
    </row>
    <row r="68" spans="1:19" ht="13.5">
      <c r="A68" s="15"/>
      <c r="B68" s="16"/>
      <c r="C68" s="16"/>
      <c r="D68" s="16"/>
      <c r="E68" s="16"/>
      <c r="F68" s="16"/>
      <c r="G68" s="16"/>
      <c r="H68" s="16"/>
      <c r="I68" s="16"/>
      <c r="J68" s="16" t="s">
        <v>8</v>
      </c>
      <c r="K68" s="16"/>
      <c r="L68" s="16"/>
      <c r="M68" s="16"/>
      <c r="N68" s="16"/>
      <c r="O68" s="16"/>
      <c r="P68" s="16" t="s">
        <v>8</v>
      </c>
      <c r="Q68" s="16"/>
      <c r="R68" s="16"/>
      <c r="S68" s="17"/>
    </row>
    <row r="69" spans="1:19" ht="14.25" thickBot="1">
      <c r="A69" s="31"/>
      <c r="B69" s="32"/>
      <c r="C69" s="32"/>
      <c r="D69" s="32"/>
      <c r="E69" s="32"/>
      <c r="F69" s="16" t="s">
        <v>18</v>
      </c>
      <c r="G69" s="16" t="s">
        <v>18</v>
      </c>
      <c r="H69" s="16" t="s">
        <v>18</v>
      </c>
      <c r="I69" s="16" t="s">
        <v>18</v>
      </c>
      <c r="J69" s="16" t="s">
        <v>18</v>
      </c>
      <c r="K69" s="16" t="s">
        <v>18</v>
      </c>
      <c r="L69" s="16" t="s">
        <v>15</v>
      </c>
      <c r="M69" s="16" t="s">
        <v>15</v>
      </c>
      <c r="N69" s="16" t="s">
        <v>15</v>
      </c>
      <c r="O69" s="16" t="s">
        <v>15</v>
      </c>
      <c r="P69" s="16"/>
      <c r="Q69" s="16" t="s">
        <v>15</v>
      </c>
      <c r="R69" s="32"/>
      <c r="S69" s="36"/>
    </row>
    <row r="70" spans="1:19" ht="14.25">
      <c r="A70" s="40"/>
      <c r="B70" s="41"/>
      <c r="C70" s="34"/>
      <c r="D70" s="34"/>
      <c r="E70" s="51"/>
      <c r="F70" s="42"/>
      <c r="G70" s="42"/>
      <c r="H70" s="42"/>
      <c r="I70" s="42"/>
      <c r="J70" s="66"/>
      <c r="K70" s="72">
        <f>SUM(F70:J70)</f>
        <v>0</v>
      </c>
      <c r="L70" s="69">
        <f>$E70*F70</f>
        <v>0</v>
      </c>
      <c r="M70" s="43">
        <f aca="true" t="shared" si="5" ref="M70:P79">$E70*G70</f>
        <v>0</v>
      </c>
      <c r="N70" s="43">
        <f t="shared" si="5"/>
        <v>0</v>
      </c>
      <c r="O70" s="43">
        <f t="shared" si="5"/>
        <v>0</v>
      </c>
      <c r="P70" s="43">
        <f t="shared" si="5"/>
        <v>0</v>
      </c>
      <c r="Q70" s="43">
        <f>SUM(L70:P70)</f>
        <v>0</v>
      </c>
      <c r="R70" s="34"/>
      <c r="S70" s="44"/>
    </row>
    <row r="71" spans="1:19" ht="13.5">
      <c r="A71" s="45"/>
      <c r="B71" s="39"/>
      <c r="C71" s="19"/>
      <c r="D71" s="19"/>
      <c r="E71" s="39"/>
      <c r="F71" s="33"/>
      <c r="G71" s="33"/>
      <c r="H71" s="33"/>
      <c r="I71" s="33"/>
      <c r="J71" s="67"/>
      <c r="K71" s="73">
        <f aca="true" t="shared" si="6" ref="K71:K79">SUM(F71:J71)</f>
        <v>0</v>
      </c>
      <c r="L71" s="70">
        <f aca="true" t="shared" si="7" ref="L71:L79">$E71*F71</f>
        <v>0</v>
      </c>
      <c r="M71" s="20">
        <f t="shared" si="5"/>
        <v>0</v>
      </c>
      <c r="N71" s="20">
        <f t="shared" si="5"/>
        <v>0</v>
      </c>
      <c r="O71" s="20">
        <f t="shared" si="5"/>
        <v>0</v>
      </c>
      <c r="P71" s="20">
        <f t="shared" si="5"/>
        <v>0</v>
      </c>
      <c r="Q71" s="20">
        <f aca="true" t="shared" si="8" ref="Q71:Q79">SUM(L71:P71)</f>
        <v>0</v>
      </c>
      <c r="R71" s="19"/>
      <c r="S71" s="46"/>
    </row>
    <row r="72" spans="1:19" ht="13.5" hidden="1">
      <c r="A72" s="45"/>
      <c r="B72" s="39"/>
      <c r="C72" s="19"/>
      <c r="D72" s="19"/>
      <c r="E72" s="39"/>
      <c r="F72" s="33"/>
      <c r="G72" s="33"/>
      <c r="H72" s="33"/>
      <c r="I72" s="33"/>
      <c r="J72" s="67">
        <v>1</v>
      </c>
      <c r="K72" s="73">
        <f t="shared" si="6"/>
        <v>1</v>
      </c>
      <c r="L72" s="70">
        <f t="shared" si="7"/>
        <v>0</v>
      </c>
      <c r="M72" s="20">
        <f t="shared" si="5"/>
        <v>0</v>
      </c>
      <c r="N72" s="20">
        <f t="shared" si="5"/>
        <v>0</v>
      </c>
      <c r="O72" s="20">
        <f t="shared" si="5"/>
        <v>0</v>
      </c>
      <c r="P72" s="20">
        <f t="shared" si="5"/>
        <v>0</v>
      </c>
      <c r="Q72" s="20">
        <f t="shared" si="8"/>
        <v>0</v>
      </c>
      <c r="R72" s="19"/>
      <c r="S72" s="46"/>
    </row>
    <row r="73" spans="1:19" ht="13.5" hidden="1">
      <c r="A73" s="45"/>
      <c r="B73" s="39"/>
      <c r="C73" s="19"/>
      <c r="D73" s="19"/>
      <c r="E73" s="39"/>
      <c r="F73" s="33"/>
      <c r="G73" s="33"/>
      <c r="H73" s="33"/>
      <c r="I73" s="33"/>
      <c r="J73" s="67">
        <v>1</v>
      </c>
      <c r="K73" s="73">
        <f t="shared" si="6"/>
        <v>1</v>
      </c>
      <c r="L73" s="70">
        <f t="shared" si="7"/>
        <v>0</v>
      </c>
      <c r="M73" s="20">
        <f t="shared" si="5"/>
        <v>0</v>
      </c>
      <c r="N73" s="20">
        <f t="shared" si="5"/>
        <v>0</v>
      </c>
      <c r="O73" s="20">
        <f t="shared" si="5"/>
        <v>0</v>
      </c>
      <c r="P73" s="20">
        <f t="shared" si="5"/>
        <v>0</v>
      </c>
      <c r="Q73" s="20">
        <f t="shared" si="8"/>
        <v>0</v>
      </c>
      <c r="R73" s="19"/>
      <c r="S73" s="46"/>
    </row>
    <row r="74" spans="1:19" ht="13.5" hidden="1">
      <c r="A74" s="45"/>
      <c r="B74" s="39"/>
      <c r="C74" s="19"/>
      <c r="D74" s="19"/>
      <c r="E74" s="39"/>
      <c r="F74" s="33"/>
      <c r="G74" s="33"/>
      <c r="H74" s="33"/>
      <c r="I74" s="33"/>
      <c r="J74" s="67">
        <v>1</v>
      </c>
      <c r="K74" s="73">
        <f t="shared" si="6"/>
        <v>1</v>
      </c>
      <c r="L74" s="70">
        <f t="shared" si="7"/>
        <v>0</v>
      </c>
      <c r="M74" s="20">
        <f t="shared" si="5"/>
        <v>0</v>
      </c>
      <c r="N74" s="20">
        <f t="shared" si="5"/>
        <v>0</v>
      </c>
      <c r="O74" s="20">
        <f t="shared" si="5"/>
        <v>0</v>
      </c>
      <c r="P74" s="20">
        <f t="shared" si="5"/>
        <v>0</v>
      </c>
      <c r="Q74" s="20">
        <f t="shared" si="8"/>
        <v>0</v>
      </c>
      <c r="R74" s="19"/>
      <c r="S74" s="46"/>
    </row>
    <row r="75" spans="1:19" ht="13.5" hidden="1">
      <c r="A75" s="45"/>
      <c r="B75" s="39"/>
      <c r="C75" s="19"/>
      <c r="D75" s="19"/>
      <c r="E75" s="39"/>
      <c r="F75" s="33"/>
      <c r="G75" s="33"/>
      <c r="H75" s="33"/>
      <c r="I75" s="33"/>
      <c r="J75" s="67">
        <v>1</v>
      </c>
      <c r="K75" s="73">
        <f t="shared" si="6"/>
        <v>1</v>
      </c>
      <c r="L75" s="70">
        <f t="shared" si="7"/>
        <v>0</v>
      </c>
      <c r="M75" s="20">
        <f t="shared" si="5"/>
        <v>0</v>
      </c>
      <c r="N75" s="20">
        <f t="shared" si="5"/>
        <v>0</v>
      </c>
      <c r="O75" s="20">
        <f t="shared" si="5"/>
        <v>0</v>
      </c>
      <c r="P75" s="20">
        <f t="shared" si="5"/>
        <v>0</v>
      </c>
      <c r="Q75" s="20">
        <f t="shared" si="8"/>
        <v>0</v>
      </c>
      <c r="R75" s="19"/>
      <c r="S75" s="46"/>
    </row>
    <row r="76" spans="1:19" ht="13.5" hidden="1">
      <c r="A76" s="45"/>
      <c r="B76" s="39"/>
      <c r="C76" s="19"/>
      <c r="D76" s="19"/>
      <c r="E76" s="39"/>
      <c r="F76" s="33"/>
      <c r="G76" s="33"/>
      <c r="H76" s="33"/>
      <c r="I76" s="33"/>
      <c r="J76" s="67">
        <v>1</v>
      </c>
      <c r="K76" s="73">
        <f t="shared" si="6"/>
        <v>1</v>
      </c>
      <c r="L76" s="70">
        <f t="shared" si="7"/>
        <v>0</v>
      </c>
      <c r="M76" s="20">
        <f t="shared" si="5"/>
        <v>0</v>
      </c>
      <c r="N76" s="20">
        <f t="shared" si="5"/>
        <v>0</v>
      </c>
      <c r="O76" s="20">
        <f t="shared" si="5"/>
        <v>0</v>
      </c>
      <c r="P76" s="20">
        <f t="shared" si="5"/>
        <v>0</v>
      </c>
      <c r="Q76" s="20">
        <f t="shared" si="8"/>
        <v>0</v>
      </c>
      <c r="R76" s="19"/>
      <c r="S76" s="46"/>
    </row>
    <row r="77" spans="1:19" ht="13.5" hidden="1">
      <c r="A77" s="45"/>
      <c r="B77" s="39"/>
      <c r="C77" s="19"/>
      <c r="D77" s="19"/>
      <c r="E77" s="39"/>
      <c r="F77" s="33"/>
      <c r="G77" s="33"/>
      <c r="H77" s="33"/>
      <c r="I77" s="33"/>
      <c r="J77" s="67">
        <v>1</v>
      </c>
      <c r="K77" s="73">
        <f t="shared" si="6"/>
        <v>1</v>
      </c>
      <c r="L77" s="70">
        <f t="shared" si="7"/>
        <v>0</v>
      </c>
      <c r="M77" s="20">
        <f t="shared" si="5"/>
        <v>0</v>
      </c>
      <c r="N77" s="20">
        <f t="shared" si="5"/>
        <v>0</v>
      </c>
      <c r="O77" s="20">
        <f t="shared" si="5"/>
        <v>0</v>
      </c>
      <c r="P77" s="20">
        <f t="shared" si="5"/>
        <v>0</v>
      </c>
      <c r="Q77" s="20">
        <f t="shared" si="8"/>
        <v>0</v>
      </c>
      <c r="R77" s="19"/>
      <c r="S77" s="46"/>
    </row>
    <row r="78" spans="1:19" ht="13.5" hidden="1">
      <c r="A78" s="45"/>
      <c r="B78" s="39"/>
      <c r="C78" s="19"/>
      <c r="D78" s="19"/>
      <c r="E78" s="39"/>
      <c r="F78" s="33"/>
      <c r="G78" s="33"/>
      <c r="H78" s="33"/>
      <c r="I78" s="33"/>
      <c r="J78" s="67">
        <v>1</v>
      </c>
      <c r="K78" s="73">
        <f t="shared" si="6"/>
        <v>1</v>
      </c>
      <c r="L78" s="70">
        <f t="shared" si="7"/>
        <v>0</v>
      </c>
      <c r="M78" s="20">
        <f t="shared" si="5"/>
        <v>0</v>
      </c>
      <c r="N78" s="20">
        <f t="shared" si="5"/>
        <v>0</v>
      </c>
      <c r="O78" s="20">
        <f t="shared" si="5"/>
        <v>0</v>
      </c>
      <c r="P78" s="20">
        <f t="shared" si="5"/>
        <v>0</v>
      </c>
      <c r="Q78" s="20">
        <f t="shared" si="8"/>
        <v>0</v>
      </c>
      <c r="R78" s="19"/>
      <c r="S78" s="46"/>
    </row>
    <row r="79" spans="1:19" ht="13.5" hidden="1">
      <c r="A79" s="45"/>
      <c r="B79" s="39"/>
      <c r="C79" s="19"/>
      <c r="D79" s="19"/>
      <c r="E79" s="39"/>
      <c r="F79" s="33"/>
      <c r="G79" s="33"/>
      <c r="H79" s="33"/>
      <c r="I79" s="33"/>
      <c r="J79" s="67">
        <v>1</v>
      </c>
      <c r="K79" s="73">
        <f t="shared" si="6"/>
        <v>1</v>
      </c>
      <c r="L79" s="70">
        <f t="shared" si="7"/>
        <v>0</v>
      </c>
      <c r="M79" s="20">
        <f t="shared" si="5"/>
        <v>0</v>
      </c>
      <c r="N79" s="20">
        <f t="shared" si="5"/>
        <v>0</v>
      </c>
      <c r="O79" s="20">
        <f t="shared" si="5"/>
        <v>0</v>
      </c>
      <c r="P79" s="20">
        <f t="shared" si="5"/>
        <v>0</v>
      </c>
      <c r="Q79" s="20">
        <f t="shared" si="8"/>
        <v>0</v>
      </c>
      <c r="R79" s="19"/>
      <c r="S79" s="46"/>
    </row>
    <row r="80" spans="1:19" ht="14.25" hidden="1" thickBot="1">
      <c r="A80" s="47"/>
      <c r="B80" s="48"/>
      <c r="C80" s="35"/>
      <c r="D80" s="35"/>
      <c r="E80" s="48"/>
      <c r="F80" s="49"/>
      <c r="G80" s="49"/>
      <c r="H80" s="49"/>
      <c r="I80" s="49"/>
      <c r="J80" s="68"/>
      <c r="K80" s="74"/>
      <c r="L80" s="71"/>
      <c r="M80" s="11"/>
      <c r="N80" s="11"/>
      <c r="O80" s="11"/>
      <c r="P80" s="11"/>
      <c r="Q80" s="11"/>
      <c r="R80" s="35"/>
      <c r="S80" s="50"/>
    </row>
    <row r="81" spans="1:19" ht="14.25" thickBot="1">
      <c r="A81" s="5"/>
      <c r="B81" s="9"/>
      <c r="C81" s="6"/>
      <c r="D81" s="6"/>
      <c r="E81" s="37">
        <f>SUM(E70:E80)</f>
        <v>0</v>
      </c>
      <c r="F81" s="6"/>
      <c r="G81" s="6"/>
      <c r="H81" s="6"/>
      <c r="I81" s="6"/>
      <c r="J81" s="6"/>
      <c r="K81" s="10"/>
      <c r="L81" s="38">
        <f aca="true" t="shared" si="9" ref="L81:Q81">SUM(L70:L80)</f>
        <v>0</v>
      </c>
      <c r="M81" s="38">
        <f t="shared" si="9"/>
        <v>0</v>
      </c>
      <c r="N81" s="38">
        <f t="shared" si="9"/>
        <v>0</v>
      </c>
      <c r="O81" s="38">
        <f t="shared" si="9"/>
        <v>0</v>
      </c>
      <c r="P81" s="38">
        <f t="shared" si="9"/>
        <v>0</v>
      </c>
      <c r="Q81" s="38">
        <f t="shared" si="9"/>
        <v>0</v>
      </c>
      <c r="R81" s="6"/>
      <c r="S81" s="7"/>
    </row>
    <row r="82" ht="14.25" thickBot="1"/>
    <row r="83" spans="1:19" ht="13.5">
      <c r="A83" s="12" t="s">
        <v>23</v>
      </c>
      <c r="B83" s="13" t="s">
        <v>24</v>
      </c>
      <c r="C83" s="13" t="s">
        <v>4</v>
      </c>
      <c r="D83" s="13" t="s">
        <v>5</v>
      </c>
      <c r="E83" s="13" t="s">
        <v>6</v>
      </c>
      <c r="F83" s="13" t="s">
        <v>7</v>
      </c>
      <c r="G83" s="13" t="s">
        <v>8</v>
      </c>
      <c r="H83" s="13" t="s">
        <v>9</v>
      </c>
      <c r="I83" s="13" t="s">
        <v>10</v>
      </c>
      <c r="J83" s="13" t="s">
        <v>11</v>
      </c>
      <c r="K83" s="13" t="s">
        <v>12</v>
      </c>
      <c r="L83" s="13" t="s">
        <v>7</v>
      </c>
      <c r="M83" s="13" t="s">
        <v>8</v>
      </c>
      <c r="N83" s="13" t="s">
        <v>9</v>
      </c>
      <c r="O83" s="13" t="s">
        <v>10</v>
      </c>
      <c r="P83" s="13" t="s">
        <v>11</v>
      </c>
      <c r="Q83" s="13" t="s">
        <v>12</v>
      </c>
      <c r="R83" s="13" t="s">
        <v>13</v>
      </c>
      <c r="S83" s="14" t="s">
        <v>14</v>
      </c>
    </row>
    <row r="84" spans="1:19" ht="13.5">
      <c r="A84" s="15" t="s">
        <v>25</v>
      </c>
      <c r="B84" s="16" t="s">
        <v>15</v>
      </c>
      <c r="C84" s="16"/>
      <c r="D84" s="16"/>
      <c r="E84" s="16" t="s">
        <v>15</v>
      </c>
      <c r="F84" s="16"/>
      <c r="G84" s="16"/>
      <c r="H84" s="16" t="s">
        <v>8</v>
      </c>
      <c r="I84" s="16"/>
      <c r="J84" s="16" t="s">
        <v>16</v>
      </c>
      <c r="K84" s="16"/>
      <c r="L84" s="16"/>
      <c r="M84" s="16"/>
      <c r="N84" s="16" t="s">
        <v>8</v>
      </c>
      <c r="O84" s="16"/>
      <c r="P84" s="16" t="s">
        <v>16</v>
      </c>
      <c r="Q84" s="16" t="s">
        <v>6</v>
      </c>
      <c r="R84" s="16" t="s">
        <v>5</v>
      </c>
      <c r="S84" s="17"/>
    </row>
    <row r="85" spans="1:19" ht="13.5">
      <c r="A85" s="15"/>
      <c r="B85" s="16"/>
      <c r="C85" s="16"/>
      <c r="D85" s="16"/>
      <c r="E85" s="16"/>
      <c r="F85" s="16"/>
      <c r="G85" s="16"/>
      <c r="H85" s="16"/>
      <c r="I85" s="16"/>
      <c r="J85" s="16" t="s">
        <v>17</v>
      </c>
      <c r="K85" s="16"/>
      <c r="L85" s="16"/>
      <c r="M85" s="16"/>
      <c r="N85" s="16"/>
      <c r="O85" s="16"/>
      <c r="P85" s="16" t="s">
        <v>17</v>
      </c>
      <c r="Q85" s="16"/>
      <c r="R85" s="16"/>
      <c r="S85" s="17"/>
    </row>
    <row r="86" spans="1:19" ht="13.5">
      <c r="A86" s="15"/>
      <c r="B86" s="16"/>
      <c r="C86" s="16"/>
      <c r="D86" s="16"/>
      <c r="E86" s="16"/>
      <c r="F86" s="16"/>
      <c r="G86" s="16"/>
      <c r="H86" s="16"/>
      <c r="I86" s="16"/>
      <c r="J86" s="16" t="s">
        <v>8</v>
      </c>
      <c r="K86" s="16"/>
      <c r="L86" s="16"/>
      <c r="M86" s="16"/>
      <c r="N86" s="16"/>
      <c r="O86" s="16"/>
      <c r="P86" s="16" t="s">
        <v>8</v>
      </c>
      <c r="Q86" s="16"/>
      <c r="R86" s="16"/>
      <c r="S86" s="17"/>
    </row>
    <row r="87" spans="1:19" ht="14.25" thickBot="1">
      <c r="A87" s="31"/>
      <c r="B87" s="32"/>
      <c r="C87" s="32"/>
      <c r="D87" s="32"/>
      <c r="E87" s="32"/>
      <c r="F87" s="16" t="s">
        <v>18</v>
      </c>
      <c r="G87" s="16" t="s">
        <v>18</v>
      </c>
      <c r="H87" s="16" t="s">
        <v>18</v>
      </c>
      <c r="I87" s="16" t="s">
        <v>18</v>
      </c>
      <c r="J87" s="16" t="s">
        <v>18</v>
      </c>
      <c r="K87" s="16" t="s">
        <v>18</v>
      </c>
      <c r="L87" s="16" t="s">
        <v>15</v>
      </c>
      <c r="M87" s="16" t="s">
        <v>15</v>
      </c>
      <c r="N87" s="16" t="s">
        <v>15</v>
      </c>
      <c r="O87" s="16" t="s">
        <v>15</v>
      </c>
      <c r="P87" s="16"/>
      <c r="Q87" s="16" t="s">
        <v>15</v>
      </c>
      <c r="R87" s="32"/>
      <c r="S87" s="36"/>
    </row>
    <row r="88" spans="1:19" ht="13.5">
      <c r="A88" s="40"/>
      <c r="B88" s="41"/>
      <c r="C88" s="34"/>
      <c r="D88" s="34"/>
      <c r="E88" s="41"/>
      <c r="F88" s="42"/>
      <c r="G88" s="42"/>
      <c r="H88" s="42"/>
      <c r="I88" s="42"/>
      <c r="J88" s="66">
        <v>1</v>
      </c>
      <c r="K88" s="72">
        <f>SUM(F88:J88)</f>
        <v>1</v>
      </c>
      <c r="L88" s="69">
        <f>$E88*F88</f>
        <v>0</v>
      </c>
      <c r="M88" s="43">
        <f aca="true" t="shared" si="10" ref="M88:P97">$E88*G88</f>
        <v>0</v>
      </c>
      <c r="N88" s="43">
        <f t="shared" si="10"/>
        <v>0</v>
      </c>
      <c r="O88" s="43">
        <f t="shared" si="10"/>
        <v>0</v>
      </c>
      <c r="P88" s="43">
        <f t="shared" si="10"/>
        <v>0</v>
      </c>
      <c r="Q88" s="43">
        <f>SUM(L88:P88)</f>
        <v>0</v>
      </c>
      <c r="R88" s="34"/>
      <c r="S88" s="44"/>
    </row>
    <row r="89" spans="1:19" ht="13.5" hidden="1">
      <c r="A89" s="45"/>
      <c r="B89" s="39"/>
      <c r="C89" s="19"/>
      <c r="D89" s="19"/>
      <c r="E89" s="39"/>
      <c r="F89" s="33"/>
      <c r="G89" s="33"/>
      <c r="H89" s="33"/>
      <c r="I89" s="33"/>
      <c r="J89" s="67">
        <v>1</v>
      </c>
      <c r="K89" s="73">
        <f aca="true" t="shared" si="11" ref="K89:K97">SUM(F89:J89)</f>
        <v>1</v>
      </c>
      <c r="L89" s="70">
        <f aca="true" t="shared" si="12" ref="L89:L97">$E89*F89</f>
        <v>0</v>
      </c>
      <c r="M89" s="20">
        <f t="shared" si="10"/>
        <v>0</v>
      </c>
      <c r="N89" s="20">
        <f t="shared" si="10"/>
        <v>0</v>
      </c>
      <c r="O89" s="20">
        <f t="shared" si="10"/>
        <v>0</v>
      </c>
      <c r="P89" s="20">
        <f t="shared" si="10"/>
        <v>0</v>
      </c>
      <c r="Q89" s="20">
        <f aca="true" t="shared" si="13" ref="Q89:Q97">SUM(L89:P89)</f>
        <v>0</v>
      </c>
      <c r="R89" s="19"/>
      <c r="S89" s="46"/>
    </row>
    <row r="90" spans="1:19" ht="13.5" hidden="1">
      <c r="A90" s="45"/>
      <c r="B90" s="39">
        <f aca="true" t="shared" si="14" ref="B90:B97">A90*1000</f>
        <v>0</v>
      </c>
      <c r="C90" s="19"/>
      <c r="D90" s="19"/>
      <c r="E90" s="39"/>
      <c r="F90" s="33"/>
      <c r="G90" s="33"/>
      <c r="H90" s="33"/>
      <c r="I90" s="33"/>
      <c r="J90" s="67">
        <v>1</v>
      </c>
      <c r="K90" s="73">
        <f t="shared" si="11"/>
        <v>1</v>
      </c>
      <c r="L90" s="70">
        <f t="shared" si="12"/>
        <v>0</v>
      </c>
      <c r="M90" s="20">
        <f t="shared" si="10"/>
        <v>0</v>
      </c>
      <c r="N90" s="20">
        <f t="shared" si="10"/>
        <v>0</v>
      </c>
      <c r="O90" s="20">
        <f t="shared" si="10"/>
        <v>0</v>
      </c>
      <c r="P90" s="20">
        <f t="shared" si="10"/>
        <v>0</v>
      </c>
      <c r="Q90" s="20">
        <f t="shared" si="13"/>
        <v>0</v>
      </c>
      <c r="R90" s="19"/>
      <c r="S90" s="46"/>
    </row>
    <row r="91" spans="1:19" ht="13.5" hidden="1">
      <c r="A91" s="45"/>
      <c r="B91" s="39">
        <f t="shared" si="14"/>
        <v>0</v>
      </c>
      <c r="C91" s="19"/>
      <c r="D91" s="19"/>
      <c r="E91" s="39"/>
      <c r="F91" s="33"/>
      <c r="G91" s="33"/>
      <c r="H91" s="33"/>
      <c r="I91" s="33"/>
      <c r="J91" s="67">
        <v>1</v>
      </c>
      <c r="K91" s="73">
        <f t="shared" si="11"/>
        <v>1</v>
      </c>
      <c r="L91" s="70">
        <f t="shared" si="12"/>
        <v>0</v>
      </c>
      <c r="M91" s="20">
        <f t="shared" si="10"/>
        <v>0</v>
      </c>
      <c r="N91" s="20">
        <f t="shared" si="10"/>
        <v>0</v>
      </c>
      <c r="O91" s="20">
        <f t="shared" si="10"/>
        <v>0</v>
      </c>
      <c r="P91" s="20">
        <f t="shared" si="10"/>
        <v>0</v>
      </c>
      <c r="Q91" s="20">
        <f t="shared" si="13"/>
        <v>0</v>
      </c>
      <c r="R91" s="19"/>
      <c r="S91" s="46"/>
    </row>
    <row r="92" spans="1:19" ht="13.5" hidden="1">
      <c r="A92" s="45"/>
      <c r="B92" s="39">
        <f t="shared" si="14"/>
        <v>0</v>
      </c>
      <c r="C92" s="19"/>
      <c r="D92" s="19"/>
      <c r="E92" s="39"/>
      <c r="F92" s="33"/>
      <c r="G92" s="33"/>
      <c r="H92" s="33"/>
      <c r="I92" s="33"/>
      <c r="J92" s="67">
        <v>1</v>
      </c>
      <c r="K92" s="73">
        <f t="shared" si="11"/>
        <v>1</v>
      </c>
      <c r="L92" s="70">
        <f t="shared" si="12"/>
        <v>0</v>
      </c>
      <c r="M92" s="20">
        <f t="shared" si="10"/>
        <v>0</v>
      </c>
      <c r="N92" s="20">
        <f t="shared" si="10"/>
        <v>0</v>
      </c>
      <c r="O92" s="20">
        <f t="shared" si="10"/>
        <v>0</v>
      </c>
      <c r="P92" s="20">
        <f t="shared" si="10"/>
        <v>0</v>
      </c>
      <c r="Q92" s="20">
        <f t="shared" si="13"/>
        <v>0</v>
      </c>
      <c r="R92" s="19"/>
      <c r="S92" s="46"/>
    </row>
    <row r="93" spans="1:19" ht="13.5" hidden="1">
      <c r="A93" s="45"/>
      <c r="B93" s="39">
        <f t="shared" si="14"/>
        <v>0</v>
      </c>
      <c r="C93" s="19"/>
      <c r="D93" s="19"/>
      <c r="E93" s="39"/>
      <c r="F93" s="33"/>
      <c r="G93" s="33"/>
      <c r="H93" s="33"/>
      <c r="I93" s="33"/>
      <c r="J93" s="67">
        <v>1</v>
      </c>
      <c r="K93" s="73">
        <f t="shared" si="11"/>
        <v>1</v>
      </c>
      <c r="L93" s="70">
        <f t="shared" si="12"/>
        <v>0</v>
      </c>
      <c r="M93" s="20">
        <f t="shared" si="10"/>
        <v>0</v>
      </c>
      <c r="N93" s="20">
        <f t="shared" si="10"/>
        <v>0</v>
      </c>
      <c r="O93" s="20">
        <f t="shared" si="10"/>
        <v>0</v>
      </c>
      <c r="P93" s="20">
        <f t="shared" si="10"/>
        <v>0</v>
      </c>
      <c r="Q93" s="20">
        <f t="shared" si="13"/>
        <v>0</v>
      </c>
      <c r="R93" s="19"/>
      <c r="S93" s="46"/>
    </row>
    <row r="94" spans="1:19" ht="13.5" hidden="1">
      <c r="A94" s="45"/>
      <c r="B94" s="39">
        <f t="shared" si="14"/>
        <v>0</v>
      </c>
      <c r="C94" s="19"/>
      <c r="D94" s="19"/>
      <c r="E94" s="39"/>
      <c r="F94" s="33"/>
      <c r="G94" s="33"/>
      <c r="H94" s="33"/>
      <c r="I94" s="33"/>
      <c r="J94" s="67">
        <v>1</v>
      </c>
      <c r="K94" s="73">
        <f t="shared" si="11"/>
        <v>1</v>
      </c>
      <c r="L94" s="70">
        <f t="shared" si="12"/>
        <v>0</v>
      </c>
      <c r="M94" s="20">
        <f t="shared" si="10"/>
        <v>0</v>
      </c>
      <c r="N94" s="20">
        <f t="shared" si="10"/>
        <v>0</v>
      </c>
      <c r="O94" s="20">
        <f t="shared" si="10"/>
        <v>0</v>
      </c>
      <c r="P94" s="20">
        <f t="shared" si="10"/>
        <v>0</v>
      </c>
      <c r="Q94" s="20">
        <f t="shared" si="13"/>
        <v>0</v>
      </c>
      <c r="R94" s="19"/>
      <c r="S94" s="46"/>
    </row>
    <row r="95" spans="1:19" ht="13.5" hidden="1">
      <c r="A95" s="45"/>
      <c r="B95" s="39">
        <f t="shared" si="14"/>
        <v>0</v>
      </c>
      <c r="C95" s="19"/>
      <c r="D95" s="19"/>
      <c r="E95" s="39"/>
      <c r="F95" s="33"/>
      <c r="G95" s="33"/>
      <c r="H95" s="33"/>
      <c r="I95" s="33"/>
      <c r="J95" s="67">
        <v>1</v>
      </c>
      <c r="K95" s="73">
        <f t="shared" si="11"/>
        <v>1</v>
      </c>
      <c r="L95" s="70">
        <f t="shared" si="12"/>
        <v>0</v>
      </c>
      <c r="M95" s="20">
        <f t="shared" si="10"/>
        <v>0</v>
      </c>
      <c r="N95" s="20">
        <f t="shared" si="10"/>
        <v>0</v>
      </c>
      <c r="O95" s="20">
        <f t="shared" si="10"/>
        <v>0</v>
      </c>
      <c r="P95" s="20">
        <f t="shared" si="10"/>
        <v>0</v>
      </c>
      <c r="Q95" s="20">
        <f t="shared" si="13"/>
        <v>0</v>
      </c>
      <c r="R95" s="19"/>
      <c r="S95" s="46"/>
    </row>
    <row r="96" spans="1:19" ht="13.5" hidden="1">
      <c r="A96" s="45"/>
      <c r="B96" s="39">
        <f t="shared" si="14"/>
        <v>0</v>
      </c>
      <c r="C96" s="19"/>
      <c r="D96" s="19"/>
      <c r="E96" s="39"/>
      <c r="F96" s="33"/>
      <c r="G96" s="33"/>
      <c r="H96" s="33"/>
      <c r="I96" s="33"/>
      <c r="J96" s="67">
        <v>1</v>
      </c>
      <c r="K96" s="73">
        <f t="shared" si="11"/>
        <v>1</v>
      </c>
      <c r="L96" s="70">
        <f t="shared" si="12"/>
        <v>0</v>
      </c>
      <c r="M96" s="20">
        <f t="shared" si="10"/>
        <v>0</v>
      </c>
      <c r="N96" s="20">
        <f t="shared" si="10"/>
        <v>0</v>
      </c>
      <c r="O96" s="20">
        <f t="shared" si="10"/>
        <v>0</v>
      </c>
      <c r="P96" s="20">
        <f t="shared" si="10"/>
        <v>0</v>
      </c>
      <c r="Q96" s="20">
        <f t="shared" si="13"/>
        <v>0</v>
      </c>
      <c r="R96" s="19"/>
      <c r="S96" s="46"/>
    </row>
    <row r="97" spans="1:19" ht="13.5" hidden="1">
      <c r="A97" s="45"/>
      <c r="B97" s="39">
        <f t="shared" si="14"/>
        <v>0</v>
      </c>
      <c r="C97" s="19"/>
      <c r="D97" s="19"/>
      <c r="E97" s="39"/>
      <c r="F97" s="33"/>
      <c r="G97" s="33"/>
      <c r="H97" s="33"/>
      <c r="I97" s="33"/>
      <c r="J97" s="67">
        <v>1</v>
      </c>
      <c r="K97" s="73">
        <f t="shared" si="11"/>
        <v>1</v>
      </c>
      <c r="L97" s="70">
        <f t="shared" si="12"/>
        <v>0</v>
      </c>
      <c r="M97" s="20">
        <f t="shared" si="10"/>
        <v>0</v>
      </c>
      <c r="N97" s="20">
        <f t="shared" si="10"/>
        <v>0</v>
      </c>
      <c r="O97" s="20">
        <f t="shared" si="10"/>
        <v>0</v>
      </c>
      <c r="P97" s="20">
        <f t="shared" si="10"/>
        <v>0</v>
      </c>
      <c r="Q97" s="20">
        <f t="shared" si="13"/>
        <v>0</v>
      </c>
      <c r="R97" s="19"/>
      <c r="S97" s="46"/>
    </row>
    <row r="98" spans="1:19" ht="14.25" hidden="1" thickBot="1">
      <c r="A98" s="47"/>
      <c r="B98" s="48"/>
      <c r="C98" s="35"/>
      <c r="D98" s="35"/>
      <c r="E98" s="48"/>
      <c r="F98" s="49"/>
      <c r="G98" s="49"/>
      <c r="H98" s="49"/>
      <c r="I98" s="49"/>
      <c r="J98" s="68"/>
      <c r="K98" s="74"/>
      <c r="L98" s="71"/>
      <c r="M98" s="11"/>
      <c r="N98" s="11"/>
      <c r="O98" s="11"/>
      <c r="P98" s="11"/>
      <c r="Q98" s="11"/>
      <c r="R98" s="35"/>
      <c r="S98" s="50"/>
    </row>
    <row r="99" spans="1:19" ht="14.25" thickBot="1">
      <c r="A99" s="5"/>
      <c r="B99" s="9"/>
      <c r="C99" s="6"/>
      <c r="D99" s="6"/>
      <c r="E99" s="37">
        <f>SUM(E88:E98)</f>
        <v>0</v>
      </c>
      <c r="F99" s="6"/>
      <c r="G99" s="6"/>
      <c r="H99" s="6"/>
      <c r="I99" s="6"/>
      <c r="J99" s="6"/>
      <c r="K99" s="10"/>
      <c r="L99" s="38">
        <f aca="true" t="shared" si="15" ref="L99:Q99">SUM(L88:L98)</f>
        <v>0</v>
      </c>
      <c r="M99" s="38">
        <f t="shared" si="15"/>
        <v>0</v>
      </c>
      <c r="N99" s="38">
        <f t="shared" si="15"/>
        <v>0</v>
      </c>
      <c r="O99" s="38">
        <f t="shared" si="15"/>
        <v>0</v>
      </c>
      <c r="P99" s="38">
        <f t="shared" si="15"/>
        <v>0</v>
      </c>
      <c r="Q99" s="38">
        <f t="shared" si="15"/>
        <v>0</v>
      </c>
      <c r="R99" s="6"/>
      <c r="S99" s="7"/>
    </row>
    <row r="101" spans="4:18" ht="14.25" thickBot="1">
      <c r="D101" s="2" t="s">
        <v>26</v>
      </c>
      <c r="E101" s="118">
        <f>E99+E81+E63</f>
        <v>0</v>
      </c>
      <c r="F101" s="2"/>
      <c r="G101" s="117"/>
      <c r="H101" s="2"/>
      <c r="I101" s="2"/>
      <c r="J101" s="2"/>
      <c r="K101" s="2"/>
      <c r="L101" s="117">
        <f aca="true" t="shared" si="16" ref="L101:Q101">SUM(L63,L81,L99)</f>
        <v>0</v>
      </c>
      <c r="M101" s="117">
        <f t="shared" si="16"/>
        <v>0</v>
      </c>
      <c r="N101" s="117">
        <f t="shared" si="16"/>
        <v>0</v>
      </c>
      <c r="O101" s="117">
        <f t="shared" si="16"/>
        <v>0</v>
      </c>
      <c r="P101" s="117">
        <f t="shared" si="16"/>
        <v>0</v>
      </c>
      <c r="Q101" s="117">
        <f t="shared" si="16"/>
        <v>0</v>
      </c>
      <c r="R101" s="2"/>
    </row>
    <row r="102" spans="12:17" ht="15" thickBot="1" thickTop="1">
      <c r="L102" s="18"/>
      <c r="M102" s="18"/>
      <c r="N102" s="18"/>
      <c r="O102" s="18"/>
      <c r="P102" s="18"/>
      <c r="Q102" s="18"/>
    </row>
    <row r="103" ht="14.25" thickTop="1"/>
  </sheetData>
  <sheetProtection/>
  <conditionalFormatting sqref="K70:K79 K88:K97 K11:K61">
    <cfRule type="cellIs" priority="59" dxfId="52" operator="notEqual">
      <formula>1</formula>
    </cfRule>
  </conditionalFormatting>
  <conditionalFormatting sqref="Q63">
    <cfRule type="cellIs" priority="55" dxfId="62" operator="greaterThan">
      <formula>$E$63</formula>
    </cfRule>
    <cfRule type="cellIs" priority="58" dxfId="52" operator="notEqual">
      <formula>$E$63</formula>
    </cfRule>
  </conditionalFormatting>
  <conditionalFormatting sqref="Q81">
    <cfRule type="cellIs" priority="54" dxfId="62" operator="greaterThan">
      <formula>$E$81</formula>
    </cfRule>
    <cfRule type="cellIs" priority="57" dxfId="52" operator="notEqual">
      <formula>$E$81</formula>
    </cfRule>
  </conditionalFormatting>
  <conditionalFormatting sqref="Q99">
    <cfRule type="cellIs" priority="53" dxfId="62" operator="greaterThan">
      <formula>$E$99</formula>
    </cfRule>
    <cfRule type="cellIs" priority="56" dxfId="52" operator="notEqual">
      <formula>$E$99</formula>
    </cfRule>
  </conditionalFormatting>
  <conditionalFormatting sqref="E11">
    <cfRule type="cellIs" priority="50" dxfId="62" operator="greaterThan">
      <formula>$B$11</formula>
    </cfRule>
    <cfRule type="cellIs" priority="51" dxfId="62" operator="greaterThan">
      <formula>$B$11</formula>
    </cfRule>
  </conditionalFormatting>
  <conditionalFormatting sqref="E12">
    <cfRule type="cellIs" priority="49" dxfId="62" operator="greaterThan">
      <formula>$B$12</formula>
    </cfRule>
  </conditionalFormatting>
  <conditionalFormatting sqref="E13">
    <cfRule type="cellIs" priority="48" dxfId="62" operator="greaterThan">
      <formula>$B$13</formula>
    </cfRule>
  </conditionalFormatting>
  <conditionalFormatting sqref="E14">
    <cfRule type="cellIs" priority="47" dxfId="62" operator="greaterThan">
      <formula>$B$14</formula>
    </cfRule>
  </conditionalFormatting>
  <conditionalFormatting sqref="E15">
    <cfRule type="cellIs" priority="46" dxfId="62" operator="greaterThan">
      <formula>$B$15</formula>
    </cfRule>
  </conditionalFormatting>
  <conditionalFormatting sqref="E16">
    <cfRule type="cellIs" priority="45" dxfId="62" operator="greaterThan">
      <formula>$B$16</formula>
    </cfRule>
  </conditionalFormatting>
  <conditionalFormatting sqref="E17">
    <cfRule type="cellIs" priority="44" dxfId="62" operator="greaterThan">
      <formula>$B$17</formula>
    </cfRule>
  </conditionalFormatting>
  <conditionalFormatting sqref="E18">
    <cfRule type="cellIs" priority="43" dxfId="62" operator="greaterThan">
      <formula>$B$18</formula>
    </cfRule>
  </conditionalFormatting>
  <conditionalFormatting sqref="E19">
    <cfRule type="cellIs" priority="42" dxfId="62" operator="greaterThan">
      <formula>$B$19</formula>
    </cfRule>
  </conditionalFormatting>
  <conditionalFormatting sqref="E20">
    <cfRule type="cellIs" priority="41" dxfId="62" operator="greaterThan">
      <formula>$B$20</formula>
    </cfRule>
  </conditionalFormatting>
  <conditionalFormatting sqref="E21">
    <cfRule type="cellIs" priority="40" dxfId="62" operator="greaterThan">
      <formula>$B$21</formula>
    </cfRule>
  </conditionalFormatting>
  <conditionalFormatting sqref="E22">
    <cfRule type="cellIs" priority="39" dxfId="62" operator="greaterThan">
      <formula>$B$22</formula>
    </cfRule>
  </conditionalFormatting>
  <conditionalFormatting sqref="E23">
    <cfRule type="cellIs" priority="38" dxfId="62" operator="greaterThan">
      <formula>$B$23</formula>
    </cfRule>
  </conditionalFormatting>
  <conditionalFormatting sqref="E24">
    <cfRule type="cellIs" priority="37" dxfId="62" operator="greaterThan">
      <formula>$B$24</formula>
    </cfRule>
  </conditionalFormatting>
  <conditionalFormatting sqref="E25">
    <cfRule type="cellIs" priority="36" dxfId="62" operator="greaterThan">
      <formula>$B$25</formula>
    </cfRule>
  </conditionalFormatting>
  <conditionalFormatting sqref="E26">
    <cfRule type="cellIs" priority="35" dxfId="62" operator="greaterThan">
      <formula>$B$26</formula>
    </cfRule>
  </conditionalFormatting>
  <conditionalFormatting sqref="E27">
    <cfRule type="cellIs" priority="34" dxfId="62" operator="greaterThan">
      <formula>$B$27</formula>
    </cfRule>
  </conditionalFormatting>
  <conditionalFormatting sqref="E28">
    <cfRule type="cellIs" priority="33" dxfId="62" operator="greaterThan">
      <formula>$B$28</formula>
    </cfRule>
  </conditionalFormatting>
  <conditionalFormatting sqref="E29">
    <cfRule type="cellIs" priority="32" dxfId="62" operator="greaterThan">
      <formula>$B$29</formula>
    </cfRule>
  </conditionalFormatting>
  <conditionalFormatting sqref="E30">
    <cfRule type="cellIs" priority="30" dxfId="62" operator="greaterThan">
      <formula>$B$30</formula>
    </cfRule>
    <cfRule type="cellIs" priority="31" dxfId="62" operator="greaterThan">
      <formula>$B$30</formula>
    </cfRule>
  </conditionalFormatting>
  <conditionalFormatting sqref="E31">
    <cfRule type="cellIs" priority="29" dxfId="62" operator="greaterThan">
      <formula>$B$31</formula>
    </cfRule>
  </conditionalFormatting>
  <conditionalFormatting sqref="E32">
    <cfRule type="cellIs" priority="28" dxfId="62" operator="greaterThan">
      <formula>$B$32</formula>
    </cfRule>
  </conditionalFormatting>
  <conditionalFormatting sqref="E33">
    <cfRule type="cellIs" priority="27" dxfId="62" operator="greaterThan">
      <formula>$B$33</formula>
    </cfRule>
  </conditionalFormatting>
  <conditionalFormatting sqref="E34">
    <cfRule type="cellIs" priority="26" dxfId="62" operator="greaterThan">
      <formula>$B$34</formula>
    </cfRule>
  </conditionalFormatting>
  <conditionalFormatting sqref="E35">
    <cfRule type="cellIs" priority="25" dxfId="62" operator="greaterThan">
      <formula>$B$35</formula>
    </cfRule>
  </conditionalFormatting>
  <conditionalFormatting sqref="E36">
    <cfRule type="cellIs" priority="24" dxfId="62" operator="greaterThan">
      <formula>$B$36</formula>
    </cfRule>
  </conditionalFormatting>
  <conditionalFormatting sqref="E37">
    <cfRule type="cellIs" priority="23" dxfId="62" operator="greaterThan">
      <formula>$B$37</formula>
    </cfRule>
  </conditionalFormatting>
  <conditionalFormatting sqref="E38">
    <cfRule type="cellIs" priority="22" dxfId="62" operator="greaterThan">
      <formula>$B$38</formula>
    </cfRule>
  </conditionalFormatting>
  <conditionalFormatting sqref="E39">
    <cfRule type="cellIs" priority="21" dxfId="62" operator="greaterThan">
      <formula>$B$39</formula>
    </cfRule>
  </conditionalFormatting>
  <conditionalFormatting sqref="E40">
    <cfRule type="cellIs" priority="20" dxfId="62" operator="greaterThan">
      <formula>$B$40</formula>
    </cfRule>
  </conditionalFormatting>
  <conditionalFormatting sqref="E41">
    <cfRule type="cellIs" priority="19" dxfId="62" operator="greaterThan">
      <formula>$B$41</formula>
    </cfRule>
  </conditionalFormatting>
  <conditionalFormatting sqref="E42">
    <cfRule type="cellIs" priority="18" dxfId="62" operator="greaterThan">
      <formula>$B$42</formula>
    </cfRule>
  </conditionalFormatting>
  <conditionalFormatting sqref="E43">
    <cfRule type="cellIs" priority="17" dxfId="62" operator="greaterThan">
      <formula>$B$43</formula>
    </cfRule>
  </conditionalFormatting>
  <conditionalFormatting sqref="E44">
    <cfRule type="cellIs" priority="16" dxfId="62" operator="greaterThan">
      <formula>$B$44</formula>
    </cfRule>
  </conditionalFormatting>
  <conditionalFormatting sqref="E45">
    <cfRule type="cellIs" priority="15" dxfId="62" operator="greaterThan">
      <formula>$B$45</formula>
    </cfRule>
  </conditionalFormatting>
  <conditionalFormatting sqref="E46">
    <cfRule type="cellIs" priority="14" dxfId="62" operator="greaterThan">
      <formula>$B$46</formula>
    </cfRule>
  </conditionalFormatting>
  <conditionalFormatting sqref="E47">
    <cfRule type="cellIs" priority="13" dxfId="62" operator="greaterThan">
      <formula>$B$47</formula>
    </cfRule>
  </conditionalFormatting>
  <conditionalFormatting sqref="E48">
    <cfRule type="cellIs" priority="12" dxfId="62" operator="greaterThan">
      <formula>$B$48</formula>
    </cfRule>
  </conditionalFormatting>
  <conditionalFormatting sqref="E49">
    <cfRule type="cellIs" priority="11" dxfId="62" operator="greaterThan">
      <formula>$B$49</formula>
    </cfRule>
  </conditionalFormatting>
  <conditionalFormatting sqref="E50">
    <cfRule type="cellIs" priority="10" dxfId="62" operator="greaterThan">
      <formula>$B$50</formula>
    </cfRule>
  </conditionalFormatting>
  <conditionalFormatting sqref="E51">
    <cfRule type="cellIs" priority="9" dxfId="62" operator="greaterThan">
      <formula>$B$51</formula>
    </cfRule>
  </conditionalFormatting>
  <conditionalFormatting sqref="E52">
    <cfRule type="cellIs" priority="8" dxfId="62" operator="greaterThan">
      <formula>$B$52</formula>
    </cfRule>
  </conditionalFormatting>
  <conditionalFormatting sqref="E53">
    <cfRule type="cellIs" priority="7" dxfId="62" operator="greaterThan">
      <formula>$B$53</formula>
    </cfRule>
  </conditionalFormatting>
  <conditionalFormatting sqref="E54">
    <cfRule type="cellIs" priority="6" dxfId="62" operator="greaterThan">
      <formula>$B$54</formula>
    </cfRule>
  </conditionalFormatting>
  <conditionalFormatting sqref="E55">
    <cfRule type="cellIs" priority="5" dxfId="62" operator="greaterThan">
      <formula>$B$55</formula>
    </cfRule>
  </conditionalFormatting>
  <conditionalFormatting sqref="E56">
    <cfRule type="cellIs" priority="4" dxfId="62" operator="greaterThan">
      <formula>$B$56</formula>
    </cfRule>
  </conditionalFormatting>
  <conditionalFormatting sqref="E57">
    <cfRule type="cellIs" priority="3" dxfId="62" operator="greaterThan">
      <formula>$B$57</formula>
    </cfRule>
  </conditionalFormatting>
  <conditionalFormatting sqref="E58">
    <cfRule type="cellIs" priority="2" dxfId="62" operator="greaterThan">
      <formula>$B$58</formula>
    </cfRule>
  </conditionalFormatting>
  <conditionalFormatting sqref="E59:E61">
    <cfRule type="cellIs" priority="1" dxfId="62" operator="greaterThan">
      <formula>$B$59</formula>
    </cfRule>
  </conditionalFormatting>
  <conditionalFormatting sqref="Q101">
    <cfRule type="cellIs" priority="443" dxfId="62" operator="greaterThan">
      <formula>Newbury!#REF!</formula>
    </cfRule>
  </conditionalFormatting>
  <dataValidations count="1">
    <dataValidation errorStyle="warning" type="whole" operator="equal" allowBlank="1" showInputMessage="1" showErrorMessage="1" sqref="Q11">
      <formula1>E11</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C19"/>
  <sheetViews>
    <sheetView zoomScalePageLayoutView="0" workbookViewId="0" topLeftCell="A1">
      <selection activeCell="M29" sqref="M29"/>
    </sheetView>
  </sheetViews>
  <sheetFormatPr defaultColWidth="9.140625" defaultRowHeight="15"/>
  <cols>
    <col min="1" max="1" width="21.28125" style="0" customWidth="1"/>
    <col min="3" max="3" width="13.57421875" style="0" bestFit="1" customWidth="1"/>
  </cols>
  <sheetData>
    <row r="1" spans="1:3" ht="14.25">
      <c r="A1" s="29" t="s">
        <v>52</v>
      </c>
      <c r="C1" s="29" t="s">
        <v>33</v>
      </c>
    </row>
    <row r="2" spans="1:3" ht="14.25">
      <c r="A2" s="29" t="s">
        <v>47</v>
      </c>
      <c r="C2" s="29" t="s">
        <v>45</v>
      </c>
    </row>
    <row r="3" spans="1:3" ht="14.25">
      <c r="A3" s="29" t="s">
        <v>50</v>
      </c>
      <c r="C3" s="29" t="s">
        <v>46</v>
      </c>
    </row>
    <row r="4" ht="14.25">
      <c r="A4" s="29" t="s">
        <v>29</v>
      </c>
    </row>
    <row r="5" ht="14.25">
      <c r="A5" s="29" t="s">
        <v>34</v>
      </c>
    </row>
    <row r="6" ht="14.25">
      <c r="A6" s="29" t="s">
        <v>27</v>
      </c>
    </row>
    <row r="7" ht="14.25">
      <c r="A7" s="29" t="s">
        <v>28</v>
      </c>
    </row>
    <row r="8" ht="14.25">
      <c r="A8" s="29" t="s">
        <v>37</v>
      </c>
    </row>
    <row r="9" ht="14.25">
      <c r="A9" s="29" t="s">
        <v>32</v>
      </c>
    </row>
    <row r="10" ht="14.25">
      <c r="A10" s="29" t="s">
        <v>31</v>
      </c>
    </row>
    <row r="11" ht="14.25">
      <c r="A11" s="29" t="s">
        <v>48</v>
      </c>
    </row>
    <row r="12" ht="14.25">
      <c r="A12" s="29" t="s">
        <v>45</v>
      </c>
    </row>
    <row r="13" ht="14.25">
      <c r="A13" s="29" t="s">
        <v>43</v>
      </c>
    </row>
    <row r="14" ht="14.25">
      <c r="A14" s="29" t="s">
        <v>42</v>
      </c>
    </row>
    <row r="15" ht="14.25">
      <c r="A15" s="29" t="s">
        <v>36</v>
      </c>
    </row>
    <row r="16" ht="14.25">
      <c r="A16" s="29" t="s">
        <v>30</v>
      </c>
    </row>
    <row r="17" ht="14.25">
      <c r="A17" s="29" t="s">
        <v>49</v>
      </c>
    </row>
    <row r="18" ht="14.25">
      <c r="A18" s="29" t="s">
        <v>20</v>
      </c>
    </row>
    <row r="19" ht="14.25">
      <c r="A19" s="29" t="s">
        <v>19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40">
      <selection activeCell="A1" sqref="A1:A16384"/>
    </sheetView>
  </sheetViews>
  <sheetFormatPr defaultColWidth="9.140625" defaultRowHeight="15"/>
  <sheetData/>
  <sheetProtection/>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Smith</dc:creator>
  <cp:keywords/>
  <dc:description/>
  <cp:lastModifiedBy>Registered User</cp:lastModifiedBy>
  <cp:lastPrinted>2019-10-16T09:31:51Z</cp:lastPrinted>
  <dcterms:created xsi:type="dcterms:W3CDTF">2018-04-16T09:24:50Z</dcterms:created>
  <dcterms:modified xsi:type="dcterms:W3CDTF">2020-05-01T13:54:21Z</dcterms:modified>
  <cp:category/>
  <cp:version/>
  <cp:contentType/>
  <cp:contentStatus/>
</cp:coreProperties>
</file>