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ZP3623LZA001/"/>
    </mc:Choice>
  </mc:AlternateContent>
  <xr:revisionPtr revIDLastSave="0" documentId="8_{DD137A9E-0CEA-4517-A12A-3D3EC1B1CAA8}" xr6:coauthVersionLast="47" xr6:coauthVersionMax="47" xr10:uidLastSave="{00000000-0000-0000-0000-000000000000}"/>
  <bookViews>
    <workbookView xWindow="-120" yWindow="-120" windowWidth="29040" windowHeight="15720" firstSheet="1" activeTab="1" xr2:uid="{F02DF733-0E99-4E49-9CFD-0D17367C9EC0}"/>
  </bookViews>
  <sheets>
    <sheet name="Checks" sheetId="25" r:id="rId1"/>
    <sheet name="H1 back calculations" sheetId="9" r:id="rId2"/>
    <sheet name="RIVER MEDWAY UPSTREAM ALLINGTON" sheetId="38" r:id="rId3"/>
    <sheet name="Test 5 significant loads" sheetId="41" r:id="rId4"/>
    <sheet name="EQS (Estuarine and Coastal)" sheetId="39" r:id="rId5"/>
    <sheet name="TEC" sheetId="30" r:id="rId6"/>
    <sheet name="STRF" sheetId="40" r:id="rId7"/>
    <sheet name="Flows" sheetId="35" r:id="rId8"/>
    <sheet name="Sampling Points" sheetId="31" r:id="rId9"/>
    <sheet name="DOWNSTREAM AYLESFORD NEWSPRINT," sheetId="36" r:id="rId10"/>
    <sheet name="Aylesford WWTW Discharge Point" sheetId="32" r:id="rId11"/>
    <sheet name="Ditton WWTW Discharge" sheetId="33" r:id="rId12"/>
    <sheet name="WWTW" sheetId="29" r:id="rId13"/>
  </sheets>
  <definedNames>
    <definedName name="_xlnm._FilterDatabase" localSheetId="1" hidden="1">'H1 back calculations'!$A$6:$O$7</definedName>
    <definedName name="EFR">'H1 back calculations'!$F$1</definedName>
    <definedName name="RFR">'H1 back calculations'!$F$2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40" l="1"/>
  <c r="I8" i="40"/>
  <c r="H13" i="9" s="1"/>
  <c r="I9" i="9"/>
  <c r="F2" i="9"/>
  <c r="F18" i="9"/>
  <c r="B29" i="40"/>
  <c r="I29" i="40" s="1"/>
  <c r="H25" i="9" s="1"/>
  <c r="B28" i="40"/>
  <c r="I28" i="40" s="1"/>
  <c r="H12" i="9" s="1"/>
  <c r="B27" i="40"/>
  <c r="I27" i="40" s="1"/>
  <c r="H24" i="9" s="1"/>
  <c r="B26" i="40"/>
  <c r="I26" i="40" s="1"/>
  <c r="H10" i="9" s="1"/>
  <c r="B25" i="40"/>
  <c r="I25" i="40" s="1"/>
  <c r="H26" i="9" s="1"/>
  <c r="B23" i="40"/>
  <c r="I23" i="40" s="1"/>
  <c r="B22" i="40"/>
  <c r="I22" i="40" s="1"/>
  <c r="B21" i="40"/>
  <c r="I21" i="40" s="1"/>
  <c r="H19" i="9" s="1"/>
  <c r="P19" i="9" s="1"/>
  <c r="B19" i="40"/>
  <c r="I19" i="40" s="1"/>
  <c r="B17" i="40"/>
  <c r="I17" i="40" s="1"/>
  <c r="H18" i="9" s="1"/>
  <c r="B16" i="40"/>
  <c r="I16" i="40" s="1"/>
  <c r="H11" i="9" s="1"/>
  <c r="B15" i="40"/>
  <c r="I15" i="40" s="1"/>
  <c r="H17" i="9" s="1"/>
  <c r="B13" i="40"/>
  <c r="I13" i="40" s="1"/>
  <c r="H16" i="9" s="1"/>
  <c r="B12" i="40"/>
  <c r="I12" i="40" s="1"/>
  <c r="H15" i="9" s="1"/>
  <c r="B9" i="40"/>
  <c r="I9" i="40" s="1"/>
  <c r="H14" i="9" s="1"/>
  <c r="P14" i="9" s="1"/>
  <c r="B7" i="40"/>
  <c r="I7" i="40" s="1"/>
  <c r="H9" i="9" s="1"/>
  <c r="B6" i="40"/>
  <c r="I6" i="40" s="1"/>
  <c r="H8" i="9" s="1"/>
  <c r="B5" i="40"/>
  <c r="I5" i="40" s="1"/>
  <c r="H7" i="9" s="1"/>
  <c r="I10" i="40"/>
  <c r="I11" i="40"/>
  <c r="I14" i="40"/>
  <c r="I18" i="40"/>
  <c r="I20" i="40"/>
  <c r="I24" i="40"/>
  <c r="I30" i="40"/>
  <c r="I20" i="9"/>
  <c r="F10" i="9"/>
  <c r="D16" i="9"/>
  <c r="E26" i="9"/>
  <c r="E27" i="9"/>
  <c r="D26" i="9"/>
  <c r="D27" i="9"/>
  <c r="E10" i="9"/>
  <c r="E12" i="9"/>
  <c r="E11" i="9"/>
  <c r="D10" i="9"/>
  <c r="D12" i="9"/>
  <c r="D11" i="9"/>
  <c r="I26" i="9"/>
  <c r="I27" i="9"/>
  <c r="I11" i="9"/>
  <c r="I10" i="9"/>
  <c r="I12" i="9"/>
  <c r="B46" i="35"/>
  <c r="B47" i="35" s="1"/>
  <c r="B48" i="35" s="1"/>
  <c r="F1" i="9" s="1"/>
  <c r="F25" i="9"/>
  <c r="F24" i="9"/>
  <c r="F22" i="9"/>
  <c r="F21" i="9"/>
  <c r="F19" i="9"/>
  <c r="F23" i="9"/>
  <c r="F17" i="9"/>
  <c r="F16" i="9"/>
  <c r="F15" i="9"/>
  <c r="F14" i="9"/>
  <c r="F13" i="9"/>
  <c r="F9" i="9"/>
  <c r="F8" i="9"/>
  <c r="F7" i="9"/>
  <c r="C25" i="9"/>
  <c r="D25" i="9" s="1"/>
  <c r="C24" i="9"/>
  <c r="I24" i="9" s="1"/>
  <c r="C21" i="9"/>
  <c r="D21" i="9" s="1"/>
  <c r="C22" i="9"/>
  <c r="D22" i="9" s="1"/>
  <c r="C19" i="9"/>
  <c r="E19" i="9" s="1"/>
  <c r="C18" i="9"/>
  <c r="I18" i="9" s="1"/>
  <c r="C23" i="9"/>
  <c r="I23" i="9" s="1"/>
  <c r="C17" i="9"/>
  <c r="C15" i="9"/>
  <c r="I15" i="9" s="1"/>
  <c r="C14" i="9"/>
  <c r="C8" i="9"/>
  <c r="I8" i="9" s="1"/>
  <c r="C7" i="9"/>
  <c r="E7" i="9" s="1"/>
  <c r="D13" i="9"/>
  <c r="E13" i="9"/>
  <c r="I13" i="9"/>
  <c r="E16" i="9"/>
  <c r="I16" i="9"/>
  <c r="O27" i="9" l="1"/>
  <c r="O25" i="9"/>
  <c r="O11" i="9"/>
  <c r="O12" i="9"/>
  <c r="H22" i="9"/>
  <c r="J22" i="9" s="1"/>
  <c r="I7" i="9"/>
  <c r="K7" i="9"/>
  <c r="H27" i="9"/>
  <c r="J27" i="9" s="1"/>
  <c r="L27" i="9" s="1"/>
  <c r="H21" i="9"/>
  <c r="J21" i="9" s="1"/>
  <c r="O10" i="9"/>
  <c r="O13" i="9"/>
  <c r="O20" i="9"/>
  <c r="M20" i="9"/>
  <c r="K20" i="9"/>
  <c r="J20" i="9"/>
  <c r="L20" i="9" s="1"/>
  <c r="O26" i="9"/>
  <c r="M27" i="9"/>
  <c r="J12" i="9"/>
  <c r="L12" i="9" s="1"/>
  <c r="M12" i="9"/>
  <c r="M10" i="9"/>
  <c r="J11" i="9"/>
  <c r="L11" i="9" s="1"/>
  <c r="M11" i="9"/>
  <c r="K11" i="9"/>
  <c r="J10" i="9"/>
  <c r="L10" i="9" s="1"/>
  <c r="K12" i="9"/>
  <c r="K10" i="9"/>
  <c r="K27" i="9"/>
  <c r="K26" i="9"/>
  <c r="M26" i="9"/>
  <c r="J26" i="9"/>
  <c r="L26" i="9" s="1"/>
  <c r="E24" i="9"/>
  <c r="D24" i="9"/>
  <c r="D17" i="9"/>
  <c r="J17" i="9"/>
  <c r="J25" i="9"/>
  <c r="J24" i="9"/>
  <c r="L24" i="9" s="1"/>
  <c r="E18" i="9"/>
  <c r="I22" i="9"/>
  <c r="D18" i="9"/>
  <c r="J7" i="9"/>
  <c r="J18" i="9"/>
  <c r="L18" i="9" s="1"/>
  <c r="J19" i="9"/>
  <c r="L19" i="9" s="1"/>
  <c r="J23" i="9"/>
  <c r="L23" i="9" s="1"/>
  <c r="K16" i="9"/>
  <c r="D15" i="9"/>
  <c r="D23" i="9"/>
  <c r="D19" i="9"/>
  <c r="D8" i="9"/>
  <c r="I19" i="9"/>
  <c r="I21" i="9"/>
  <c r="I25" i="9"/>
  <c r="E25" i="9"/>
  <c r="O15" i="9"/>
  <c r="E23" i="9"/>
  <c r="E15" i="9"/>
  <c r="E8" i="9"/>
  <c r="O21" i="9"/>
  <c r="E21" i="9"/>
  <c r="O22" i="9"/>
  <c r="E22" i="9"/>
  <c r="K22" i="9"/>
  <c r="J16" i="9"/>
  <c r="L16" i="9" s="1"/>
  <c r="M21" i="9"/>
  <c r="M22" i="9"/>
  <c r="O24" i="9"/>
  <c r="M24" i="9"/>
  <c r="M25" i="9"/>
  <c r="O7" i="9"/>
  <c r="K24" i="9"/>
  <c r="E14" i="9"/>
  <c r="O18" i="9"/>
  <c r="I17" i="9"/>
  <c r="O17" i="9"/>
  <c r="E17" i="9"/>
  <c r="K25" i="9"/>
  <c r="O19" i="9"/>
  <c r="K13" i="9"/>
  <c r="M8" i="9"/>
  <c r="M23" i="9"/>
  <c r="J13" i="9"/>
  <c r="L13" i="9" s="1"/>
  <c r="M18" i="9"/>
  <c r="K18" i="9"/>
  <c r="K17" i="9"/>
  <c r="D7" i="9"/>
  <c r="K21" i="9"/>
  <c r="M15" i="9"/>
  <c r="K23" i="9"/>
  <c r="K15" i="9"/>
  <c r="J15" i="9"/>
  <c r="L15" i="9" s="1"/>
  <c r="O8" i="9"/>
  <c r="M9" i="9"/>
  <c r="O16" i="9"/>
  <c r="M7" i="9"/>
  <c r="M13" i="9"/>
  <c r="J9" i="9"/>
  <c r="L9" i="9" s="1"/>
  <c r="K8" i="9"/>
  <c r="M17" i="9"/>
  <c r="O23" i="9"/>
  <c r="D14" i="9"/>
  <c r="I14" i="9"/>
  <c r="K9" i="9"/>
  <c r="E9" i="9"/>
  <c r="D9" i="9"/>
  <c r="M16" i="9"/>
  <c r="J8" i="9"/>
  <c r="L8" i="9" s="1"/>
  <c r="M19" i="9"/>
  <c r="K19" i="9"/>
  <c r="O14" i="9"/>
  <c r="M14" i="9"/>
  <c r="K14" i="9"/>
  <c r="J14" i="9"/>
  <c r="L14" i="9" s="1"/>
  <c r="A9" i="25" a="1"/>
  <c r="A9" i="25" s="1"/>
  <c r="P13" i="9" l="1"/>
  <c r="L25" i="9"/>
  <c r="L22" i="9"/>
  <c r="L21" i="9"/>
  <c r="L7" i="9"/>
  <c r="L17" i="9"/>
  <c r="O9" i="9"/>
  <c r="F3" i="9"/>
  <c r="N10" i="9" l="1"/>
  <c r="N11" i="9"/>
  <c r="N20" i="9"/>
  <c r="N26" i="9"/>
  <c r="N27" i="9"/>
  <c r="N7" i="9"/>
  <c r="N25" i="9"/>
  <c r="N16" i="9"/>
  <c r="N18" i="9"/>
  <c r="N19" i="9"/>
  <c r="N8" i="9"/>
  <c r="N17" i="9"/>
  <c r="N21" i="9"/>
  <c r="N15" i="9"/>
  <c r="N13" i="9"/>
  <c r="N23" i="9"/>
  <c r="N24" i="9"/>
  <c r="N22" i="9"/>
  <c r="N9" i="9"/>
  <c r="N1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Molly Green</author>
    <author>Tommy Hare</author>
    <author>Thomas Hare</author>
  </authors>
  <commentList>
    <comment ref="F6" authorId="0" shapeId="0" xr:uid="{44026B68-23DC-4879-AB24-4FDD10678B3B}">
      <text>
        <r>
          <rPr>
            <b/>
            <sz val="9"/>
            <color indexed="81"/>
            <rFont val="Tahoma"/>
            <family val="2"/>
          </rPr>
          <t>Molly Green:</t>
        </r>
        <r>
          <rPr>
            <sz val="9"/>
            <color indexed="81"/>
            <rFont val="Tahoma"/>
            <family val="2"/>
          </rPr>
          <t xml:space="preserve">
RIVER MEDWAY UPSTREAM ALLINGTON</t>
        </r>
      </text>
    </comment>
    <comment ref="F7" authorId="0" shapeId="0" xr:uid="{70C37E6B-5FAD-4603-9570-F5B5F6C6F475}">
      <text>
        <r>
          <rPr>
            <b/>
            <sz val="9"/>
            <color indexed="81"/>
            <rFont val="Tahoma"/>
            <family val="2"/>
          </rPr>
          <t>Molly Green:</t>
        </r>
        <r>
          <rPr>
            <sz val="9"/>
            <color indexed="81"/>
            <rFont val="Tahoma"/>
            <family val="2"/>
          </rPr>
          <t xml:space="preserve">
Ammonia un-ionised as N</t>
        </r>
      </text>
    </comment>
    <comment ref="G7" authorId="1" shapeId="0" xr:uid="{44783947-3983-45C1-9C57-94A7F2DD6137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Per TEC</t>
        </r>
      </text>
    </comment>
    <comment ref="G8" authorId="1" shapeId="0" xr:uid="{F2AC3008-1650-460D-B2F9-047699D9CA36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Per TEC</t>
        </r>
      </text>
    </comment>
    <comment ref="G9" authorId="1" shapeId="0" xr:uid="{130A4D84-B7E0-4DB4-8597-9C783F226BF3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Total Hydrocarbon Oil Index</t>
        </r>
      </text>
    </comment>
    <comment ref="G10" authorId="1" shapeId="0" xr:uid="{B9A22ED9-CD35-4061-8D72-422037007E0A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Total Hydrocarbon Oil Index</t>
        </r>
      </text>
    </comment>
    <comment ref="G11" authorId="1" shapeId="0" xr:uid="{18168981-18AF-46C8-A674-5812DC62E407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Total Hydrocarbon Oil Index</t>
        </r>
      </text>
    </comment>
    <comment ref="F12" authorId="1" shapeId="0" xr:uid="{7101DB1D-DE84-4DA8-8972-64E809D6B1B6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Data only available for O-Xylene</t>
        </r>
      </text>
    </comment>
    <comment ref="G12" authorId="1" shapeId="0" xr:uid="{6259C66C-8E47-4743-BE7F-10B30043F91D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Total Hydrocarbon Oil Index</t>
        </r>
      </text>
    </comment>
    <comment ref="A13" authorId="2" shapeId="0" xr:uid="{F1ACF588-6C7F-4C0B-B93D-6D6AC203EDA5}">
      <text>
        <r>
          <rPr>
            <sz val="11"/>
            <color theme="1"/>
            <rFont val="Aptos Narrow"/>
            <family val="2"/>
            <scheme val="minor"/>
          </rPr>
          <t xml:space="preserve">Thomas Hare:
PHS so Test 5 </t>
        </r>
      </text>
    </comment>
    <comment ref="G13" authorId="1" shapeId="0" xr:uid="{DB615728-1CE1-4687-8E89-77D919FE79F3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Per S5 response - operator has confirmed that a maximum 
emission concentration</t>
        </r>
      </text>
    </comment>
    <comment ref="A14" authorId="2" shapeId="0" xr:uid="{4DF83363-09CB-490F-85E8-706D67C44806}">
      <text>
        <r>
          <rPr>
            <sz val="11"/>
            <color theme="1"/>
            <rFont val="Aptos Narrow"/>
            <family val="2"/>
            <scheme val="minor"/>
          </rPr>
          <t xml:space="preserve">Thomas Hare:
Bioavailable EQS - PHS so Test 5 </t>
        </r>
      </text>
    </comment>
    <comment ref="F14" authorId="0" shapeId="0" xr:uid="{65762861-B6DE-410E-B0B6-708EF851B996}">
      <text>
        <r>
          <rPr>
            <b/>
            <sz val="9"/>
            <color indexed="81"/>
            <rFont val="Tahoma"/>
            <family val="2"/>
          </rPr>
          <t>Molly Green:</t>
        </r>
        <r>
          <rPr>
            <sz val="9"/>
            <color indexed="81"/>
            <rFont val="Tahoma"/>
            <family val="2"/>
          </rPr>
          <t xml:space="preserve">
Not Dissolved
</t>
        </r>
      </text>
    </comment>
    <comment ref="G14" authorId="1" shapeId="0" xr:uid="{4DABBA35-8BE0-4812-BFDD-217F4CEE60BB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TEC allows for 100ug/L - BAT states between 10-50ug/L
Client states 2.85?</t>
        </r>
      </text>
    </comment>
    <comment ref="A15" authorId="0" shapeId="0" xr:uid="{F0825920-58BE-4437-A844-9F9975E82B1C}">
      <text>
        <r>
          <rPr>
            <b/>
            <sz val="9"/>
            <color indexed="81"/>
            <rFont val="Tahoma"/>
            <family val="2"/>
          </rPr>
          <t>Molly Green:</t>
        </r>
        <r>
          <rPr>
            <sz val="9"/>
            <color indexed="81"/>
            <rFont val="Tahoma"/>
            <family val="2"/>
          </rPr>
          <t xml:space="preserve">
Got rid of Chr total and just using chro VI as that’s the only one with an eqs</t>
        </r>
      </text>
    </comment>
    <comment ref="G15" authorId="1" shapeId="0" xr:uid="{B8E80D13-3ABA-433E-8863-DA18E880DD2C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BAT states between 10 and 100 is achievable</t>
        </r>
      </text>
    </comment>
    <comment ref="A16" authorId="2" shapeId="0" xr:uid="{5D82D9C6-8454-4C39-97F9-6E3E6F32AD4C}">
      <text>
        <r>
          <rPr>
            <sz val="11"/>
            <color theme="1"/>
            <rFont val="Aptos Narrow"/>
            <family val="2"/>
            <scheme val="minor"/>
          </rPr>
          <t>Thomas Hare:
Bioavailable EQS</t>
        </r>
      </text>
    </comment>
    <comment ref="G16" authorId="1" shapeId="0" xr:uid="{3EDAEE0D-30C5-42DE-97AE-62EED2E90022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TEC states 500
Operator confirms 50 as lower end BAT</t>
        </r>
      </text>
    </comment>
    <comment ref="G17" authorId="1" shapeId="0" xr:uid="{778B57F3-053B-49D0-AE9F-2FF2A04C2482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Lower End BAT</t>
        </r>
      </text>
    </comment>
    <comment ref="A18" authorId="2" shapeId="0" xr:uid="{20D85A74-3DAA-4786-A6ED-D77E06CFD1AA}">
      <text>
        <r>
          <rPr>
            <sz val="11"/>
            <color theme="1"/>
            <rFont val="Aptos Narrow"/>
            <family val="2"/>
            <scheme val="minor"/>
          </rPr>
          <t>Thomas Hare:
Bioavailable EQS</t>
        </r>
      </text>
    </comment>
    <comment ref="G18" authorId="1" shapeId="0" xr:uid="{0F39AFE0-AE7A-421A-997B-9467C83FC3D0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Lower end BAT</t>
        </r>
      </text>
    </comment>
    <comment ref="A19" authorId="2" shapeId="0" xr:uid="{48AE04E6-7024-4777-918A-013B70A2E0E3}">
      <text>
        <r>
          <rPr>
            <sz val="11"/>
            <color theme="1"/>
            <rFont val="Aptos Narrow"/>
            <family val="2"/>
            <scheme val="minor"/>
          </rPr>
          <t xml:space="preserve">Thomas Hare:
PHS so Test 5 </t>
        </r>
      </text>
    </comment>
    <comment ref="C19" authorId="0" shapeId="0" xr:uid="{B1C491F1-DCF1-49BA-B4E5-1CA4000E52A3}">
      <text>
        <r>
          <rPr>
            <b/>
            <sz val="9"/>
            <color indexed="81"/>
            <rFont val="Tahoma"/>
            <family val="2"/>
          </rPr>
          <t>Molly Green:</t>
        </r>
        <r>
          <rPr>
            <sz val="9"/>
            <color indexed="81"/>
            <rFont val="Tahoma"/>
            <family val="2"/>
          </rPr>
          <t xml:space="preserve">
Max allowable
</t>
        </r>
      </text>
    </comment>
    <comment ref="G19" authorId="1" shapeId="0" xr:uid="{027DE4E9-FAA8-46FB-88E3-25043AB63136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ND - 5 on TEC, S5 response states that operator confirmed lower than TEC achievable at 0.66 - On what basis?</t>
        </r>
      </text>
    </comment>
    <comment ref="A20" authorId="2" shapeId="0" xr:uid="{21032D4B-27FA-4EF4-B2D4-A665F9283AB6}">
      <text>
        <r>
          <rPr>
            <sz val="11"/>
            <color theme="1"/>
            <rFont val="Aptos Narrow"/>
            <family val="2"/>
            <scheme val="minor"/>
          </rPr>
          <t>Thomas Hare:
Bioavailable EQS</t>
        </r>
      </text>
    </comment>
    <comment ref="A21" authorId="2" shapeId="0" xr:uid="{B17903A9-C909-40B2-923B-E4BE6071E0D4}">
      <text>
        <r>
          <rPr>
            <sz val="11"/>
            <color theme="1"/>
            <rFont val="Aptos Narrow"/>
            <family val="2"/>
            <scheme val="minor"/>
          </rPr>
          <t xml:space="preserve">Thomas Hare:
PHS so Test 5 </t>
        </r>
      </text>
    </comment>
    <comment ref="G21" authorId="1" shapeId="0" xr:uid="{FC67497F-1869-42A5-A181-134226C98276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S5 response to 40</t>
        </r>
      </text>
    </comment>
    <comment ref="A22" authorId="2" shapeId="0" xr:uid="{EA3548F6-0D2B-4CFA-A1DF-7A525D63FEDC}">
      <text>
        <r>
          <rPr>
            <sz val="11"/>
            <color theme="1"/>
            <rFont val="Aptos Narrow"/>
            <family val="2"/>
            <scheme val="minor"/>
          </rPr>
          <t>Thomas Hare:
Bioavailable EQS</t>
        </r>
      </text>
    </comment>
    <comment ref="G22" authorId="1" shapeId="0" xr:uid="{F5B419B0-BBFE-46D5-8839-CFCC1FEA6B3C}">
      <text>
        <r>
          <rPr>
            <b/>
            <sz val="9"/>
            <color indexed="81"/>
            <rFont val="Tahoma"/>
            <family val="2"/>
          </rPr>
          <t>Tommy Hare:
Lower end BAT not TEC</t>
        </r>
      </text>
    </comment>
    <comment ref="G23" authorId="1" shapeId="0" xr:uid="{6D21851E-7883-45EE-9D7B-249D3E6A9D24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200ug/L BAT ELV for Adsorbable Organically Bound Hydrocarbons (AOX)</t>
        </r>
      </text>
    </comment>
    <comment ref="G24" authorId="1" shapeId="0" xr:uid="{0DBE2804-55D1-4597-8D4A-DF54FF60360A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200ug/L BAT ELV for Adsorbable Organically Bound Hydrocarbons (AOX)</t>
        </r>
      </text>
    </comment>
    <comment ref="A25" authorId="2" shapeId="0" xr:uid="{5F1EBD78-F6BD-4CC2-9BE3-01413089D5AA}">
      <text>
        <r>
          <rPr>
            <sz val="11"/>
            <color theme="1"/>
            <rFont val="Aptos Narrow"/>
            <family val="2"/>
            <scheme val="minor"/>
          </rPr>
          <t>Thomas Hare:
Bioavailable EQS</t>
        </r>
      </text>
    </comment>
    <comment ref="G25" authorId="1" shapeId="0" xr:uid="{1C00CDFA-E2D0-4C85-929F-39F48AE197BF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BAT AEL (500 µg/L) more restrictive than TEC (1,000 µg/L)
Cliient confirmed lower end of BAT at 100</t>
        </r>
      </text>
    </comment>
    <comment ref="C26" authorId="1" shapeId="0" xr:uid="{1FE16E34-2036-45F0-8475-1072018870CD}">
      <text>
        <r>
          <rPr>
            <b/>
            <sz val="9"/>
            <color indexed="81"/>
            <rFont val="Tahoma"/>
            <family val="2"/>
          </rPr>
          <t>Tommy Hare
PROVISIONAL
https://www.eea.europa.eu/en/analysis/publications/pfas-pollution-in-european-waters?utm_source=chatgpt.com</t>
        </r>
      </text>
    </comment>
    <comment ref="G26" authorId="1" shapeId="0" xr:uid="{94AB7CE3-9E8B-4952-B637-1304FC02F964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Operator stated - </t>
        </r>
      </text>
    </comment>
    <comment ref="H26" authorId="1" shapeId="0" xr:uid="{DF609F7B-E789-42ED-B1D8-5CA389DE8517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Assume same as PFOS - There is no value for ST</t>
        </r>
      </text>
    </comment>
    <comment ref="C27" authorId="1" shapeId="0" xr:uid="{DCD4E8BB-C3AB-4900-BCA0-E94A1C792A81}">
      <text>
        <r>
          <rPr>
            <b/>
            <sz val="9"/>
            <color indexed="81"/>
            <rFont val="Tahoma"/>
            <family val="2"/>
          </rPr>
          <t>Tommy Hare:</t>
        </r>
        <r>
          <rPr>
            <sz val="9"/>
            <color indexed="81"/>
            <rFont val="Tahoma"/>
            <family val="2"/>
          </rPr>
          <t xml:space="preserve">
EQS Estuarine and Coastal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Molly Green</author>
  </authors>
  <commentList>
    <comment ref="C151" authorId="0" shapeId="0" xr:uid="{F4350E9F-671D-422D-9322-774BDC65122E}">
      <text>
        <r>
          <rPr>
            <b/>
            <sz val="9"/>
            <color indexed="81"/>
            <rFont val="Tahoma"/>
            <family val="2"/>
          </rPr>
          <t>Molly Green:</t>
        </r>
        <r>
          <rPr>
            <sz val="9"/>
            <color indexed="81"/>
            <rFont val="Tahoma"/>
            <family val="2"/>
          </rPr>
          <t xml:space="preserve">
(plus ambient background concentration. For saltwater, an Ambient Background Concentration of 1.1 µg/l is recommended.)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<sst xmlns="http://schemas.openxmlformats.org/spreadsheetml/2006/main" count="1826" uniqueCount="992">
  <si>
    <t>Calculation check sheet</t>
  </si>
  <si>
    <t>Check type</t>
  </si>
  <si>
    <t>Project no</t>
  </si>
  <si>
    <t>Self check only</t>
  </si>
  <si>
    <t>Calculation</t>
  </si>
  <si>
    <t>H1 assessment spreadsheet</t>
  </si>
  <si>
    <t>Sample check of input and output</t>
  </si>
  <si>
    <t>Source data (link to files if possible)</t>
  </si>
  <si>
    <t>Full check of formulae, inputs and outputs</t>
  </si>
  <si>
    <t>Output (default to this spreadsheet)</t>
  </si>
  <si>
    <t>Check type required</t>
  </si>
  <si>
    <t>(to be determined by PM)</t>
  </si>
  <si>
    <t>Checks carried out by</t>
  </si>
  <si>
    <t>Date</t>
  </si>
  <si>
    <t>Results of checking</t>
  </si>
  <si>
    <t>Corrections or updates completed</t>
  </si>
  <si>
    <t>Checks undertaken</t>
  </si>
  <si>
    <t>Results</t>
  </si>
  <si>
    <t>Who by</t>
  </si>
  <si>
    <t>Checks of average site concentrations</t>
  </si>
  <si>
    <t>Appropriate sewage reduction factors correctly applied</t>
  </si>
  <si>
    <t>Correct values for RC in H1 back calculations sheet</t>
  </si>
  <si>
    <t>Effluent flow rate (EFR):</t>
  </si>
  <si>
    <t>m3/s</t>
  </si>
  <si>
    <t>See Flows tab</t>
  </si>
  <si>
    <t>River flow rate (RFR):</t>
  </si>
  <si>
    <t>See LowFlows tab</t>
  </si>
  <si>
    <t>EFR as % of RFR:</t>
  </si>
  <si>
    <t>If &gt;10% then second part of Test 3 is applicable</t>
  </si>
  <si>
    <t>Test 1 &lt; 10% EQS</t>
  </si>
  <si>
    <t>Test 2 PC &lt; 4 % EQS</t>
  </si>
  <si>
    <t>Test 3 (PEC_1 - BC) &lt; 10% EQS</t>
  </si>
  <si>
    <t>Test 3 (large EFR)</t>
  </si>
  <si>
    <t>Test 4 PEC_1 &lt; EQS</t>
  </si>
  <si>
    <t>Test 5 (Total load &lt; annual significant load)</t>
  </si>
  <si>
    <t>Substance</t>
  </si>
  <si>
    <t>Units</t>
  </si>
  <si>
    <t>EQS for assessment</t>
  </si>
  <si>
    <t>10% of EQS</t>
  </si>
  <si>
    <t>4% of EQS</t>
  </si>
  <si>
    <t>Average background concentration (BC)</t>
  </si>
  <si>
    <t>Average release concentration (RC)</t>
  </si>
  <si>
    <t>Max RC value to pass Test 1 (10%EQS/Dilution factor)</t>
  </si>
  <si>
    <t>PC</t>
  </si>
  <si>
    <t>Max RC value to pass Test 2 (4%EQS/Dilution factor)</t>
  </si>
  <si>
    <t>PEC</t>
  </si>
  <si>
    <t>Max RC value to pass test 
PEC=PC+BC so this is PC&lt;10% of EQS
 (10%EQS/Diltuion fator)</t>
  </si>
  <si>
    <r>
      <t>Max RC value to pass test 
PEC=PC+BC</t>
    </r>
    <r>
      <rPr>
        <b/>
        <i/>
        <sz val="11"/>
        <color theme="1"/>
        <rFont val="Aptos Narrow"/>
        <family val="2"/>
        <scheme val="minor"/>
      </rPr>
      <t xml:space="preserve"> for EFR&gt;10%RFR</t>
    </r>
  </si>
  <si>
    <t>Max RC value to pass test</t>
  </si>
  <si>
    <t>Total annual loading (kg)</t>
  </si>
  <si>
    <t>Annual significant load limit (kg)</t>
  </si>
  <si>
    <t>Ammonia</t>
  </si>
  <si>
    <t>mg/L</t>
  </si>
  <si>
    <t>Arsenic</t>
  </si>
  <si>
    <t>μg/l</t>
  </si>
  <si>
    <t>Benzene</t>
  </si>
  <si>
    <t>Toluene</t>
  </si>
  <si>
    <t>Ethylbenzene</t>
  </si>
  <si>
    <t>Xylene</t>
  </si>
  <si>
    <t>Benzo(a)pyrene (marker for PAHs)</t>
  </si>
  <si>
    <t>Cadmium (Dissolved)</t>
  </si>
  <si>
    <t>Chromium (VI)</t>
  </si>
  <si>
    <t>Copper (Dissolved)</t>
  </si>
  <si>
    <t>Cyanide</t>
  </si>
  <si>
    <t>Lead (Dissolved)</t>
  </si>
  <si>
    <t>Mercury</t>
  </si>
  <si>
    <t>Manganese (Dissolved)</t>
  </si>
  <si>
    <t>Naphthalene</t>
  </si>
  <si>
    <t>Nickel (Dissolved)</t>
  </si>
  <si>
    <t>Dichloromethane (chloroform proxy)</t>
  </si>
  <si>
    <t>Trichloroethylene (TCE)</t>
  </si>
  <si>
    <t>Zinc (Dissolved)</t>
  </si>
  <si>
    <t>PFOA</t>
  </si>
  <si>
    <t>PFOS</t>
  </si>
  <si>
    <t>https://environment.data.gov.uk/water-quality/sampling-point/SO-E0000362</t>
  </si>
  <si>
    <t>samplingPoint.longitude</t>
  </si>
  <si>
    <t>samplingPoint.latitude</t>
  </si>
  <si>
    <t>samplingPurpose</t>
  </si>
  <si>
    <t>sampleMaterialType</t>
  </si>
  <si>
    <t>MONITORING  (UK GOVT POLICY - NOT GQA OR RE)</t>
  </si>
  <si>
    <t>RIVER / RUNNING SURFACE WATER</t>
  </si>
  <si>
    <t>Average of result</t>
  </si>
  <si>
    <t>Column Labels</t>
  </si>
  <si>
    <t>Row Labels</t>
  </si>
  <si>
    <t>1,1,1,2-Tetrachloroethane</t>
  </si>
  <si>
    <t>1,1,1-Trichloroethane</t>
  </si>
  <si>
    <t>1,1,2,2-Tetrachloroethane</t>
  </si>
  <si>
    <t>1,1,2-Trichloroethane</t>
  </si>
  <si>
    <t>1,1-Dichloroethane</t>
  </si>
  <si>
    <t>1,1-Dichloroethylene :- {1,1-Dichloroethene}</t>
  </si>
  <si>
    <t>1,1-Dichloropropylene :- {1,1-Dichloropropene}</t>
  </si>
  <si>
    <t>1,2,3-Trichlorobenzene</t>
  </si>
  <si>
    <t>1,2,3-Trichloropropane</t>
  </si>
  <si>
    <t>1,2,3-Trimethylbenzene</t>
  </si>
  <si>
    <t>1,2,4-Trichlorobenzene</t>
  </si>
  <si>
    <t>1,2,4-Trimethylbenzene</t>
  </si>
  <si>
    <t>1,2-Dibromo-3-chloropropane</t>
  </si>
  <si>
    <t>1,2-Dibromoethane</t>
  </si>
  <si>
    <t>1,2-Dichlorobenzene</t>
  </si>
  <si>
    <t>1,2-Dichloroethane</t>
  </si>
  <si>
    <t>1,2-Dichloropropane</t>
  </si>
  <si>
    <t>1,2-Dimethylbenzene :- {o-Xylene}</t>
  </si>
  <si>
    <t>1,3,5-Trichlorobenzene</t>
  </si>
  <si>
    <t>1,3,5-Trimethylbenzene :- {Mesitylene}</t>
  </si>
  <si>
    <t>1,3-Dichlorobenzene</t>
  </si>
  <si>
    <t>1,3-Dichloropropane</t>
  </si>
  <si>
    <t>1,4-Dichlorobenzene</t>
  </si>
  <si>
    <t>11-chloroeicosafluoro-3-oxaundecane-1-sulfonic acid (F-53B Minor)</t>
  </si>
  <si>
    <t>2-(N-Ethylperfluorooctanesulfonamido)acetic acid (B)</t>
  </si>
  <si>
    <t>2-(N-Ethylperfluorooctanesulfonamido)acetic acid (L)</t>
  </si>
  <si>
    <t>2-(N-Methylperfluorooctanesulfonamido)acetic acid (B)</t>
  </si>
  <si>
    <t>2-(N-Methylperfluorooctanesulfonamido)acetic acid (L)</t>
  </si>
  <si>
    <t>2,2,3,4,4,5,6-Heptabromodiphenyl ether :- {PBDE 183}</t>
  </si>
  <si>
    <t>2,2,3,4,4,5-Hexabromodiphenyl ether :- {PBDE 138}</t>
  </si>
  <si>
    <t>2,2,3,4,4-Pentabromodiphenyl ether :- {PBDE 85}</t>
  </si>
  <si>
    <t>2,2,4,4,5,5-Hexabromodiphenyl ether :- {PBDE 153}</t>
  </si>
  <si>
    <t>2,2,4,4,5,6-Hexabromodiphenyl ether :- {PBDE 154}</t>
  </si>
  <si>
    <t>2,2,4,4,5-Pentabromodiphenyl ether :- {PBDE 99}</t>
  </si>
  <si>
    <t>2,2,4,4,6-Pentabromodiphenyl ether :- {PBDE 100}</t>
  </si>
  <si>
    <t>2,2,4,4-Tetrabromodiphenyl ether :- {PBDE 47}</t>
  </si>
  <si>
    <t>2,2-Dichloropropane</t>
  </si>
  <si>
    <t>2,3,4,4-Tetrabromodiphenyl ether :- {PBDE 66}</t>
  </si>
  <si>
    <t>2,3,6-TBA :- {2,3,6-Trichlorobenzoic acid}</t>
  </si>
  <si>
    <t>2,3-Dichlorophenol</t>
  </si>
  <si>
    <t>2,3-Dimethylphenol :- {2,3-Xylenol}</t>
  </si>
  <si>
    <t>2,4,4-TriBromoDiphenylEther</t>
  </si>
  <si>
    <t>2,4,5-T :- {2,4,5-Trichlorophenoxyacetic acid}</t>
  </si>
  <si>
    <t>2,4,5-Trichlorophenol</t>
  </si>
  <si>
    <t>2,4,6-Trichlorophenol</t>
  </si>
  <si>
    <t>2,4-D :- {2,4-Dichlorophenoxyacetic acid}</t>
  </si>
  <si>
    <t>2,4-DB :- {4-(2,4-dichlorophenoxy)butyric acid}</t>
  </si>
  <si>
    <t>2,4-Dichlorophenol</t>
  </si>
  <si>
    <t>2,4-Dimethylphenol :- {2,4-Xylenol}</t>
  </si>
  <si>
    <t>2,5-Dichlorophenol</t>
  </si>
  <si>
    <t>2,5-Dimethylphenol :- {2,5-Xylenol}</t>
  </si>
  <si>
    <t>2,6-Dichlorophenol</t>
  </si>
  <si>
    <t>2,6-Dimethylphenol :- {2,6-Xylenol}</t>
  </si>
  <si>
    <t>2-Chlorophenol</t>
  </si>
  <si>
    <t>2-Chlorotoluene :- {1-Chloro-2-methylbenzene}</t>
  </si>
  <si>
    <t>2-Ethyl phenol</t>
  </si>
  <si>
    <t>2H,2H,3H,3H-Perfluorooctanoic acid</t>
  </si>
  <si>
    <t>2-Methylphenol :- {o-Cresol}</t>
  </si>
  <si>
    <t>2-Phenoxypropionic acid :- {PPA}</t>
  </si>
  <si>
    <t>3,4-Dimethylphenol :- {3,4-Xylenol}</t>
  </si>
  <si>
    <t>3,5-Dimethylphenol :- {3,5-Xylenol}</t>
  </si>
  <si>
    <t>3:3 Fluorotelomer carboxylic acid</t>
  </si>
  <si>
    <t>3-Chlorophenol</t>
  </si>
  <si>
    <t>3-Chlorotoluene :- {3-Chloromethylbenzene}</t>
  </si>
  <si>
    <t>3-Methylphenol :- {m-Cresol}</t>
  </si>
  <si>
    <t>3-Perfluoroheptylpropanoic acid</t>
  </si>
  <si>
    <t>4,8-Dioxa-3H-perfluorononanoic acid (ADONA)</t>
  </si>
  <si>
    <t>4:2 Fluorotelomer sulfonic acid</t>
  </si>
  <si>
    <t>4-Chloro-2-methylphenol :- {p-Chloro-o-cresol}</t>
  </si>
  <si>
    <t>4-Chloro-3,5-dimethylphenol :- {PCMX}</t>
  </si>
  <si>
    <t>4-Chloro-3-methylphenol :- {p-Chloro-m-cresol}</t>
  </si>
  <si>
    <t>4-Chlorophenol</t>
  </si>
  <si>
    <t>4-Chlorophenoxyacetic acid</t>
  </si>
  <si>
    <t>4-Chlorotoluene :- {1-Chloro-4-methylbenzene}</t>
  </si>
  <si>
    <t>4-Isopropyltoluene :- {4-methyl-Isopropylbenzene}</t>
  </si>
  <si>
    <t>4-Methylphenol :- {p-Cresol}</t>
  </si>
  <si>
    <t>4-Nonylphenol Branched</t>
  </si>
  <si>
    <t>4-Phenoxybutyric acid :- {PBA}</t>
  </si>
  <si>
    <t>4-tert-Octylphenol :- {p-tert-Octylphenol}</t>
  </si>
  <si>
    <t>6:2 Fluorotelomer sulfonic acid</t>
  </si>
  <si>
    <t>8:2 Fluorotelomer sulfonic acid</t>
  </si>
  <si>
    <t>9-chlorohexadecafluoro-3-oxanonane-1-sulfonic acid</t>
  </si>
  <si>
    <t>Acenaphthene</t>
  </si>
  <si>
    <t>Acenaphthylene</t>
  </si>
  <si>
    <t>Aclonifen</t>
  </si>
  <si>
    <t>Alachlor</t>
  </si>
  <si>
    <t>Aldicarb</t>
  </si>
  <si>
    <t>Aldicarb sulfoxide</t>
  </si>
  <si>
    <t>Aldoxycarb :- {Aldicarb Sulfone}</t>
  </si>
  <si>
    <t>Aldrin</t>
  </si>
  <si>
    <t>Alkalinity to pH 4.5 as CaCO3</t>
  </si>
  <si>
    <t>Aluminium, Dissolved</t>
  </si>
  <si>
    <t>Aminomethylphosphonic acid</t>
  </si>
  <si>
    <t>Ammonia un-ionised as N</t>
  </si>
  <si>
    <t>Ammoniacal Nitrogen as N</t>
  </si>
  <si>
    <t>Anthracene</t>
  </si>
  <si>
    <t>Arsenic, Dissolved</t>
  </si>
  <si>
    <t>Asulam</t>
  </si>
  <si>
    <t>Atrazine</t>
  </si>
  <si>
    <t>Azoxystrobin</t>
  </si>
  <si>
    <t>Barium, Dissolved</t>
  </si>
  <si>
    <t>Benazolin</t>
  </si>
  <si>
    <t>Bentazone</t>
  </si>
  <si>
    <t>Benzo(a)Anthracene</t>
  </si>
  <si>
    <t>Benzo(a)Pyrene</t>
  </si>
  <si>
    <t>Benzo(b)Fluoranthene</t>
  </si>
  <si>
    <t>Benzo(e)Pyrene</t>
  </si>
  <si>
    <t>Benzo(g,h,i)Perylene</t>
  </si>
  <si>
    <t>Benzo(k)Fluoranthene</t>
  </si>
  <si>
    <t>Benzyl butyl phthalate</t>
  </si>
  <si>
    <t>Bifenox</t>
  </si>
  <si>
    <t>Boron, Dissolved</t>
  </si>
  <si>
    <t>Bromobenzene</t>
  </si>
  <si>
    <t>Bromochloromethane</t>
  </si>
  <si>
    <t>Bromodichloromethane</t>
  </si>
  <si>
    <t>Bromoform :- {Tribromomethane}</t>
  </si>
  <si>
    <t>Bromoxynil</t>
  </si>
  <si>
    <t>Cadmium</t>
  </si>
  <si>
    <t>Cadmium, Dissolved</t>
  </si>
  <si>
    <t>Calcium, Dissolved</t>
  </si>
  <si>
    <t>Carbaryl</t>
  </si>
  <si>
    <t>Carbendazim</t>
  </si>
  <si>
    <t>Carbetamide</t>
  </si>
  <si>
    <t>Carbofuran</t>
  </si>
  <si>
    <t>Carbon Disulphide</t>
  </si>
  <si>
    <t>Carbon tetrachloride :- {Tetrachloromethane}</t>
  </si>
  <si>
    <t>Carbon, Organic, Dissolved as C :- {DOC}</t>
  </si>
  <si>
    <t>Chlorfenvinphos</t>
  </si>
  <si>
    <t>Chloridazon</t>
  </si>
  <si>
    <t>Chloride</t>
  </si>
  <si>
    <t>Chlorobenzene</t>
  </si>
  <si>
    <t>Chlorodibromomethane</t>
  </si>
  <si>
    <t>Chloroform :- {Trichloromethane}</t>
  </si>
  <si>
    <t>Chloromethane :- {Methyl Chloride}</t>
  </si>
  <si>
    <t>Chlorophyll : Acetone Extract</t>
  </si>
  <si>
    <t>Chlorothalonil</t>
  </si>
  <si>
    <t>Chlorotoluron</t>
  </si>
  <si>
    <t>Chloroxuron</t>
  </si>
  <si>
    <t>Chlorpyrifos-ethyl</t>
  </si>
  <si>
    <t>Chromium Hexavalent, Dissolved :- {Cr VI}</t>
  </si>
  <si>
    <t>Chromium, Dissolved</t>
  </si>
  <si>
    <t>Chrysene</t>
  </si>
  <si>
    <t>cis-1,2-Dichloroethylene :- {cis-1,2-Dichloroethene}</t>
  </si>
  <si>
    <t>cis-1,3-Dichloropropylene :- {cis-1,3-Dichloropropene}</t>
  </si>
  <si>
    <t>cis-Heptachlor epoxide</t>
  </si>
  <si>
    <t>cis-Permethrin</t>
  </si>
  <si>
    <t>Clopyralid</t>
  </si>
  <si>
    <t>Conductivity at 25 C</t>
  </si>
  <si>
    <t>Copper</t>
  </si>
  <si>
    <t>Copper : BLM Bioavailable</t>
  </si>
  <si>
    <t>Copper, Dissolved</t>
  </si>
  <si>
    <t>Cyanide : Free as CN</t>
  </si>
  <si>
    <t>Cyanide as CN</t>
  </si>
  <si>
    <t>Cypermethrin</t>
  </si>
  <si>
    <t>Cypermethrin Identification</t>
  </si>
  <si>
    <t>DDE -pp</t>
  </si>
  <si>
    <t>DDT : Sum of components</t>
  </si>
  <si>
    <t>DDT -op</t>
  </si>
  <si>
    <t>DDT -pp</t>
  </si>
  <si>
    <t>Di(2-ethylhexyl) phthalate :- {DEHP}</t>
  </si>
  <si>
    <t>Diazinon</t>
  </si>
  <si>
    <t>Dibenzo(a,h)Anthracene</t>
  </si>
  <si>
    <t>Dibromomethane</t>
  </si>
  <si>
    <t>Dicamba</t>
  </si>
  <si>
    <t>Dichlorobenzophenone</t>
  </si>
  <si>
    <t>Dichloromethane :- {Methylene Dichloride}</t>
  </si>
  <si>
    <t>Dichlorprop :- {2,4-DP}</t>
  </si>
  <si>
    <t>Dichlorvos</t>
  </si>
  <si>
    <t>Dieldrin</t>
  </si>
  <si>
    <t>Diflurobenzuron</t>
  </si>
  <si>
    <t>Dimethoate</t>
  </si>
  <si>
    <t>Dimethylbenzene : Sum of isomers (1,3- 1,4-)</t>
  </si>
  <si>
    <t>Diuron</t>
  </si>
  <si>
    <t>Endosulfan : Total (A + B)</t>
  </si>
  <si>
    <t>Endosulfan A</t>
  </si>
  <si>
    <t>Endosulfan B</t>
  </si>
  <si>
    <t>Endrin</t>
  </si>
  <si>
    <t>Ethiofencarb</t>
  </si>
  <si>
    <t>Ethirimol</t>
  </si>
  <si>
    <t>Ethyl tert-butyl ether :- {ETBE}</t>
  </si>
  <si>
    <t>Fenitrothion</t>
  </si>
  <si>
    <t>Fenoprop</t>
  </si>
  <si>
    <t>Fenuron</t>
  </si>
  <si>
    <t>Fluoranthene</t>
  </si>
  <si>
    <t>Fluorene</t>
  </si>
  <si>
    <t>Fluroxypyr</t>
  </si>
  <si>
    <t>GCMS Screen : Target Based multi-residue screening : Semi Quantitative</t>
  </si>
  <si>
    <t>Glyphosate</t>
  </si>
  <si>
    <t>HCH -alpha</t>
  </si>
  <si>
    <t>HCH -beta</t>
  </si>
  <si>
    <t>HCH -delta</t>
  </si>
  <si>
    <t>HCH -epsilon</t>
  </si>
  <si>
    <t>HCH -gamma :- {Lindane}</t>
  </si>
  <si>
    <t>Heptachlor</t>
  </si>
  <si>
    <t>Hexabromocyclododecane Total: (Sum of a, b, g)</t>
  </si>
  <si>
    <t>Hexachlorobenzene</t>
  </si>
  <si>
    <t>Hexachlorobutadiene</t>
  </si>
  <si>
    <t>Hexachloroethane</t>
  </si>
  <si>
    <t>Hexafluoropropylene oxide dimer acid (Gen X)</t>
  </si>
  <si>
    <t>Imazapyr</t>
  </si>
  <si>
    <t>Indeno(1,2,3-cd)pyrene</t>
  </si>
  <si>
    <t>Ioxynil</t>
  </si>
  <si>
    <t>Irgarol 1051</t>
  </si>
  <si>
    <t>Iron, Dissolved</t>
  </si>
  <si>
    <t>Isodrin</t>
  </si>
  <si>
    <t>Isopropylbenzene :- {Methylethylbenzene}</t>
  </si>
  <si>
    <t>Isoproturon</t>
  </si>
  <si>
    <t>LCMS Screen : Semi Quantitative</t>
  </si>
  <si>
    <t>Lead</t>
  </si>
  <si>
    <t>Lead : BLM Bioavailable</t>
  </si>
  <si>
    <t>Lead, Dissolved</t>
  </si>
  <si>
    <t>Linuron</t>
  </si>
  <si>
    <t>Lithium, Dissolved</t>
  </si>
  <si>
    <t>Magnesium, Dissolved</t>
  </si>
  <si>
    <t>Malathion</t>
  </si>
  <si>
    <t>Manganese : BLM Bioavailable</t>
  </si>
  <si>
    <t>Manganese, Dissolved</t>
  </si>
  <si>
    <t xml:space="preserve">MCPA :- {4-Chloro-2-methylphenoxyacetic acid} </t>
  </si>
  <si>
    <t>MCPB :- {4-Chloro-2-methylphenoxybutyric acid}</t>
  </si>
  <si>
    <t>Mecoprop</t>
  </si>
  <si>
    <t>Mercury, Dissolved</t>
  </si>
  <si>
    <t>Methabenzthiazuron</t>
  </si>
  <si>
    <t>Methiocarb</t>
  </si>
  <si>
    <t>Methomyl</t>
  </si>
  <si>
    <t>Metoxuron</t>
  </si>
  <si>
    <t>Metsulfuron-methyl</t>
  </si>
  <si>
    <t>Monolinuron</t>
  </si>
  <si>
    <t>Monuron</t>
  </si>
  <si>
    <t>MTBE :- {Methyl tert-butyl ether}</t>
  </si>
  <si>
    <t>n-ButylBenzene :- {1-Phenylbutane}</t>
  </si>
  <si>
    <t>Neburon</t>
  </si>
  <si>
    <t>N-Ethylperfluorooctanesulfonamide</t>
  </si>
  <si>
    <t>Nickel</t>
  </si>
  <si>
    <t>Nickel : BLM Bioavailable</t>
  </si>
  <si>
    <t>Nickel, Dissolved</t>
  </si>
  <si>
    <t>Nitrate as N</t>
  </si>
  <si>
    <t>Nitrite as N</t>
  </si>
  <si>
    <t>Nitrogen, Kjeldahl as N</t>
  </si>
  <si>
    <t>Nitrogen, Total as N</t>
  </si>
  <si>
    <t>Nitrogen, Total Oxidised as N</t>
  </si>
  <si>
    <t>N-methylperfluorooctanesulfonamide</t>
  </si>
  <si>
    <t>n-Propylbenzene :- {1-Phenylpropane}</t>
  </si>
  <si>
    <t>Orthophosphate, reactive as P</t>
  </si>
  <si>
    <t>Oxamyl</t>
  </si>
  <si>
    <t>Oxygen, Dissolved as O2</t>
  </si>
  <si>
    <t>Oxygen, Dissolved, % Saturation</t>
  </si>
  <si>
    <t>PCB - 028</t>
  </si>
  <si>
    <t>PCB - 052</t>
  </si>
  <si>
    <t>PCB - 101</t>
  </si>
  <si>
    <t>PCB - 118</t>
  </si>
  <si>
    <t>PCB - 138</t>
  </si>
  <si>
    <t>PCB - 153</t>
  </si>
  <si>
    <t>PCB - 180</t>
  </si>
  <si>
    <t>PCB : Total</t>
  </si>
  <si>
    <t>Pendimethalin</t>
  </si>
  <si>
    <t>Pentachlorobenzene</t>
  </si>
  <si>
    <t>Pentachlorophenol</t>
  </si>
  <si>
    <t>Perfluoro(2-ethoxyethane)sulfonic acid</t>
  </si>
  <si>
    <t>Perfluoro(4-methoxybutanoic) acid</t>
  </si>
  <si>
    <t>Perfluoro-3,6-dioxaheptanoic acid</t>
  </si>
  <si>
    <t>Perfluoro-3-methoxypropanoic acid</t>
  </si>
  <si>
    <t>Perfluoro-4-ethylcyclohexanesulfonic acid</t>
  </si>
  <si>
    <t>Perfluorobutanesulfonic acid</t>
  </si>
  <si>
    <t>Perfluorobutanoic acid</t>
  </si>
  <si>
    <t>Perfluorobutylsulfonamide (perfluorobutane sulfonamide)</t>
  </si>
  <si>
    <t>Perfluorodecanesulfonic acid</t>
  </si>
  <si>
    <t>Perfluorodecanoic acid</t>
  </si>
  <si>
    <t>Perfluorododecane sulfonic acid</t>
  </si>
  <si>
    <t>Perfluorododecanoic acid</t>
  </si>
  <si>
    <t>Perfluoroheptanesulfonic acid</t>
  </si>
  <si>
    <t>Perfluoroheptanoic acid</t>
  </si>
  <si>
    <t>Perfluorohexanesulfonamide</t>
  </si>
  <si>
    <t>Perfluorohexanesulfonic acid (B)</t>
  </si>
  <si>
    <t>Perfluorohexanesulfonic acid (L)</t>
  </si>
  <si>
    <t>Perfluorohexanoic acid</t>
  </si>
  <si>
    <t>Perfluorononanesulfonic acid</t>
  </si>
  <si>
    <t>Perfluorononanoic acid</t>
  </si>
  <si>
    <t>Perfluorooctadecanoic acid</t>
  </si>
  <si>
    <t>Perfluorooctanesulfonamide</t>
  </si>
  <si>
    <t>Perfluorooctanesulfonic acid (branched)</t>
  </si>
  <si>
    <t>Perfluorooctanesulfonic acid (linear)</t>
  </si>
  <si>
    <t>Perfluorooctanoate anion</t>
  </si>
  <si>
    <t>Perfluorooctanoic acid</t>
  </si>
  <si>
    <t>Perfluorooctylsulphonate anion</t>
  </si>
  <si>
    <t>Perfluoropentanesulfonic acid</t>
  </si>
  <si>
    <t>Perfluoropentanoic acid</t>
  </si>
  <si>
    <t>Perfluorotetradecanoic acid</t>
  </si>
  <si>
    <t>Perfluorotridecanoic acid</t>
  </si>
  <si>
    <t>Perfluoroundecane sulfonic acid</t>
  </si>
  <si>
    <t>Perfluoroundecanoic acid</t>
  </si>
  <si>
    <t>Perylene</t>
  </si>
  <si>
    <t>pH</t>
  </si>
  <si>
    <t>Phenanthrene</t>
  </si>
  <si>
    <t>Phenol</t>
  </si>
  <si>
    <t>Phenoxyacetic acid :- {PAA}</t>
  </si>
  <si>
    <t>Phosphorus, Total as P</t>
  </si>
  <si>
    <t>Picloram</t>
  </si>
  <si>
    <t>Potassium, Dissolved</t>
  </si>
  <si>
    <t>Propoxur</t>
  </si>
  <si>
    <t>Pyrene</t>
  </si>
  <si>
    <t>Quinoxyfen</t>
  </si>
  <si>
    <t>sec-Butylbenzene :- {1-Methylpropylbenzene}</t>
  </si>
  <si>
    <t>Selenium, Dissolved</t>
  </si>
  <si>
    <t>Silica, reactive as SiO2</t>
  </si>
  <si>
    <t>Simazine</t>
  </si>
  <si>
    <t>Sodium, Dissolved</t>
  </si>
  <si>
    <t>Solids, Suspended at 105 C</t>
  </si>
  <si>
    <t>Strontium, Filtered</t>
  </si>
  <si>
    <t>Styrene :- {Vinylbenzene}</t>
  </si>
  <si>
    <t>Sulcotrione</t>
  </si>
  <si>
    <t>Sulphate, Dissolved as SO4</t>
  </si>
  <si>
    <t>TDE -pp</t>
  </si>
  <si>
    <t>Temperature of Water</t>
  </si>
  <si>
    <t>Terbutryn</t>
  </si>
  <si>
    <t>tert-Amyl methyl ether :- {TAME}</t>
  </si>
  <si>
    <t>tert-Butylbenzene :- {(1,1-Dimethylethyl)benzene}</t>
  </si>
  <si>
    <t>Tetrachloroethylene :- {Perchloroethylene}</t>
  </si>
  <si>
    <t>Toluene :- {Methylbenzene}</t>
  </si>
  <si>
    <t>trans-1,2-Dichloroethylene :- {trans-1,2-Dichloroethene}</t>
  </si>
  <si>
    <t>trans-1,3-Dichloropropylene :- {trans-1,3-Dichloropropene}</t>
  </si>
  <si>
    <t>trans-Heptachlor epoxide</t>
  </si>
  <si>
    <t>trans-Permethrin</t>
  </si>
  <si>
    <t>Tributyl Tin as Cation</t>
  </si>
  <si>
    <t>Trichloroethylene :- {Trichloroethene}</t>
  </si>
  <si>
    <t>Trichlorofluoromethane</t>
  </si>
  <si>
    <t>Triclopyr</t>
  </si>
  <si>
    <t>Triclosan</t>
  </si>
  <si>
    <t>Trifluralin</t>
  </si>
  <si>
    <t>Triphenyl Tin as Cation</t>
  </si>
  <si>
    <t>Turbidity</t>
  </si>
  <si>
    <t>Vinyl chloride :- {Chloroethylene}</t>
  </si>
  <si>
    <t>Zinc</t>
  </si>
  <si>
    <t>Zinc : BLM Bioavailable</t>
  </si>
  <si>
    <t>Zinc, Dissolved</t>
  </si>
  <si>
    <t>Grand Total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</si>
  <si>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</si>
  <si>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</si>
  <si>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</si>
  <si>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</si>
  <si>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</si>
  <si>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</si>
  <si>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</si>
  <si>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</si>
  <si>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</si>
  <si>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</si>
  <si>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</si>
  <si>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</si>
  <si>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</si>
  <si>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</si>
  <si>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</si>
  <si>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</si>
  <si>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</si>
  <si>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</si>
  <si>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</si>
  <si>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</si>
  <si>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</si>
  <si>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</si>
  <si>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</si>
  <si>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</si>
  <si>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</si>
  <si>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</si>
  <si>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</si>
  <si>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</si>
  <si>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</si>
  <si>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</si>
  <si>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</si>
  <si>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</si>
  <si>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</si>
  <si>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</si>
  <si>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</si>
  <si>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</si>
  <si>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</si>
  <si>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</si>
  <si>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</si>
  <si>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</si>
  <si>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</si>
  <si>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</si>
  <si>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</si>
  <si>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</si>
  <si>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</si>
  <si>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</si>
  <si>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</si>
  <si>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</si>
  <si>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</si>
  <si>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</si>
  <si>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</si>
  <si>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</si>
  <si>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</si>
  <si>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</si>
  <si>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</si>
  <si>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</si>
  <si>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</si>
  <si>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</si>
  <si>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</si>
  <si>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</si>
  <si>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</si>
  <si>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</si>
  <si>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</si>
  <si>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</si>
  <si>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</si>
  <si>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</si>
  <si>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</si>
  <si>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</si>
  <si>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2023-02</t>
  </si>
  <si>
    <t>2023-03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</si>
  <si>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</si>
  <si>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</si>
  <si>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</si>
  <si>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</si>
  <si>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</si>
  <si>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</si>
  <si>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</si>
  <si>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</si>
  <si>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</si>
  <si>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</si>
  <si>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</si>
  <si>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</si>
  <si>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</si>
  <si>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</si>
  <si>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</si>
  <si>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</si>
  <si>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</si>
  <si>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</si>
  <si>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</si>
  <si>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</si>
  <si>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</si>
  <si>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</si>
  <si>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</si>
  <si>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</si>
  <si>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</si>
  <si>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</si>
  <si>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</si>
  <si>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</si>
  <si>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</si>
  <si>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</si>
  <si>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</si>
  <si>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</si>
  <si>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r>
      <t>Table 1: Significant load limits for </t>
    </r>
    <r>
      <rPr>
        <b/>
        <sz val="12"/>
        <color rgb="FF0B0C0C"/>
        <rFont val="GDS Transport"/>
        <charset val="1"/>
      </rPr>
      <t>PHSs</t>
    </r>
    <r>
      <rPr>
        <b/>
        <sz val="12"/>
        <color rgb="FF0B0C0C"/>
        <rFont val="GDS Transport"/>
        <charset val="1"/>
      </rPr>
      <t> </t>
    </r>
  </si>
  <si>
    <t>Hazardous chemical or element</t>
  </si>
  <si>
    <r>
      <t>Annual significant load limit (</t>
    </r>
    <r>
      <rPr>
        <b/>
        <sz val="11"/>
        <color rgb="FF0B0C0C"/>
        <rFont val="GDS Transport"/>
        <charset val="1"/>
      </rPr>
      <t>kg</t>
    </r>
    <r>
      <rPr>
        <b/>
        <sz val="11"/>
        <color rgb="FF0B0C0C"/>
        <rFont val="GDS Transport"/>
        <charset val="1"/>
      </rPr>
      <t>)</t>
    </r>
  </si>
  <si>
    <t>Brominated diphenyl ether</t>
  </si>
  <si>
    <t>Chloroalkanes C10-13</t>
  </si>
  <si>
    <t>Dioxins</t>
  </si>
  <si>
    <t>Endosulphan</t>
  </si>
  <si>
    <t>Hexachloro-cyclohexane</t>
  </si>
  <si>
    <t>Mercury and its compounds</t>
  </si>
  <si>
    <t>Nonylphenol (4-Nonylphenol)</t>
  </si>
  <si>
    <r>
      <t>Polycyclic aromatic hydrocarbons (</t>
    </r>
    <r>
      <rPr>
        <b/>
        <sz val="11"/>
        <color rgb="FF0B0C0C"/>
        <rFont val="GDS Transport"/>
        <charset val="1"/>
      </rPr>
      <t>PAHs</t>
    </r>
    <r>
      <rPr>
        <b/>
        <sz val="11"/>
        <color rgb="FF0B0C0C"/>
        <rFont val="GDS Transport"/>
        <charset val="1"/>
      </rPr>
      <t>)</t>
    </r>
  </si>
  <si>
    <t>Tributyltin compounds (Tributylin-cation)</t>
  </si>
  <si>
    <t>Environmental Quality Standards (EQSs) for Estuarine and Coastal Waters</t>
  </si>
  <si>
    <t>This document supports the Environment Agency's guidance on 'Surface water pollution risk assessment for your environmental permit'.</t>
  </si>
  <si>
    <t>CAS number</t>
  </si>
  <si>
    <t>Annual average EQS (micrograms per litre)</t>
  </si>
  <si>
    <t>Maximum allowable concentration EQS (micrograms per litre)</t>
  </si>
  <si>
    <t>Animals and plants - Biota EQS (micrograms per kilogram)</t>
  </si>
  <si>
    <t>Category of environmental quality standard (O is operational, SP is specific pollutant, PHS is priority hazardous substance, PS is priority substance, OP is other pollutant)</t>
  </si>
  <si>
    <t>1,1,1-trichloroethane</t>
  </si>
  <si>
    <t>71-55-6</t>
  </si>
  <si>
    <t>Not applicable</t>
  </si>
  <si>
    <t>O</t>
  </si>
  <si>
    <t>1,1,2-trichloroethane</t>
  </si>
  <si>
    <t>79-00-5</t>
  </si>
  <si>
    <t>1,2-dichloro-ethane</t>
  </si>
  <si>
    <t>107-06-2</t>
  </si>
  <si>
    <t>PS</t>
  </si>
  <si>
    <t>2,4-dichlorophenol</t>
  </si>
  <si>
    <t>120-83-2</t>
  </si>
  <si>
    <t>6 (95th percentile)</t>
  </si>
  <si>
    <t>SP</t>
  </si>
  <si>
    <t>2,4-dichlorophenoxyacetic acid (2,4-D)</t>
  </si>
  <si>
    <t>94-75-7</t>
  </si>
  <si>
    <t>1.3 (95th percentile)</t>
  </si>
  <si>
    <t>2-chlorophenol</t>
  </si>
  <si>
    <t>95-57-8</t>
  </si>
  <si>
    <t>3,4-dichloroaniline</t>
  </si>
  <si>
    <t>95-76-1</t>
  </si>
  <si>
    <t>5.4 (95th percentile)</t>
  </si>
  <si>
    <t>3-chlorophenol 4-chlorophenol - total or individual monochlorophenols</t>
  </si>
  <si>
    <t>108-43-0/106-48-9</t>
  </si>
  <si>
    <t>4-chloro-3-methylphenol</t>
  </si>
  <si>
    <t>59-50-7</t>
  </si>
  <si>
    <t>Abamectin</t>
  </si>
  <si>
    <t>71751-41-2</t>
  </si>
  <si>
    <t>74070-46-5 </t>
  </si>
  <si>
    <t>15972-60-8</t>
  </si>
  <si>
    <t>Ammonia (un-ionised)</t>
  </si>
  <si>
    <t>7664-41-7</t>
  </si>
  <si>
    <t>120-12-7 </t>
  </si>
  <si>
    <t>PHS</t>
  </si>
  <si>
    <t>Arsenic (dissolved)</t>
  </si>
  <si>
    <t>7440-38-2 (elemental arsenic)</t>
  </si>
  <si>
    <t>1912-24-9 </t>
  </si>
  <si>
    <t xml:space="preserve">Azinphos methyl </t>
  </si>
  <si>
    <t>86-50-0</t>
  </si>
  <si>
    <t>25057-89-0</t>
  </si>
  <si>
    <t>71-43-2 </t>
  </si>
  <si>
    <t>Benzo(a)pyrene (BaP) (see PAHs below for AA and biota EQS)</t>
  </si>
  <si>
    <t>50-32-8</t>
  </si>
  <si>
    <t>Benzo(b)fluoranthene (see PAHs below for AA and biota EQS)</t>
  </si>
  <si>
    <t>205-99-2</t>
  </si>
  <si>
    <t>Benzo(g,h,i)perylene (see PAHs below for AA and biota EQS)</t>
  </si>
  <si>
    <t>191-24-2</t>
  </si>
  <si>
    <t>Benzo(k)fluoranthene (see PAHs below for AA and biota EQS)</t>
  </si>
  <si>
    <t>207-08-9</t>
  </si>
  <si>
    <t>85-68-7</t>
  </si>
  <si>
    <t>10 (95th percentile)</t>
  </si>
  <si>
    <t>Bifenox (Methyl 5-(2,4-dichlorophenoxy)-2-nitrobenzoate)</t>
  </si>
  <si>
    <t>42576-02-3 </t>
  </si>
  <si>
    <t>Biphenyl</t>
  </si>
  <si>
    <t>92-52-4</t>
  </si>
  <si>
    <t>Boron</t>
  </si>
  <si>
    <t>7440-42-8</t>
  </si>
  <si>
    <t>Brominated diphenylether ((sum of the concentration of congener numbers 28, 47, 99, 100, 153 and 154)</t>
  </si>
  <si>
    <t>32534-81-9 </t>
  </si>
  <si>
    <t>0.0085 in fish</t>
  </si>
  <si>
    <t>Bromine -total residual oxidant</t>
  </si>
  <si>
    <t>7726-95-6</t>
  </si>
  <si>
    <t>1689-84-5</t>
  </si>
  <si>
    <t>C10-13 chloroalkanes</t>
  </si>
  <si>
    <t>85535-84-8</t>
  </si>
  <si>
    <t>Cadmium and its compounds (dissolved)</t>
  </si>
  <si>
    <t>7440-43-9 </t>
  </si>
  <si>
    <t>10605-21-7</t>
  </si>
  <si>
    <t>Carbon tetrachloride</t>
  </si>
  <si>
    <t>56-23-5 </t>
  </si>
  <si>
    <t>OP</t>
  </si>
  <si>
    <t>470-90-6</t>
  </si>
  <si>
    <t>16887-00-6</t>
  </si>
  <si>
    <t>Chlorine</t>
  </si>
  <si>
    <t>7782-50-5</t>
  </si>
  <si>
    <t>10 (95th percentile concentration of total residual oxidant)</t>
  </si>
  <si>
    <t>Chloronitro toluenes</t>
  </si>
  <si>
    <t>4,2-CNT: 89-59-8
4,3-CNT: 89-60-1
2,4-CNT:121-86-8
2,5-CNT: 13290-74-9
2,6-CNT: 83-42-1</t>
  </si>
  <si>
    <t>1897-45-6</t>
  </si>
  <si>
    <t>15545-48-9</t>
  </si>
  <si>
    <t>Chlorpropham</t>
  </si>
  <si>
    <t>101-21-3</t>
  </si>
  <si>
    <t>Chlorpyrifos (chlorpyrifos-ethyl)</t>
  </si>
  <si>
    <t>2921-88-2 </t>
  </si>
  <si>
    <t>Chromium (III) (dissolved)</t>
  </si>
  <si>
    <t>7440-47-3</t>
  </si>
  <si>
    <t>Chromium (VI) (dissolved)</t>
  </si>
  <si>
    <t>32 (95th percentile)</t>
  </si>
  <si>
    <t>Cobalt (dissolved)</t>
  </si>
  <si>
    <t>7440-48-4</t>
  </si>
  <si>
    <t xml:space="preserve">Copper - dissolved </t>
  </si>
  <si>
    <t>7440-50-8</t>
  </si>
  <si>
    <t>3.76 (where Dissolved Organic Carbon (DOC) is ≤ 1mg/l)</t>
  </si>
  <si>
    <t>3.76 + (2.677 x ((DOC/2) –0.5)) μg/l  (where Dissolved Organic Carbon (DOC) &gt;1mg/l)</t>
  </si>
  <si>
    <t>Coumaphos</t>
  </si>
  <si>
    <t>56-72-4</t>
  </si>
  <si>
    <t>Cyanide (as 'free' cyanide)</t>
  </si>
  <si>
    <t>57-12-5</t>
  </si>
  <si>
    <t>5 (95th percentile)</t>
  </si>
  <si>
    <t xml:space="preserve">Cybutryne </t>
  </si>
  <si>
    <t>28159-98-0 </t>
  </si>
  <si>
    <t>Cyclodiene pesticides (total aldrin, dieldrin, endrin and isodrin)</t>
  </si>
  <si>
    <t>Aldrin 309-00-2, Dieldrin 60-57-2, Endrin 72-20-8, Isodrin 465-73-6</t>
  </si>
  <si>
    <t>Cyfluthrin</t>
  </si>
  <si>
    <t>68359-37-5</t>
  </si>
  <si>
    <t>0.001 (95th percentile)</t>
  </si>
  <si>
    <t>52315-07-8 </t>
  </si>
  <si>
    <t>8 x 10-6</t>
  </si>
  <si>
    <t>6 x 10-5</t>
  </si>
  <si>
    <t>DDT (total) (sum of ppDDT, opDDT, ppDDE and ppDDD)</t>
  </si>
  <si>
    <t>ppDDT 50-29-3, 
opDDT 789-02-6, 
ppDDE 72-55-9, 
ppDDD 72-54-8</t>
  </si>
  <si>
    <t>Demetons</t>
  </si>
  <si>
    <t>demeton-O: 298-03-3, 
demeton-S: 126-75-0,
oxydemeton-methyl: 310-12-2,
demeton-S-methyl: 919-86-8,
demeton-S methylsulphone: 17040-19-6</t>
  </si>
  <si>
    <t>Di(2-ethylhexyl)-phthalate (DEHP)</t>
  </si>
  <si>
    <t>117-81-7 </t>
  </si>
  <si>
    <t>Diazinon (sheep dip)</t>
  </si>
  <si>
    <t>333-41-5</t>
  </si>
  <si>
    <t>0.26 (95th percentile)</t>
  </si>
  <si>
    <t>Dibutyl phthalate</t>
  </si>
  <si>
    <t>84-74-2</t>
  </si>
  <si>
    <t>Dichlorobenzene (total dichlorobenzene isomers)</t>
  </si>
  <si>
    <t>1,2-dichlorobenzene: 95-50-1
1,3-dichlorobenzene: 541-73-1
1,4-dichlorobenzene: 106-46-7</t>
  </si>
  <si>
    <t>Dichloro-methane</t>
  </si>
  <si>
    <t>75-09-2 </t>
  </si>
  <si>
    <t>62-73-7 </t>
  </si>
  <si>
    <t>7 x 10-5</t>
  </si>
  <si>
    <t>Dicofol</t>
  </si>
  <si>
    <t>115-32-2 </t>
  </si>
  <si>
    <t>3.2 x 10-5</t>
  </si>
  <si>
    <t>33 in fish</t>
  </si>
  <si>
    <t>Diethyl phthalate</t>
  </si>
  <si>
    <t>84-66-2</t>
  </si>
  <si>
    <t>Diflubenzuron</t>
  </si>
  <si>
    <t>35367-38-5</t>
  </si>
  <si>
    <t>60-51-5</t>
  </si>
  <si>
    <t>4 (95th percentile)</t>
  </si>
  <si>
    <t>Dimethyl phthalate</t>
  </si>
  <si>
    <t>131-11-3</t>
  </si>
  <si>
    <t xml:space="preserve">Dioxins and dioxin-like compounds </t>
  </si>
  <si>
    <t>0.0065 in fish, crustaceans and molluscs</t>
  </si>
  <si>
    <t>330-54-1 </t>
  </si>
  <si>
    <t>Doramectin</t>
  </si>
  <si>
    <t>117704-25-3</t>
  </si>
  <si>
    <t>EDTA</t>
  </si>
  <si>
    <t>6381-92-6/60-00-4</t>
  </si>
  <si>
    <t>115-29-7 </t>
  </si>
  <si>
    <t>Fenchlorphos</t>
  </si>
  <si>
    <t>299-84-3</t>
  </si>
  <si>
    <t>122-14-5</t>
  </si>
  <si>
    <t>Flucofuron</t>
  </si>
  <si>
    <t>370-50-3</t>
  </si>
  <si>
    <t>1 (95th percentile)</t>
  </si>
  <si>
    <t>206-44-0 </t>
  </si>
  <si>
    <t>30 in crustaceans or molluscs</t>
  </si>
  <si>
    <t>Fluoride - dissolved</t>
  </si>
  <si>
    <t>16984-48-8</t>
  </si>
  <si>
    <t>Formaldehyde</t>
  </si>
  <si>
    <t>50-00-0</t>
  </si>
  <si>
    <t>1071-83-6</t>
  </si>
  <si>
    <t>398 (95th percentile)</t>
  </si>
  <si>
    <t>Heptachlor &amp; heptachlor epoxide</t>
  </si>
  <si>
    <t>76-44-8/1024-57-3</t>
  </si>
  <si>
    <t>0.0067 in fish</t>
  </si>
  <si>
    <t>Hexabromocyclo-dodecane (HBCDD)</t>
  </si>
  <si>
    <t>25637-99-4</t>
  </si>
  <si>
    <t>167 in fish</t>
  </si>
  <si>
    <t>Hexachloro-benzene</t>
  </si>
  <si>
    <t>118-74-1 </t>
  </si>
  <si>
    <t>10 in fish</t>
  </si>
  <si>
    <t>Hexachloro-butadiene</t>
  </si>
  <si>
    <t>87-68-3</t>
  </si>
  <si>
    <t>55 in fish</t>
  </si>
  <si>
    <t xml:space="preserve"> 608-73-1</t>
  </si>
  <si>
    <t>Hydrogen sulphide</t>
  </si>
  <si>
    <t>Indeno(1,2,3-cd)-pyrene (see PAHs below for AA and biota EQS)</t>
  </si>
  <si>
    <t>193-39-5</t>
  </si>
  <si>
    <t>1689-83-4</t>
  </si>
  <si>
    <t>Iron (dissolved)</t>
  </si>
  <si>
    <t>7439-89-6</t>
  </si>
  <si>
    <t>34123-59-6</t>
  </si>
  <si>
    <t>Ivermectin</t>
  </si>
  <si>
    <t>70288-86-7</t>
  </si>
  <si>
    <t>Lead and its compounds (dissolved)</t>
  </si>
  <si>
    <t>7439-92-1 </t>
  </si>
  <si>
    <t>330-55-2</t>
  </si>
  <si>
    <t>0.9 (95th percentile)</t>
  </si>
  <si>
    <t>Malachite green</t>
  </si>
  <si>
    <t>2437-29-8</t>
  </si>
  <si>
    <t>121-75-5</t>
  </si>
  <si>
    <t>Mancozeb</t>
  </si>
  <si>
    <t>Maneb</t>
  </si>
  <si>
    <t>12427-38-2</t>
  </si>
  <si>
    <t>Manganese</t>
  </si>
  <si>
    <t>7439-96-5</t>
  </si>
  <si>
    <t>MCPA</t>
  </si>
  <si>
    <t>94-74-6</t>
  </si>
  <si>
    <t>93-65-2
Racemic mixture: 7085-19-0
Mecoprop-p: 16484-77-8</t>
  </si>
  <si>
    <t>187 (95th percentile)</t>
  </si>
  <si>
    <t>Mercury and its compounds (dissolved)</t>
  </si>
  <si>
    <t>7439-97-6 </t>
  </si>
  <si>
    <t>20 in fish</t>
  </si>
  <si>
    <t>2032-65-7</t>
  </si>
  <si>
    <t>Mevinphos</t>
  </si>
  <si>
    <t>7786-34-7</t>
  </si>
  <si>
    <t>91-20-3 </t>
  </si>
  <si>
    <t>Nickel and its compounds (dissolved)</t>
  </si>
  <si>
    <t>7440-02-0 </t>
  </si>
  <si>
    <t>Nitrilotriacetic acid (NTA)</t>
  </si>
  <si>
    <t>139-13-9</t>
  </si>
  <si>
    <t>Nonylphenol (4-nonylphenol)</t>
  </si>
  <si>
    <t>84852-15-3</t>
  </si>
  <si>
    <t>Octylphenol (4-(1,1',3,3'-tetramethyl-butyl)-phenol)</t>
  </si>
  <si>
    <t>140-66-9</t>
  </si>
  <si>
    <t>Omethoate</t>
  </si>
  <si>
    <t>1113-02-6</t>
  </si>
  <si>
    <t>Para-para-DDT</t>
  </si>
  <si>
    <t>50-29-3</t>
  </si>
  <si>
    <t>PCSDs</t>
  </si>
  <si>
    <t>0.05 (95th percentile)</t>
  </si>
  <si>
    <t xml:space="preserve">40487-42-1 </t>
  </si>
  <si>
    <t>Pentachloro-benzene</t>
  </si>
  <si>
    <t>608-93-5 </t>
  </si>
  <si>
    <t>Pentachloro-phenol</t>
  </si>
  <si>
    <t>87-86-5 </t>
  </si>
  <si>
    <t xml:space="preserve">Perfluorooctane sulfonic acid and its salts (PFOS) </t>
  </si>
  <si>
    <t>1763-23-1</t>
  </si>
  <si>
    <t>9.1 in fish</t>
  </si>
  <si>
    <t>Permethrin</t>
  </si>
  <si>
    <t>52645-53-1</t>
  </si>
  <si>
    <t>6 - 8.5 (95th percentile)</t>
  </si>
  <si>
    <t>108-95-2</t>
  </si>
  <si>
    <t>46 (95th percentile)</t>
  </si>
  <si>
    <t>Pirimicarb</t>
  </si>
  <si>
    <t>23103-98-2</t>
  </si>
  <si>
    <t>Pirimiphos-methyl</t>
  </si>
  <si>
    <t>29232-93-7</t>
  </si>
  <si>
    <t>Polyaromatic hydrocarbons (PAH) - (Benzo(a)-pyrene (BaP), Benzo(b)-fluoranthene, Benzo(k)-fluoranthene, Benzo(g,h,i)-perylene and Indeno(1,2,3-cd)-pyrene). (Benzo(a)pyrene is considered as a marker for the other PAHs, hence only benzo(a)pyrene needs to be  monitored for comparison with the biota EQS or the corresponding AA-EQS in water)</t>
  </si>
  <si>
    <t>5 in crustaceans or molluscs</t>
  </si>
  <si>
    <t>Prochloraz</t>
  </si>
  <si>
    <t>67747-09-5</t>
  </si>
  <si>
    <t>Propetamphos</t>
  </si>
  <si>
    <t>31218-83-4</t>
  </si>
  <si>
    <t>Propyzamide</t>
  </si>
  <si>
    <t>23950-58-5</t>
  </si>
  <si>
    <t>124495-18-7 </t>
  </si>
  <si>
    <t>Silver (dissolved)</t>
  </si>
  <si>
    <t>7440-22-4</t>
  </si>
  <si>
    <t>122-34-9 </t>
  </si>
  <si>
    <t>Styrene</t>
  </si>
  <si>
    <t>100-42-5</t>
  </si>
  <si>
    <t>Sulcofuron</t>
  </si>
  <si>
    <t>24019-05-4</t>
  </si>
  <si>
    <t>25 (95th percentile)</t>
  </si>
  <si>
    <t>Sulphate</t>
  </si>
  <si>
    <t>14808-79-8</t>
  </si>
  <si>
    <t xml:space="preserve">Tecnazene - total (sum of tecnazene, 2,3,5,6-tetrachloroaniline and 2,3,5,6-tetrachloroanisole) </t>
  </si>
  <si>
    <t>Tecnazene: 117-18-0,
 2,3,5,6-tetrachloroaniline: 3481-20-7,
2,3,5,6-tetrachloroanisole: 6936-40-9</t>
  </si>
  <si>
    <t>886-50-0 </t>
  </si>
  <si>
    <t>Tetrachloroethane</t>
  </si>
  <si>
    <t>79-34-5, 630-20-6</t>
  </si>
  <si>
    <t>Tetrachloro-ethylene</t>
  </si>
  <si>
    <t>127-18-4</t>
  </si>
  <si>
    <t>Thiabendazole</t>
  </si>
  <si>
    <t>148-79-8</t>
  </si>
  <si>
    <t>Tin (inorganic) - dissolved</t>
  </si>
  <si>
    <t>7440-31-5</t>
  </si>
  <si>
    <t>108-88-3</t>
  </si>
  <si>
    <t>370 (95th percentile)</t>
  </si>
  <si>
    <t>Triallate</t>
  </si>
  <si>
    <t>2303-17-5</t>
  </si>
  <si>
    <t>Triazaphos</t>
  </si>
  <si>
    <t>24017-47-8</t>
  </si>
  <si>
    <t>Tributyl phosphate</t>
  </si>
  <si>
    <t>126-73-8</t>
  </si>
  <si>
    <t>Tributyltin compounds (tributyltin-cation)</t>
  </si>
  <si>
    <t>36643-28-4</t>
  </si>
  <si>
    <t>Trichloro-benzenes</t>
  </si>
  <si>
    <t>12002-48-1</t>
  </si>
  <si>
    <t>Trichloro-ethylene</t>
  </si>
  <si>
    <t>79-01-6</t>
  </si>
  <si>
    <t>Tricholoro-methane (chloroform)</t>
  </si>
  <si>
    <t>67-66-3 </t>
  </si>
  <si>
    <t>3380-34-5</t>
  </si>
  <si>
    <t>0.28 (95th percentile)</t>
  </si>
  <si>
    <t>1582-09-8 </t>
  </si>
  <si>
    <t>Triphenyltin and derivatives</t>
  </si>
  <si>
    <t>Vanadium</t>
  </si>
  <si>
    <t>7440-62-2</t>
  </si>
  <si>
    <t>Xylene (includes m-xylene, o-xylene and p-xylene)</t>
  </si>
  <si>
    <t>Xylene: 1330-20-7
m-xylene: 108-38-3,
o-xylene: 95-47-6,
p-xylene: 108-38-3</t>
  </si>
  <si>
    <t xml:space="preserve">Zinc - dissolved </t>
  </si>
  <si>
    <t>7440-66-6</t>
  </si>
  <si>
    <t>12. Limits on Effluent Composition</t>
  </si>
  <si>
    <t>CONSENT TO THE DISCHARGE OF TRADE EFFLUENT</t>
  </si>
  <si>
    <t>Constituent</t>
  </si>
  <si>
    <t>Maximum Concentration</t>
  </si>
  <si>
    <t>Arsenic Total</t>
  </si>
  <si>
    <t>100ug/l</t>
  </si>
  <si>
    <t>Cadmium Total</t>
  </si>
  <si>
    <t>0.1mg/l</t>
  </si>
  <si>
    <t>Chemical Oxygen Demand Shaken as 0</t>
  </si>
  <si>
    <t>1500mg/l</t>
  </si>
  <si>
    <t>3. Maximum Quantity to be discharged in Any One Day</t>
  </si>
  <si>
    <t>50mg/l</t>
  </si>
  <si>
    <t>The maximum quantity of The Trade Effluent discharged at any period of twenty-four hours shall not exceed 300 m3.</t>
  </si>
  <si>
    <t xml:space="preserve">Chromium Total </t>
  </si>
  <si>
    <t>0.3mg/l</t>
  </si>
  <si>
    <t>Copper Total</t>
  </si>
  <si>
    <t>0.5mg/l</t>
  </si>
  <si>
    <t>4. Maximum Rate of Discharge</t>
  </si>
  <si>
    <t>Cyanide Free as Cn</t>
  </si>
  <si>
    <t>The maximum rate at which The Trade Effluent may be discharged shall not exceed 10 litres/sec.</t>
  </si>
  <si>
    <t>Lead Total</t>
  </si>
  <si>
    <t>Mercury Total</t>
  </si>
  <si>
    <t>5ug/l</t>
  </si>
  <si>
    <t>5. Time of Discharge</t>
  </si>
  <si>
    <t>Nickel Total</t>
  </si>
  <si>
    <t>At all times.</t>
  </si>
  <si>
    <t>Nitrogen Ammoniacal as N</t>
  </si>
  <si>
    <t>52mg/l</t>
  </si>
  <si>
    <t>Oil and Grease</t>
  </si>
  <si>
    <t>200mg/l</t>
  </si>
  <si>
    <t>Phosphorus</t>
  </si>
  <si>
    <t>15mg/l</t>
  </si>
  <si>
    <t>Solids Suspended 105 Degrees C</t>
  </si>
  <si>
    <t>1000mg/l</t>
  </si>
  <si>
    <t>Sulphate  as S04</t>
  </si>
  <si>
    <t>Zinc Total</t>
  </si>
  <si>
    <t>1mg/l</t>
  </si>
  <si>
    <t>Sewage treatment reduction factors</t>
  </si>
  <si>
    <t>Multiply the concentration of the substance in your effluent by the sewage treatment reduction factor (STRF) to work out the concentration remaining in the sewage effluent after treatment.</t>
  </si>
  <si>
    <t>STRF (proportion remaining) in activated sludge plant</t>
  </si>
  <si>
    <t>STRF (proportion remaining) for water filter</t>
  </si>
  <si>
    <t>STRF (proportion remaining) after volatilisation</t>
  </si>
  <si>
    <t>Percentage removal rate of substance by activated sludge plant</t>
  </si>
  <si>
    <t>Percentage removal rate of substance by water filter</t>
  </si>
  <si>
    <t>Percentage volatilised</t>
  </si>
  <si>
    <t>-</t>
  </si>
  <si>
    <t>Arsenic and compounds - as As</t>
  </si>
  <si>
    <t>Benzo(a)pyrene</t>
  </si>
  <si>
    <t>Cadmium (dissolved)</t>
  </si>
  <si>
    <t>Cadmium (total)</t>
  </si>
  <si>
    <t>Chloroform (trichloromethane)</t>
  </si>
  <si>
    <t>Chromium and compounds - as Cr</t>
  </si>
  <si>
    <t>Copper (dissolved)</t>
  </si>
  <si>
    <t>Copper (total)</t>
  </si>
  <si>
    <t>Cyanides - as CN</t>
  </si>
  <si>
    <t>Ethyl benzene</t>
  </si>
  <si>
    <t>Lead (dissolved)</t>
  </si>
  <si>
    <t>Lead (total)</t>
  </si>
  <si>
    <t>Manganese and compounds - as Mn</t>
  </si>
  <si>
    <t>Mercury (dissolved)</t>
  </si>
  <si>
    <t>Mercury (total)</t>
  </si>
  <si>
    <t>Nickel (dissolved)</t>
  </si>
  <si>
    <t>Nickel (total)</t>
  </si>
  <si>
    <t>Perfluoro octanyl sulphate (PFOS)</t>
  </si>
  <si>
    <t>Trichloroethylene</t>
  </si>
  <si>
    <t>Xylene - all isomers</t>
  </si>
  <si>
    <t>Zinc (dissolved)</t>
  </si>
  <si>
    <t>Zinc (total)</t>
  </si>
  <si>
    <t>The medway is estuarine/tidal waters</t>
  </si>
  <si>
    <t>https://environment.data.gov.uk/hydrology/explore</t>
  </si>
  <si>
    <t>https://nrfa.ceh.ac.uk/data/search</t>
  </si>
  <si>
    <t>Ea flow stations</t>
  </si>
  <si>
    <t>UKCEH stations</t>
  </si>
  <si>
    <t xml:space="preserve">Station </t>
  </si>
  <si>
    <t>Period of record:</t>
  </si>
  <si>
    <t>Percent complete:</t>
  </si>
  <si>
    <t>Base flow index:</t>
  </si>
  <si>
    <t>Mean flow:</t>
  </si>
  <si>
    <t>95% exceedance (Q95):</t>
  </si>
  <si>
    <t>https://environment.data.gov.uk/hydrology/station/732d7a5d-7c75-4326-a488-b8169eec53e9</t>
  </si>
  <si>
    <t>70% exceedance (Q70):</t>
  </si>
  <si>
    <t>50% exceedance (Q50):</t>
  </si>
  <si>
    <t>10% exceedance (Q10):</t>
  </si>
  <si>
    <t>5% exceedance (Q5):</t>
  </si>
  <si>
    <t>EFFLUENT FLOW MAX</t>
  </si>
  <si>
    <t>m3/d</t>
  </si>
  <si>
    <t>/24</t>
  </si>
  <si>
    <t>/60</t>
  </si>
  <si>
    <t>https://environment.data.gov.uk/water-quality</t>
  </si>
  <si>
    <t>Most of these are empty-</t>
  </si>
  <si>
    <t>https://environment.data.gov.uk/water-quality/sampling-point/SO-E0017465</t>
  </si>
  <si>
    <t>samplingPoint.samplingPointType</t>
  </si>
  <si>
    <t>SALINE WATER - ESTUARY - CLASS B</t>
  </si>
  <si>
    <t>ESTUARINE WATER</t>
  </si>
  <si>
    <t>HCH : Total Isomers : LOD as 0</t>
  </si>
  <si>
    <t>NGR : Easting</t>
  </si>
  <si>
    <t>NGR : Northing</t>
  </si>
  <si>
    <t>Salinity : In Situ</t>
  </si>
  <si>
    <t>Sample Depth below surface</t>
  </si>
  <si>
    <t>Time of high tide</t>
  </si>
  <si>
    <t>Time of sampling relative to previous high water</t>
  </si>
  <si>
    <t>Turbidity : In Situ</t>
  </si>
  <si>
    <t>Water Depth</t>
  </si>
  <si>
    <t>2018-06</t>
  </si>
  <si>
    <t>(blank)</t>
  </si>
  <si>
    <t>https://environment.data.gov.uk/water-quality/sampling-point/SO-E0000331</t>
  </si>
  <si>
    <t>Sewage Discharge, final treated effluent</t>
  </si>
  <si>
    <t>BOD : 5 Day ATU</t>
  </si>
  <si>
    <t>Chemical Oxygen Demand :- {COD}</t>
  </si>
  <si>
    <t>Iron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</si>
  <si>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</si>
  <si>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</si>
  <si>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</si>
  <si>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</si>
  <si>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</si>
  <si>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</si>
  <si>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</si>
  <si>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</si>
  <si>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</si>
  <si>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</si>
  <si>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</si>
  <si>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</si>
  <si>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2023-01</t>
  </si>
  <si>
    <t>2023-04</t>
  </si>
  <si>
    <t>2026-01</t>
  </si>
  <si>
    <t>https://environment.data.gov.uk/water-quality/sampling-point/SO-E0000332</t>
  </si>
  <si>
    <t>SEWAGE DISCHARGES - FINAL/TREATED EFFLUENT - WATER COMPANY</t>
  </si>
  <si>
    <t>https://democracy.kent.gov.uk/mgConvert2PDF.aspx?ID=2381</t>
  </si>
  <si>
    <t>Aylesford Wastewater Treatment Works (WWTW) dates back to the early 1900’s, predating</t>
  </si>
  <si>
    <t>modern planning legislation and since this time has expanded incrementally over the years.</t>
  </si>
  <si>
    <t>No planning permission therefore covers the overall operation of the site. An extension to</t>
  </si>
  <si>
    <t>the WWTW was granted in 1971 and a replacement sludge press building was permitted in</t>
  </si>
  <si>
    <t>1993. Permissions have been granted which allow industrial liquid waste to be treated at</t>
  </si>
  <si>
    <t>the works.</t>
  </si>
  <si>
    <t>The WWTW provide preliminary, primary and secondary treatment for Aylesford and the</t>
  </si>
  <si>
    <t>wider Maidstone urban area, pumped to the site via the Allington Wastewater Pumping</t>
  </si>
  <si>
    <t>Station. The works discharges the treated effluent into the tidal reaches of the River</t>
  </si>
  <si>
    <t>Medway.</t>
  </si>
  <si>
    <t>1956 – 2024</t>
  </si>
  <si>
    <r>
      <t>11.381 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/s</t>
    </r>
  </si>
  <si>
    <r>
      <t>2.92 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/s</t>
    </r>
  </si>
  <si>
    <r>
      <t>4.52 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/s</t>
    </r>
  </si>
  <si>
    <r>
      <t>26.7 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/s</t>
    </r>
  </si>
  <si>
    <r>
      <t>46.64 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/s</t>
    </r>
  </si>
  <si>
    <t>40003 - Medway at Teston / East Farleigh</t>
  </si>
  <si>
    <t>Pre Sewage RC</t>
  </si>
  <si>
    <t>Post Reduction</t>
  </si>
  <si>
    <t>RC Post Sewage Reduction</t>
  </si>
  <si>
    <t>PAH</t>
  </si>
  <si>
    <t>include BaP and naphthalene</t>
  </si>
  <si>
    <t>See relevant tabs in this sheet</t>
  </si>
  <si>
    <t>River flow calculations for Medway</t>
  </si>
  <si>
    <t>Effluent flow value</t>
  </si>
  <si>
    <t>TH</t>
  </si>
  <si>
    <t>27/03/2026</t>
  </si>
  <si>
    <t>Good - based on various sources outlined in report</t>
  </si>
  <si>
    <t>Good - all applied where necessary</t>
  </si>
  <si>
    <t>Good - based on max flow allowed per TEC</t>
  </si>
  <si>
    <t xml:space="preserve">Good  </t>
  </si>
  <si>
    <t>PNEC in yellow</t>
  </si>
  <si>
    <t>Red highlights indicate failed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</si>
</sst>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000"/>
    <numFmt numFmtId="166" formatCode="0.0"/>
    <numFmt numFmtId="167" formatCode="0.0000000"/>
    <numFmt numFmtId="168" formatCode="0.000"/>
    <numFmt numFmtId="169" formatCode="0.00000"/>
  </numFmts>
  <fonts count="4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rgb="FF000000"/>
      <name val="Aptos Narrow"/>
      <family val="2"/>
    </font>
    <font>
      <b/>
      <i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0000"/>
      <name val="Arial"/>
      <family val="2"/>
    </font>
    <font>
      <sz val="11"/>
      <color rgb="FFFFFFFF"/>
      <name val="Aptos Narrow"/>
      <family val="2"/>
    </font>
    <font>
      <sz val="11"/>
      <color rgb="FF9C0006"/>
      <name val="Aptos Narrow"/>
      <family val="2"/>
    </font>
    <font>
      <b/>
      <sz val="11"/>
      <color rgb="FFFA7D00"/>
      <name val="Aptos Narrow"/>
      <family val="2"/>
    </font>
    <font>
      <b/>
      <sz val="11"/>
      <color rgb="FFFFFFFF"/>
      <name val="Aptos Narrow"/>
      <family val="2"/>
    </font>
    <font>
      <i/>
      <sz val="11"/>
      <color rgb="FF7F7F7F"/>
      <name val="Aptos Narrow"/>
      <family val="2"/>
    </font>
    <font>
      <sz val="11"/>
      <color rgb="FF006100"/>
      <name val="Aptos Narrow"/>
      <family val="2"/>
    </font>
    <font>
      <b/>
      <sz val="20"/>
      <color rgb="FF000000"/>
      <name val="Arial"/>
      <family val="2"/>
    </font>
    <font>
      <b/>
      <sz val="13"/>
      <color rgb="FF0E2841"/>
      <name val="Aptos Narrow"/>
      <family val="2"/>
    </font>
    <font>
      <b/>
      <sz val="11"/>
      <color rgb="FF0E2841"/>
      <name val="Aptos Narrow"/>
      <family val="2"/>
    </font>
    <font>
      <u/>
      <sz val="12"/>
      <color rgb="FF467886"/>
      <name val="Arial"/>
      <family val="2"/>
    </font>
    <font>
      <sz val="11"/>
      <color rgb="FF3F3F76"/>
      <name val="Aptos Narrow"/>
      <family val="2"/>
    </font>
    <font>
      <sz val="11"/>
      <color rgb="FFFA7D00"/>
      <name val="Aptos Narrow"/>
      <family val="2"/>
    </font>
    <font>
      <sz val="11"/>
      <color rgb="FF9C5700"/>
      <name val="Aptos Narrow"/>
      <family val="2"/>
    </font>
    <font>
      <b/>
      <sz val="11"/>
      <color rgb="FF3F3F3F"/>
      <name val="Aptos Narrow"/>
      <family val="2"/>
    </font>
    <font>
      <sz val="18"/>
      <color rgb="FF0E2841"/>
      <name val="Aptos Display"/>
      <family val="2"/>
    </font>
    <font>
      <b/>
      <sz val="11"/>
      <color rgb="FF000000"/>
      <name val="Aptos Narrow"/>
      <family val="2"/>
    </font>
    <font>
      <sz val="11"/>
      <color rgb="FFFF0000"/>
      <name val="Aptos Narrow"/>
      <family val="2"/>
    </font>
    <font>
      <sz val="11"/>
      <color rgb="FF000000"/>
      <name val="Calibri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rgb="FFFFFFFF"/>
      <name val="Arial"/>
      <family val="2"/>
    </font>
    <font>
      <b/>
      <sz val="12"/>
      <color rgb="FF000000"/>
      <name val="Arial"/>
      <family val="2"/>
    </font>
    <font>
      <b/>
      <sz val="18"/>
      <color rgb="FF000000"/>
      <name val="Arial"/>
      <family val="2"/>
    </font>
    <font>
      <u/>
      <sz val="11"/>
      <color rgb="FF467886"/>
      <name val="Aptos Narrow"/>
      <family val="2"/>
    </font>
    <font>
      <b/>
      <sz val="12"/>
      <color rgb="FF0B0C0C"/>
      <name val="GDS Transport"/>
      <charset val="1"/>
    </font>
    <font>
      <b/>
      <sz val="11"/>
      <color rgb="FF0B0C0C"/>
      <name val="GDS Transport"/>
      <charset val="1"/>
    </font>
    <font>
      <sz val="11"/>
      <color rgb="FF0B0C0C"/>
      <name val="GDS Transport"/>
      <charset val="1"/>
    </font>
    <font>
      <vertAlign val="superscript"/>
      <sz val="11"/>
      <color theme="1"/>
      <name val="Aptos Narrow"/>
      <family val="2"/>
      <scheme val="minor"/>
    </font>
    <font>
      <b/>
      <sz val="12"/>
      <color theme="0"/>
      <name val="Arial"/>
      <family val="2"/>
    </font>
    <font>
      <sz val="11"/>
      <name val="Aptos Narrow"/>
      <family val="2"/>
      <scheme val="minor"/>
    </font>
    <font>
      <sz val="11"/>
      <color rgb="FF0B0C0C"/>
      <name val="Aptos Narrow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E6F5"/>
        <bgColor rgb="FFC0E6F5"/>
      </patternFill>
    </fill>
    <fill>
      <patternFill patternType="solid">
        <fgColor rgb="FFFBE2D5"/>
        <bgColor rgb="FFFBE2D5"/>
      </patternFill>
    </fill>
    <fill>
      <patternFill patternType="solid">
        <fgColor rgb="FFC1F0C8"/>
        <bgColor rgb="FFC1F0C8"/>
      </patternFill>
    </fill>
    <fill>
      <patternFill patternType="solid">
        <fgColor rgb="FFCAEDFB"/>
        <bgColor rgb="FFCAEDFB"/>
      </patternFill>
    </fill>
    <fill>
      <patternFill patternType="solid">
        <fgColor rgb="FFF2CEEF"/>
        <bgColor rgb="FFF2CEEF"/>
      </patternFill>
    </fill>
    <fill>
      <patternFill patternType="solid">
        <fgColor rgb="FFDAF2D0"/>
        <bgColor rgb="FFDAF2D0"/>
      </patternFill>
    </fill>
    <fill>
      <patternFill patternType="solid">
        <fgColor rgb="FF83CCEB"/>
        <bgColor rgb="FF83CCEB"/>
      </patternFill>
    </fill>
    <fill>
      <patternFill patternType="solid">
        <fgColor rgb="FFF7C7AC"/>
        <bgColor rgb="FFF7C7AC"/>
      </patternFill>
    </fill>
    <fill>
      <patternFill patternType="solid">
        <fgColor rgb="FF83E28E"/>
        <bgColor rgb="FF83E28E"/>
      </patternFill>
    </fill>
    <fill>
      <patternFill patternType="solid">
        <fgColor rgb="FF94DCF8"/>
        <bgColor rgb="FF94DCF8"/>
      </patternFill>
    </fill>
    <fill>
      <patternFill patternType="solid">
        <fgColor rgb="FFE49EDD"/>
        <bgColor rgb="FFE49EDD"/>
      </patternFill>
    </fill>
    <fill>
      <patternFill patternType="solid">
        <fgColor rgb="FFB5E6A2"/>
        <bgColor rgb="FFB5E6A2"/>
      </patternFill>
    </fill>
    <fill>
      <patternFill patternType="solid">
        <fgColor rgb="FF44B3E1"/>
        <bgColor rgb="FF44B3E1"/>
      </patternFill>
    </fill>
    <fill>
      <patternFill patternType="solid">
        <fgColor rgb="FFF1A983"/>
        <bgColor rgb="FFF1A983"/>
      </patternFill>
    </fill>
    <fill>
      <patternFill patternType="solid">
        <fgColor rgb="FF47D359"/>
        <bgColor rgb="FF47D359"/>
      </patternFill>
    </fill>
    <fill>
      <patternFill patternType="solid">
        <fgColor rgb="FF61CBF3"/>
        <bgColor rgb="FF61CBF3"/>
      </patternFill>
    </fill>
    <fill>
      <patternFill patternType="solid">
        <fgColor rgb="FFD86DCD"/>
        <bgColor rgb="FFD86DCD"/>
      </patternFill>
    </fill>
    <fill>
      <patternFill patternType="solid">
        <fgColor rgb="FF8ED973"/>
        <bgColor rgb="FF8ED973"/>
      </patternFill>
    </fill>
    <fill>
      <patternFill patternType="solid">
        <fgColor rgb="FF156082"/>
        <bgColor rgb="FF156082"/>
      </patternFill>
    </fill>
    <fill>
      <patternFill patternType="solid">
        <fgColor rgb="FFE97132"/>
        <bgColor rgb="FFE97132"/>
      </patternFill>
    </fill>
    <fill>
      <patternFill patternType="solid">
        <fgColor rgb="FF196B24"/>
        <bgColor rgb="FF196B24"/>
      </patternFill>
    </fill>
    <fill>
      <patternFill patternType="solid">
        <fgColor rgb="FF0F9ED5"/>
        <bgColor rgb="FF0F9ED5"/>
      </patternFill>
    </fill>
    <fill>
      <patternFill patternType="solid">
        <fgColor rgb="FFA02B93"/>
        <bgColor rgb="FFA02B93"/>
      </patternFill>
    </fill>
    <fill>
      <patternFill patternType="solid">
        <fgColor rgb="FF4EA72E"/>
        <bgColor rgb="FF4EA72E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C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64BEE6"/>
      </bottom>
      <diagonal/>
    </border>
    <border>
      <left/>
      <right/>
      <top/>
      <bottom style="medium">
        <color rgb="FF44B3E1"/>
      </bottom>
      <diagonal/>
    </border>
    <border>
      <left/>
      <right/>
      <top style="thin">
        <color rgb="FF156082"/>
      </top>
      <bottom style="double">
        <color rgb="FF15608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rgb="FFB1B4B6"/>
      </bottom>
      <diagonal/>
    </border>
  </borders>
  <cellStyleXfs count="50">
    <xf numFmtId="0" fontId="0" fillId="0" borderId="0"/>
    <xf numFmtId="9" fontId="3" fillId="0" borderId="0" applyFont="0" applyFill="0" applyBorder="0" applyAlignment="0" applyProtection="0"/>
    <xf numFmtId="0" fontId="9" fillId="0" borderId="0"/>
    <xf numFmtId="0" fontId="2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1" fillId="30" borderId="0" applyNumberFormat="0" applyBorder="0" applyAlignment="0" applyProtection="0"/>
    <xf numFmtId="0" fontId="22" fillId="35" borderId="0" applyNumberFormat="0" applyBorder="0" applyAlignment="0" applyProtection="0"/>
    <xf numFmtId="0" fontId="20" fillId="34" borderId="4" applyNumberFormat="0" applyAlignment="0" applyProtection="0"/>
    <xf numFmtId="0" fontId="23" fillId="31" borderId="5" applyNumberFormat="0" applyAlignment="0" applyProtection="0"/>
    <xf numFmtId="0" fontId="12" fillId="31" borderId="4" applyNumberFormat="0" applyAlignment="0" applyProtection="0"/>
    <xf numFmtId="0" fontId="21" fillId="0" borderId="6" applyNumberFormat="0" applyFill="0" applyAlignment="0" applyProtection="0"/>
    <xf numFmtId="0" fontId="13" fillId="32" borderId="7" applyNumberFormat="0" applyAlignment="0" applyProtection="0"/>
    <xf numFmtId="0" fontId="26" fillId="0" borderId="0" applyNumberFormat="0" applyFill="0" applyBorder="0" applyAlignment="0" applyProtection="0"/>
    <xf numFmtId="0" fontId="9" fillId="36" borderId="8" applyNumberFormat="0" applyFont="0" applyAlignment="0" applyProtection="0"/>
    <xf numFmtId="0" fontId="1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10" fillId="24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18" borderId="0" applyNumberFormat="0" applyBorder="0" applyAlignment="0" applyProtection="0"/>
    <xf numFmtId="0" fontId="10" fillId="25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19" borderId="0" applyNumberFormat="0" applyBorder="0" applyAlignment="0" applyProtection="0"/>
    <xf numFmtId="0" fontId="10" fillId="26" borderId="0" applyNumberFormat="0" applyBorder="0" applyAlignment="0" applyProtection="0"/>
    <xf numFmtId="0" fontId="5" fillId="8" borderId="0" applyNumberFormat="0" applyBorder="0" applyAlignment="0" applyProtection="0"/>
    <xf numFmtId="0" fontId="5" fillId="14" borderId="0" applyNumberFormat="0" applyBorder="0" applyAlignment="0" applyProtection="0"/>
    <xf numFmtId="0" fontId="5" fillId="20" borderId="0" applyNumberFormat="0" applyBorder="0" applyAlignment="0" applyProtection="0"/>
    <xf numFmtId="0" fontId="10" fillId="27" borderId="0" applyNumberFormat="0" applyBorder="0" applyAlignment="0" applyProtection="0"/>
    <xf numFmtId="0" fontId="5" fillId="9" borderId="0" applyNumberFormat="0" applyBorder="0" applyAlignment="0" applyProtection="0"/>
    <xf numFmtId="0" fontId="5" fillId="15" borderId="0" applyNumberFormat="0" applyBorder="0" applyAlignment="0" applyProtection="0"/>
    <xf numFmtId="0" fontId="5" fillId="21" borderId="0" applyNumberFormat="0" applyBorder="0" applyAlignment="0" applyProtection="0"/>
    <xf numFmtId="0" fontId="10" fillId="28" borderId="0" applyNumberFormat="0" applyBorder="0" applyAlignment="0" applyProtection="0"/>
    <xf numFmtId="0" fontId="5" fillId="10" borderId="0" applyNumberFormat="0" applyBorder="0" applyAlignment="0" applyProtection="0"/>
    <xf numFmtId="0" fontId="5" fillId="16" borderId="0" applyNumberFormat="0" applyBorder="0" applyAlignment="0" applyProtection="0"/>
    <xf numFmtId="0" fontId="5" fillId="22" borderId="0" applyNumberFormat="0" applyBorder="0" applyAlignment="0" applyProtection="0"/>
    <xf numFmtId="0" fontId="10" fillId="29" borderId="0" applyNumberFormat="0" applyBorder="0" applyAlignment="0" applyProtection="0"/>
    <xf numFmtId="0" fontId="5" fillId="11" borderId="0" applyNumberFormat="0" applyBorder="0" applyAlignment="0" applyProtection="0"/>
    <xf numFmtId="0" fontId="5" fillId="17" borderId="0" applyNumberFormat="0" applyBorder="0" applyAlignment="0" applyProtection="0"/>
    <xf numFmtId="0" fontId="5" fillId="23" borderId="0" applyNumberFormat="0" applyBorder="0" applyAlignment="0" applyProtection="0"/>
    <xf numFmtId="0" fontId="19" fillId="0" borderId="0" applyNumberFormat="0" applyFill="0" applyBorder="0" applyAlignment="0" applyProtection="0"/>
    <xf numFmtId="0" fontId="27" fillId="0" borderId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1" fillId="0" borderId="0" applyNumberFormat="0" applyFill="0" applyBorder="0" applyAlignment="0" applyProtection="0"/>
    <xf numFmtId="0" fontId="9" fillId="0" borderId="0"/>
  </cellStyleXfs>
  <cellXfs count="89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31" fillId="0" borderId="0" xfId="48"/>
    <xf numFmtId="0" fontId="30" fillId="0" borderId="0" xfId="0" applyFont="1"/>
    <xf numFmtId="0" fontId="0" fillId="40" borderId="1" xfId="0" applyFill="1" applyBorder="1"/>
    <xf numFmtId="0" fontId="1" fillId="0" borderId="1" xfId="0" applyFont="1" applyBorder="1"/>
    <xf numFmtId="0" fontId="0" fillId="37" borderId="1" xfId="0" applyFill="1" applyBorder="1"/>
    <xf numFmtId="14" fontId="0" fillId="40" borderId="1" xfId="0" applyNumberFormat="1" applyFill="1" applyBorder="1"/>
    <xf numFmtId="16" fontId="0" fillId="37" borderId="1" xfId="0" applyNumberFormat="1" applyFill="1" applyBorder="1"/>
    <xf numFmtId="0" fontId="0" fillId="0" borderId="14" xfId="0" applyBorder="1"/>
    <xf numFmtId="0" fontId="0" fillId="41" borderId="0" xfId="0" applyFill="1"/>
    <xf numFmtId="0" fontId="0" fillId="41" borderId="0" xfId="0" applyFill="1" applyAlignment="1">
      <alignment horizontal="left"/>
    </xf>
    <xf numFmtId="0" fontId="33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3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33" fillId="41" borderId="0" xfId="0" applyFont="1" applyFill="1" applyAlignment="1">
      <alignment vertical="top" wrapText="1"/>
    </xf>
    <xf numFmtId="0" fontId="9" fillId="41" borderId="0" xfId="0" applyFont="1" applyFill="1" applyAlignment="1">
      <alignment vertical="top" wrapText="1"/>
    </xf>
    <xf numFmtId="0" fontId="9" fillId="41" borderId="0" xfId="0" applyFont="1" applyFill="1" applyAlignment="1">
      <alignment horizontal="center" vertical="top" wrapText="1"/>
    </xf>
    <xf numFmtId="0" fontId="0" fillId="0" borderId="16" xfId="0" applyBorder="1"/>
    <xf numFmtId="0" fontId="0" fillId="0" borderId="15" xfId="0" applyBorder="1"/>
    <xf numFmtId="0" fontId="0" fillId="37" borderId="0" xfId="0" applyFill="1"/>
    <xf numFmtId="0" fontId="9" fillId="0" borderId="0" xfId="49"/>
    <xf numFmtId="0" fontId="32" fillId="39" borderId="0" xfId="49" applyFont="1" applyFill="1" applyAlignment="1">
      <alignment horizontal="right" vertical="top" wrapText="1"/>
    </xf>
    <xf numFmtId="0" fontId="33" fillId="0" borderId="0" xfId="49" applyFont="1" applyAlignment="1">
      <alignment horizontal="right" vertical="top" wrapText="1"/>
    </xf>
    <xf numFmtId="0" fontId="9" fillId="0" borderId="0" xfId="49" applyAlignment="1">
      <alignment horizontal="right" vertical="top" wrapText="1"/>
    </xf>
    <xf numFmtId="0" fontId="9" fillId="0" borderId="0" xfId="49" applyAlignment="1">
      <alignment horizontal="right" vertical="top"/>
    </xf>
    <xf numFmtId="0" fontId="36" fillId="44" borderId="0" xfId="0" applyFont="1" applyFill="1"/>
    <xf numFmtId="0" fontId="37" fillId="44" borderId="19" xfId="0" applyFont="1" applyFill="1" applyBorder="1"/>
    <xf numFmtId="0" fontId="38" fillId="44" borderId="19" xfId="0" applyFont="1" applyFill="1" applyBorder="1"/>
    <xf numFmtId="0" fontId="37" fillId="41" borderId="19" xfId="0" applyFont="1" applyFill="1" applyBorder="1"/>
    <xf numFmtId="0" fontId="38" fillId="41" borderId="19" xfId="0" applyFont="1" applyFill="1" applyBorder="1"/>
    <xf numFmtId="9" fontId="0" fillId="0" borderId="0" xfId="0" applyNumberFormat="1"/>
    <xf numFmtId="0" fontId="40" fillId="45" borderId="0" xfId="49" applyFont="1" applyFill="1" applyAlignment="1">
      <alignment vertical="top"/>
    </xf>
    <xf numFmtId="0" fontId="33" fillId="37" borderId="0" xfId="49" applyFont="1" applyFill="1" applyAlignment="1">
      <alignment horizontal="right" vertical="top" wrapText="1"/>
    </xf>
    <xf numFmtId="0" fontId="9" fillId="37" borderId="0" xfId="49" applyFill="1" applyAlignment="1">
      <alignment horizontal="right" vertical="top" wrapText="1"/>
    </xf>
    <xf numFmtId="0" fontId="9" fillId="37" borderId="0" xfId="49" applyFill="1"/>
    <xf numFmtId="49" fontId="0" fillId="0" borderId="1" xfId="0" applyNumberFormat="1" applyBorder="1" applyAlignment="1">
      <alignment horizontal="left"/>
    </xf>
    <xf numFmtId="0" fontId="1" fillId="0" borderId="0" xfId="0" applyFont="1" applyAlignment="1">
      <alignment horizontal="left"/>
    </xf>
    <xf numFmtId="167" fontId="0" fillId="0" borderId="0" xfId="0" applyNumberFormat="1" applyAlignment="1">
      <alignment horizontal="left"/>
    </xf>
    <xf numFmtId="10" fontId="0" fillId="0" borderId="0" xfId="1" applyNumberFormat="1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4" borderId="17" xfId="0" applyFont="1" applyFill="1" applyBorder="1" applyAlignment="1">
      <alignment horizontal="left" wrapText="1"/>
    </xf>
    <xf numFmtId="0" fontId="1" fillId="5" borderId="18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9" fontId="1" fillId="0" borderId="1" xfId="0" applyNumberFormat="1" applyFont="1" applyBorder="1" applyAlignment="1">
      <alignment horizontal="left" wrapText="1"/>
    </xf>
    <xf numFmtId="9" fontId="1" fillId="0" borderId="1" xfId="0" applyNumberFormat="1" applyFont="1" applyBorder="1" applyAlignment="1">
      <alignment horizontal="left"/>
    </xf>
    <xf numFmtId="167" fontId="1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 vertical="center"/>
    </xf>
    <xf numFmtId="0" fontId="0" fillId="42" borderId="1" xfId="0" applyFill="1" applyBorder="1" applyAlignment="1">
      <alignment horizontal="left"/>
    </xf>
    <xf numFmtId="168" fontId="0" fillId="42" borderId="1" xfId="0" applyNumberFormat="1" applyFill="1" applyBorder="1" applyAlignment="1">
      <alignment horizontal="left"/>
    </xf>
    <xf numFmtId="168" fontId="0" fillId="0" borderId="1" xfId="0" applyNumberFormat="1" applyBorder="1" applyAlignment="1">
      <alignment horizontal="left"/>
    </xf>
    <xf numFmtId="0" fontId="0" fillId="43" borderId="1" xfId="0" applyFill="1" applyBorder="1" applyAlignment="1">
      <alignment horizontal="left"/>
    </xf>
    <xf numFmtId="168" fontId="0" fillId="43" borderId="1" xfId="0" applyNumberFormat="1" applyFill="1" applyBorder="1" applyAlignment="1">
      <alignment horizontal="left"/>
    </xf>
    <xf numFmtId="1" fontId="0" fillId="42" borderId="1" xfId="0" applyNumberFormat="1" applyFill="1" applyBorder="1" applyAlignment="1">
      <alignment horizontal="left"/>
    </xf>
    <xf numFmtId="0" fontId="4" fillId="0" borderId="0" xfId="0" applyFont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6" fontId="0" fillId="0" borderId="0" xfId="0" applyNumberFormat="1" applyAlignment="1">
      <alignment horizontal="left"/>
    </xf>
    <xf numFmtId="165" fontId="0" fillId="0" borderId="1" xfId="0" applyNumberFormat="1" applyBorder="1" applyAlignment="1">
      <alignment horizontal="left"/>
    </xf>
    <xf numFmtId="2" fontId="33" fillId="0" borderId="0" xfId="49" applyNumberFormat="1" applyFont="1" applyAlignment="1">
      <alignment horizontal="right" vertical="top" wrapText="1"/>
    </xf>
    <xf numFmtId="0" fontId="37" fillId="44" borderId="0" xfId="0" applyFont="1" applyFill="1"/>
    <xf numFmtId="0" fontId="38" fillId="44" borderId="0" xfId="0" applyFont="1" applyFill="1"/>
    <xf numFmtId="0" fontId="0" fillId="40" borderId="1" xfId="0" applyFill="1" applyBorder="1" applyAlignment="1">
      <alignment horizontal="left"/>
    </xf>
    <xf numFmtId="169" fontId="0" fillId="0" borderId="1" xfId="0" applyNumberFormat="1" applyBorder="1" applyAlignment="1">
      <alignment horizontal="left"/>
    </xf>
    <xf numFmtId="0" fontId="41" fillId="40" borderId="1" xfId="0" applyFont="1" applyFill="1" applyBorder="1"/>
    <xf numFmtId="0" fontId="0" fillId="43" borderId="0" xfId="0" applyFill="1" applyAlignment="1">
      <alignment horizontal="left"/>
    </xf>
    <xf numFmtId="169" fontId="42" fillId="0" borderId="1" xfId="0" applyNumberFormat="1" applyFont="1" applyBorder="1" applyAlignment="1">
      <alignment horizontal="left"/>
    </xf>
    <xf numFmtId="0" fontId="42" fillId="0" borderId="1" xfId="0" applyFont="1" applyBorder="1" applyAlignment="1">
      <alignment horizontal="left"/>
    </xf>
    <xf numFmtId="165" fontId="0" fillId="46" borderId="1" xfId="0" applyNumberForma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horizontal="left" wrapText="1"/>
    </xf>
    <xf numFmtId="0" fontId="1" fillId="38" borderId="3" xfId="0" applyFont="1" applyFill="1" applyBorder="1" applyAlignment="1">
      <alignment horizontal="left" wrapText="1"/>
    </xf>
    <xf numFmtId="0" fontId="0" fillId="40" borderId="1" xfId="0" applyFill="1" applyBorder="1"/>
    <xf numFmtId="0" fontId="1" fillId="0" borderId="1" xfId="0" applyFont="1" applyBorder="1"/>
    <xf numFmtId="0" fontId="1" fillId="0" borderId="0" xfId="0" applyFont="1"/>
    <xf numFmtId="0" fontId="31" fillId="40" borderId="1" xfId="48" applyFill="1" applyBorder="1" applyAlignment="1"/>
    <xf numFmtId="0" fontId="34" fillId="0" borderId="0" xfId="0" applyFont="1" applyAlignment="1">
      <alignment vertical="top" wrapText="1"/>
    </xf>
    <xf numFmtId="0" fontId="35" fillId="0" borderId="0" xfId="48" applyFont="1" applyAlignment="1">
      <alignment vertical="top"/>
    </xf>
    <xf numFmtId="0" fontId="16" fillId="0" borderId="0" xfId="4" applyAlignment="1">
      <alignment horizontal="left" vertical="top"/>
    </xf>
    <xf numFmtId="0" fontId="9" fillId="0" borderId="0" xfId="49" applyAlignment="1">
      <alignment horizontal="left" vertical="top"/>
    </xf>
  </cellXfs>
  <cellStyles count="50">
    <cellStyle name="20% - Accent1 2" xfId="21" xr:uid="{3FA31CA6-0716-4AEA-8E9C-466F2DD52BC4}"/>
    <cellStyle name="20% - Accent2 2" xfId="25" xr:uid="{B482A7DF-C399-4062-816F-B6F29903F6AF}"/>
    <cellStyle name="20% - Accent3 2" xfId="29" xr:uid="{F40E3FF3-9EA7-4AD8-AF93-3F1044369DA7}"/>
    <cellStyle name="20% - Accent4 2" xfId="33" xr:uid="{1A83AAD2-B10D-4A55-B82A-4EC8FE95824B}"/>
    <cellStyle name="20% - Accent5 2" xfId="37" xr:uid="{4EC90C45-F525-4629-868B-664B13A29930}"/>
    <cellStyle name="20% - Accent6 2" xfId="41" xr:uid="{A28C7575-15B7-4909-BC61-D5770DFB8365}"/>
    <cellStyle name="40% - Accent1 2" xfId="22" xr:uid="{8148ADEB-0B3D-4D08-B5F4-28DE48F12488}"/>
    <cellStyle name="40% - Accent2 2" xfId="26" xr:uid="{D309721E-ECC7-4F85-96B2-DF3B8562EAEF}"/>
    <cellStyle name="40% - Accent3 2" xfId="30" xr:uid="{303C1FED-250C-452D-A1ED-A0235B6E69ED}"/>
    <cellStyle name="40% - Accent4 2" xfId="34" xr:uid="{F2470E0C-8200-4AA0-914D-0782278E12F8}"/>
    <cellStyle name="40% - Accent5 2" xfId="38" xr:uid="{7DD416C1-66E3-4E15-B839-8ED469C66986}"/>
    <cellStyle name="40% - Accent6 2" xfId="42" xr:uid="{A5BE7A67-DC6C-455A-A5D9-9CF476978BC3}"/>
    <cellStyle name="60% - Accent1 2" xfId="23" xr:uid="{EAD1E94A-36F3-4FF7-A777-8F1672072112}"/>
    <cellStyle name="60% - Accent2 2" xfId="27" xr:uid="{B78A53EB-935D-4F86-A571-41326A479AA3}"/>
    <cellStyle name="60% - Accent3 2" xfId="31" xr:uid="{CA6B978D-916F-42CD-9B1F-8A19ADDD765C}"/>
    <cellStyle name="60% - Accent4 2" xfId="35" xr:uid="{6D4C6D82-E364-46A3-92B2-C4DE612A6AD9}"/>
    <cellStyle name="60% - Accent5 2" xfId="39" xr:uid="{4B7505C0-019E-4F62-B1F0-96E6DCB80755}"/>
    <cellStyle name="60% - Accent6 2" xfId="43" xr:uid="{F00EBE40-3B28-4BA8-9D5D-3BBBA4ADDD74}"/>
    <cellStyle name="Accent1 2" xfId="20" xr:uid="{274DC2D3-9CE2-4F20-A79A-AB9FB5FACDB7}"/>
    <cellStyle name="Accent2 2" xfId="24" xr:uid="{C97ACA98-B2B3-418A-B4F8-3E68BD842F35}"/>
    <cellStyle name="Accent3 2" xfId="28" xr:uid="{323948BF-C3E7-4256-9BD1-3EDADB422520}"/>
    <cellStyle name="Accent4 2" xfId="32" xr:uid="{C7640C63-E167-4813-835F-AFAF0BD4C828}"/>
    <cellStyle name="Accent5 2" xfId="36" xr:uid="{3F53C055-ACFC-43F0-8D4F-ED59D9F44E20}"/>
    <cellStyle name="Accent6 2" xfId="40" xr:uid="{10F49CA8-84E2-4133-8A53-D2FC0CD8479F}"/>
    <cellStyle name="Bad 2" xfId="9" xr:uid="{7572CF06-862A-4D7C-B54E-1DA953865369}"/>
    <cellStyle name="Calculation 2" xfId="13" xr:uid="{19B4360C-7F41-48C4-B089-142B35A5B92B}"/>
    <cellStyle name="Check Cell 2" xfId="15" xr:uid="{2D4307E4-C3F8-487F-8368-0F4DE011195B}"/>
    <cellStyle name="Explanatory Text 2" xfId="18" xr:uid="{33C61F76-9537-45E8-846C-9C9BF47570F3}"/>
    <cellStyle name="Good 2" xfId="8" xr:uid="{43161AB7-BE18-4ED5-B440-29EF016E2F95}"/>
    <cellStyle name="Heading 1 2" xfId="4" xr:uid="{85E7EAEB-4820-4284-BD65-E00F1DEAE3C7}"/>
    <cellStyle name="Heading 1 3" xfId="46" xr:uid="{809E3F18-91A8-4C3F-88B4-3CE8E842D7D2}"/>
    <cellStyle name="Heading 2 2" xfId="5" xr:uid="{27F546D5-E879-489A-AC25-4831A4F6C0B4}"/>
    <cellStyle name="Heading 2 3" xfId="47" xr:uid="{AFF544EA-FBEF-445A-9703-25670D80D4BE}"/>
    <cellStyle name="Heading 3 2" xfId="6" xr:uid="{456B3ABF-AB2A-468A-9820-C212EC1DAA3B}"/>
    <cellStyle name="Heading 4 2" xfId="7" xr:uid="{73A34CA9-7DE3-4BEE-91D9-1BE6F1EFC01C}"/>
    <cellStyle name="Hyperlink" xfId="48" builtinId="8"/>
    <cellStyle name="Hyperlink 2" xfId="44" xr:uid="{2D0827C2-C3A6-461A-82D1-7E2F22B0551A}"/>
    <cellStyle name="Input 2" xfId="11" xr:uid="{20ACCE30-0420-4DE4-B0D5-9D901FC74737}"/>
    <cellStyle name="Linked Cell 2" xfId="14" xr:uid="{107B14EF-4409-4D86-B1FC-EA8FA4F6E23B}"/>
    <cellStyle name="Neutral 2" xfId="10" xr:uid="{71DB1169-F1A0-4B86-B4C7-A7F0D357392F}"/>
    <cellStyle name="Normal" xfId="0" builtinId="0"/>
    <cellStyle name="Normal 2" xfId="2" xr:uid="{0EB04552-7A00-4D2D-B484-662E599C85AE}"/>
    <cellStyle name="Normal 3" xfId="45" xr:uid="{BC9020E1-4F03-4BBE-A3B7-7A98AA8C6D81}"/>
    <cellStyle name="Normal 4" xfId="49" xr:uid="{62ABDA0C-D902-4F34-8500-8313D1814D55}"/>
    <cellStyle name="Note 2" xfId="17" xr:uid="{E74536B9-293B-4307-BBDC-BA86808585B1}"/>
    <cellStyle name="Output 2" xfId="12" xr:uid="{5C765530-44C0-4A73-822C-A157C17F8FE4}"/>
    <cellStyle name="Percent" xfId="1" builtinId="5"/>
    <cellStyle name="Title 2" xfId="3" xr:uid="{2E1EC3D7-B8FE-4044-82E4-764F16561F1B}"/>
    <cellStyle name="Total 2" xfId="19" xr:uid="{D5A665A7-BC9F-46D0-B975-618FF800ECBD}"/>
    <cellStyle name="Warning Text 2" xfId="16" xr:uid="{9CF5999E-CD6C-439D-B7F3-7DEE6E1564B8}"/>
  </cellStyles>
  <dxfs count="11">
    <dxf>
      <font>
        <color rgb="FF9C0006"/>
      </font>
      <fill>
        <patternFill>
          <bgColor rgb="FFFFC7CE"/>
        </patternFill>
      </fill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0"/>
    </dxf>
    <dxf>
      <alignment horizontal="general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general" textRotation="0" indent="0" justifyLastLine="0" shrinkToFit="0" readingOrder="0"/>
    </dxf>
    <dxf>
      <alignment horizontal="general" textRotation="0" indent="0" justifyLastLine="0" shrinkToFit="0" readingOrder="0"/>
    </dxf>
    <dxf>
      <alignment horizontal="general" textRotation="0" indent="0" justifyLastLine="0" shrinkToFit="0" readingOrder="0"/>
    </dxf>
    <dxf>
      <alignment horizontal="general" textRotation="0" indent="0" justifyLastLine="0" shrinkToFit="0" readingOrder="0"/>
    </dxf>
  </dxfs>
  <tableStyles count="0" defaultTableStyle="TableStyleMedium2" defaultPivotStyle="PivotStyleLight16"/>
  <colors>
    <mruColors>
      <color rgb="FFFFCCCC"/>
      <color rgb="FFFFCCFF"/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22860</xdr:rowOff>
    </xdr:from>
    <xdr:to>
      <xdr:col>3</xdr:col>
      <xdr:colOff>1076325</xdr:colOff>
      <xdr:row>4</xdr:row>
      <xdr:rowOff>228600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EB040AE-5413-2021-B8C0-48E49B914CB9}"/>
            </a:ext>
          </a:extLst>
        </xdr:cNvPr>
        <xdr:cNvSpPr txBox="1"/>
      </xdr:nvSpPr>
      <xdr:spPr>
        <a:xfrm>
          <a:off x="53340" y="22860"/>
          <a:ext cx="4118610" cy="96774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This spreadsheet applies the</a:t>
          </a:r>
          <a:r>
            <a:rPr lang="en-GB" sz="1100" baseline="0"/>
            <a:t> EA's H1 assessment formulae (taken from guidance at https://www.gov.uk/guidance/surface-water-pollution-risk-assessment-for-your-environmental-permit). It provides maximum Release Concentrations (discharge values) to pass each of the H1 tests, for the given EQS, Background Concentrations and flow rates.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152400</xdr:rowOff>
    </xdr:from>
    <xdr:to>
      <xdr:col>153</xdr:col>
      <xdr:colOff>604117</xdr:colOff>
      <xdr:row>21</xdr:row>
      <xdr:rowOff>19563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13BE8E-C23A-FC55-DFB3-8AC51B848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342900"/>
          <a:ext cx="10345594" cy="36771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3</xdr:row>
      <xdr:rowOff>85725</xdr:rowOff>
    </xdr:from>
    <xdr:to>
      <xdr:col>6</xdr:col>
      <xdr:colOff>0</xdr:colOff>
      <xdr:row>28</xdr:row>
      <xdr:rowOff>46530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39A4E8-6A79-7A03-C248-BBF49278C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57225"/>
          <a:ext cx="3895725" cy="4742355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238125</xdr:colOff>
      <xdr:row>3</xdr:row>
      <xdr:rowOff>74750</xdr:rowOff>
    </xdr:from>
    <xdr:to>
      <xdr:col>19</xdr:col>
      <xdr:colOff>544471</xdr:colOff>
      <xdr:row>17</xdr:row>
      <xdr:rowOff>38638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56ACCB-3283-B97E-2299-B068B761D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14925" y="646250"/>
          <a:ext cx="7554871" cy="2630888"/>
        </a:xfrm>
        <a:prstGeom prst="rect">
          <a:avLst/>
        </a:prstGeom>
      </xdr:spPr>
    </xdr:pic>
    <xdr:clientData/>
  </xdr:twoCellAnchor>
  <xdr:twoCellAnchor>
    <xdr:from>
      <xdr:col>10</xdr:col>
      <xdr:colOff>638175</xdr:colOff>
      <xdr:row>15</xdr:row>
      <xdr:rowOff>171450</xdr:rowOff>
    </xdr:from>
    <xdr:to>
      <xdr:col>11</xdr:col>
      <xdr:colOff>523875</xdr:colOff>
      <xdr:row>18</xdr:row>
      <xdr:rowOff>114300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4D814C2D-0B5F-DAA2-7F0A-06C1579FFC88}"/>
            </a:ext>
          </a:extLst>
        </xdr:cNvPr>
        <xdr:cNvCxnSpPr/>
      </xdr:nvCxnSpPr>
      <xdr:spPr>
        <a:xfrm flipV="1">
          <a:off x="7753350" y="3028950"/>
          <a:ext cx="619125" cy="514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476250</xdr:colOff>
      <xdr:row>11</xdr:row>
      <xdr:rowOff>104774</xdr:rowOff>
    </xdr:from>
    <xdr:to>
      <xdr:col>12</xdr:col>
      <xdr:colOff>521969</xdr:colOff>
      <xdr:row>11</xdr:row>
      <xdr:rowOff>150493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583FB296-1D5B-42CE-A402-73D896D959E5}"/>
            </a:ext>
          </a:extLst>
        </xdr:cNvPr>
        <xdr:cNvSpPr/>
      </xdr:nvSpPr>
      <xdr:spPr>
        <a:xfrm>
          <a:off x="8229600" y="2200274"/>
          <a:ext cx="45719" cy="45719"/>
        </a:xfrm>
        <a:prstGeom prst="ellipse">
          <a:avLst/>
        </a:prstGeom>
        <a:noFill/>
        <a:ln w="57150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rgbClr val="FFC000"/>
            </a:solidFill>
          </a:endParaRPr>
        </a:p>
      </xdr:txBody>
    </xdr:sp>
    <xdr:clientData/>
  </xdr:twoCellAnchor>
  <xdr:twoCellAnchor>
    <xdr:from>
      <xdr:col>12</xdr:col>
      <xdr:colOff>542925</xdr:colOff>
      <xdr:row>10</xdr:row>
      <xdr:rowOff>9525</xdr:rowOff>
    </xdr:from>
    <xdr:to>
      <xdr:col>13</xdr:col>
      <xdr:colOff>333375</xdr:colOff>
      <xdr:row>11</xdr:row>
      <xdr:rowOff>76200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37EF260-E61C-49B9-AED4-3D2D6400FE4F}"/>
            </a:ext>
          </a:extLst>
        </xdr:cNvPr>
        <xdr:cNvSpPr txBox="1"/>
      </xdr:nvSpPr>
      <xdr:spPr>
        <a:xfrm>
          <a:off x="8296275" y="1914525"/>
          <a:ext cx="4000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Site</a:t>
          </a:r>
        </a:p>
        <a:p>
          <a:endParaRPr lang="en-GB" sz="1100"/>
        </a:p>
      </xdr:txBody>
    </xdr:sp>
    <xdr:clientData/>
  </xdr:twoCellAnchor>
  <xdr:twoCellAnchor>
    <xdr:from>
      <xdr:col>1</xdr:col>
      <xdr:colOff>390525</xdr:colOff>
      <xdr:row>18</xdr:row>
      <xdr:rowOff>161925</xdr:rowOff>
    </xdr:from>
    <xdr:to>
      <xdr:col>2</xdr:col>
      <xdr:colOff>247650</xdr:colOff>
      <xdr:row>21</xdr:row>
      <xdr:rowOff>133350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C2240857-B926-421C-8678-D1945770AE37}"/>
            </a:ext>
          </a:extLst>
        </xdr:cNvPr>
        <xdr:cNvCxnSpPr/>
      </xdr:nvCxnSpPr>
      <xdr:spPr>
        <a:xfrm flipH="1">
          <a:off x="1704975" y="3590925"/>
          <a:ext cx="466725" cy="5429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276225</xdr:colOff>
      <xdr:row>17</xdr:row>
      <xdr:rowOff>38100</xdr:rowOff>
    </xdr:from>
    <xdr:to>
      <xdr:col>4</xdr:col>
      <xdr:colOff>333375</xdr:colOff>
      <xdr:row>18</xdr:row>
      <xdr:rowOff>104775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438808F-37D2-47B2-8F6A-43C1784F831B}"/>
            </a:ext>
          </a:extLst>
        </xdr:cNvPr>
        <xdr:cNvSpPr txBox="1"/>
      </xdr:nvSpPr>
      <xdr:spPr>
        <a:xfrm>
          <a:off x="2200275" y="3276600"/>
          <a:ext cx="12763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This isnt in the river</a:t>
          </a:r>
        </a:p>
        <a:p>
          <a:endParaRPr lang="en-GB" sz="1100"/>
        </a:p>
      </xdr:txBody>
    </xdr:sp>
    <xdr:clientData/>
  </xdr:twoCellAnchor>
  <xdr:twoCellAnchor>
    <xdr:from>
      <xdr:col>2</xdr:col>
      <xdr:colOff>514350</xdr:colOff>
      <xdr:row>18</xdr:row>
      <xdr:rowOff>114300</xdr:rowOff>
    </xdr:from>
    <xdr:to>
      <xdr:col>3</xdr:col>
      <xdr:colOff>361950</xdr:colOff>
      <xdr:row>26</xdr:row>
      <xdr:rowOff>57150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B9500C79-E0FD-4CEB-B1CE-87F408B452D3}"/>
            </a:ext>
          </a:extLst>
        </xdr:cNvPr>
        <xdr:cNvCxnSpPr/>
      </xdr:nvCxnSpPr>
      <xdr:spPr>
        <a:xfrm flipH="1">
          <a:off x="2438400" y="3543300"/>
          <a:ext cx="457200" cy="14668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190500</xdr:colOff>
      <xdr:row>8</xdr:row>
      <xdr:rowOff>66675</xdr:rowOff>
    </xdr:from>
    <xdr:to>
      <xdr:col>16</xdr:col>
      <xdr:colOff>247650</xdr:colOff>
      <xdr:row>9</xdr:row>
      <xdr:rowOff>133350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CCDB81C-6E1F-4520-A36F-B1DEDE5B600C}"/>
            </a:ext>
          </a:extLst>
        </xdr:cNvPr>
        <xdr:cNvSpPr txBox="1"/>
      </xdr:nvSpPr>
      <xdr:spPr>
        <a:xfrm>
          <a:off x="9972675" y="1590675"/>
          <a:ext cx="12763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This isnt in the river</a:t>
          </a:r>
        </a:p>
        <a:p>
          <a:endParaRPr lang="en-GB" sz="1100"/>
        </a:p>
      </xdr:txBody>
    </xdr:sp>
    <xdr:clientData/>
  </xdr:twoCellAnchor>
  <xdr:twoCellAnchor>
    <xdr:from>
      <xdr:col>13</xdr:col>
      <xdr:colOff>95250</xdr:colOff>
      <xdr:row>9</xdr:row>
      <xdr:rowOff>142875</xdr:rowOff>
    </xdr:from>
    <xdr:to>
      <xdr:col>15</xdr:col>
      <xdr:colOff>276225</xdr:colOff>
      <xdr:row>13</xdr:row>
      <xdr:rowOff>142875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112E849E-0FE2-4A65-B8F0-87E8B7F03CEF}"/>
            </a:ext>
          </a:extLst>
        </xdr:cNvPr>
        <xdr:cNvCxnSpPr/>
      </xdr:nvCxnSpPr>
      <xdr:spPr>
        <a:xfrm flipH="1">
          <a:off x="9267825" y="1857375"/>
          <a:ext cx="1400175" cy="7620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2</xdr:row>
      <xdr:rowOff>95250</xdr:rowOff>
    </xdr:from>
    <xdr:to>
      <xdr:col>14</xdr:col>
      <xdr:colOff>304800</xdr:colOff>
      <xdr:row>38</xdr:row>
      <xdr:rowOff>38100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8FFC37D1-D7C9-349F-A4D8-2D8B6A7B6715}"/>
            </a:ext>
          </a:extLst>
        </xdr:cNvPr>
        <xdr:cNvGrpSpPr/>
      </xdr:nvGrpSpPr>
      <xdr:grpSpPr>
        <a:xfrm>
          <a:off x="247650" y="476250"/>
          <a:ext cx="8591550" cy="6800850"/>
          <a:chOff x="2466975" y="419100"/>
          <a:chExt cx="8591550" cy="6800850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2A3C3898-FC7C-F89B-5CA0-89A4F295CA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466975" y="419100"/>
            <a:ext cx="4814621" cy="6800850"/>
          </a:xfrm>
          <a:prstGeom prst="rect">
            <a:avLst/>
          </a:prstGeom>
        </xdr:spPr>
      </xdr:pic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E13481FE-55FE-43BC-A511-CB03A0E749E6}"/>
              </a:ext>
            </a:extLst>
          </xdr:cNvPr>
          <xdr:cNvSpPr/>
        </xdr:nvSpPr>
        <xdr:spPr>
          <a:xfrm>
            <a:off x="5895975" y="5067299"/>
            <a:ext cx="276225" cy="285751"/>
          </a:xfrm>
          <a:prstGeom prst="ellipse">
            <a:avLst/>
          </a:prstGeom>
          <a:noFill/>
          <a:ln w="57150">
            <a:solidFill>
              <a:srgbClr val="FFC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>
              <a:solidFill>
                <a:srgbClr val="FFC000"/>
              </a:solidFill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91C69A0D-A1C1-4849-8673-9EEE38ACCCB3}"/>
              </a:ext>
            </a:extLst>
          </xdr:cNvPr>
          <xdr:cNvSpPr txBox="1"/>
        </xdr:nvSpPr>
        <xdr:spPr>
          <a:xfrm>
            <a:off x="4200525" y="4533900"/>
            <a:ext cx="1181100" cy="2571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Aylesford WWTW</a:t>
            </a:r>
          </a:p>
          <a:p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A3D1B3DA-628B-43B6-B997-A26CF34EAC49}"/>
              </a:ext>
            </a:extLst>
          </xdr:cNvPr>
          <xdr:cNvSpPr txBox="1"/>
        </xdr:nvSpPr>
        <xdr:spPr>
          <a:xfrm>
            <a:off x="6019800" y="4800600"/>
            <a:ext cx="400050" cy="2571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Site</a:t>
            </a:r>
          </a:p>
          <a:p>
            <a:endParaRPr lang="en-GB" sz="1100"/>
          </a:p>
        </xdr:txBody>
      </xdr:sp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FDA7EBD2-1B68-5BAB-F504-EA23A2AFB9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591424" y="4010594"/>
            <a:ext cx="3296941" cy="2648418"/>
          </a:xfrm>
          <a:prstGeom prst="rect">
            <a:avLst/>
          </a:prstGeom>
        </xdr:spPr>
      </xdr:pic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50377AE2-4565-4FFD-A6D8-EB783B6F5CDF}"/>
              </a:ext>
            </a:extLst>
          </xdr:cNvPr>
          <xdr:cNvSpPr/>
        </xdr:nvSpPr>
        <xdr:spPr>
          <a:xfrm>
            <a:off x="9115425" y="4429125"/>
            <a:ext cx="876300" cy="847725"/>
          </a:xfrm>
          <a:prstGeom prst="ellipse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43322D88-71FC-460F-ABC5-32949983C9FD}"/>
              </a:ext>
            </a:extLst>
          </xdr:cNvPr>
          <xdr:cNvSpPr txBox="1"/>
        </xdr:nvSpPr>
        <xdr:spPr>
          <a:xfrm>
            <a:off x="9877425" y="4238625"/>
            <a:ext cx="1181100" cy="2571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Aylesford WWTW</a:t>
            </a:r>
          </a:p>
          <a:p>
            <a:endParaRPr lang="en-GB" sz="1100"/>
          </a:p>
        </xdr:txBody>
      </xdr:sp>
      <xdr:sp macro="" textlink="">
        <xdr:nvSpPr>
          <xdr:cNvPr id="14" name="Oval 13">
            <a:extLst>
              <a:ext uri="{FF2B5EF4-FFF2-40B4-BE49-F238E27FC236}">
                <a16:creationId xmlns:a16="http://schemas.microsoft.com/office/drawing/2014/main" id="{B888916C-8E33-4D87-AEFC-E11E51416393}"/>
              </a:ext>
            </a:extLst>
          </xdr:cNvPr>
          <xdr:cNvSpPr/>
        </xdr:nvSpPr>
        <xdr:spPr>
          <a:xfrm>
            <a:off x="4229100" y="4819651"/>
            <a:ext cx="57150" cy="57150"/>
          </a:xfrm>
          <a:prstGeom prst="ellipse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8" name="Straight Arrow Connector 7">
            <a:extLst>
              <a:ext uri="{FF2B5EF4-FFF2-40B4-BE49-F238E27FC236}">
                <a16:creationId xmlns:a16="http://schemas.microsoft.com/office/drawing/2014/main" id="{CB71FF15-3430-4754-3B42-AEEF653CE582}"/>
              </a:ext>
            </a:extLst>
          </xdr:cNvPr>
          <xdr:cNvCxnSpPr/>
        </xdr:nvCxnSpPr>
        <xdr:spPr>
          <a:xfrm flipV="1">
            <a:off x="8848725" y="5791200"/>
            <a:ext cx="66675" cy="685800"/>
          </a:xfrm>
          <a:prstGeom prst="straightConnector1">
            <a:avLst/>
          </a:prstGeom>
          <a:ln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23B97D97-6399-4DB2-9EE1-01A21D38718F}"/>
              </a:ext>
            </a:extLst>
          </xdr:cNvPr>
          <xdr:cNvSpPr txBox="1"/>
        </xdr:nvSpPr>
        <xdr:spPr>
          <a:xfrm>
            <a:off x="7962900" y="6581775"/>
            <a:ext cx="1104900" cy="4476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Ditton WWTW discharge point</a:t>
            </a:r>
          </a:p>
          <a:p>
            <a:endParaRPr lang="en-GB" sz="1100"/>
          </a:p>
        </xdr:txBody>
      </xdr:sp>
      <xdr:cxnSp macro="">
        <xdr:nvCxnSpPr>
          <xdr:cNvPr id="15" name="Straight Arrow Connector 14">
            <a:extLst>
              <a:ext uri="{FF2B5EF4-FFF2-40B4-BE49-F238E27FC236}">
                <a16:creationId xmlns:a16="http://schemas.microsoft.com/office/drawing/2014/main" id="{F86266AF-2D14-4E29-BE88-AA7273B8556C}"/>
              </a:ext>
            </a:extLst>
          </xdr:cNvPr>
          <xdr:cNvCxnSpPr/>
        </xdr:nvCxnSpPr>
        <xdr:spPr>
          <a:xfrm flipH="1">
            <a:off x="8839200" y="5029200"/>
            <a:ext cx="304800" cy="123825"/>
          </a:xfrm>
          <a:prstGeom prst="straightConnector1">
            <a:avLst/>
          </a:prstGeom>
          <a:ln>
            <a:solidFill>
              <a:srgbClr val="FF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447675</xdr:colOff>
      <xdr:row>30</xdr:row>
      <xdr:rowOff>72390</xdr:rowOff>
    </xdr:from>
    <xdr:to>
      <xdr:col>7</xdr:col>
      <xdr:colOff>114300</xdr:colOff>
      <xdr:row>31</xdr:row>
      <xdr:rowOff>160021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AC7A46FC-DC11-4037-A193-0BD47A237EB2}"/>
            </a:ext>
          </a:extLst>
        </xdr:cNvPr>
        <xdr:cNvSpPr/>
      </xdr:nvSpPr>
      <xdr:spPr>
        <a:xfrm>
          <a:off x="4105275" y="5558790"/>
          <a:ext cx="276225" cy="270511"/>
        </a:xfrm>
        <a:prstGeom prst="ellipse">
          <a:avLst/>
        </a:prstGeom>
        <a:noFill/>
        <a:ln w="57150">
          <a:solidFill>
            <a:schemeClr val="bg2">
              <a:lumMod val="1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rgbClr val="FFC000"/>
            </a:solidFill>
          </a:endParaRPr>
        </a:p>
      </xdr:txBody>
    </xdr:sp>
    <xdr:clientData/>
  </xdr:twoCellAnchor>
  <xdr:twoCellAnchor>
    <xdr:from>
      <xdr:col>2</xdr:col>
      <xdr:colOff>428625</xdr:colOff>
      <xdr:row>25</xdr:row>
      <xdr:rowOff>142875</xdr:rowOff>
    </xdr:from>
    <xdr:to>
      <xdr:col>3</xdr:col>
      <xdr:colOff>95250</xdr:colOff>
      <xdr:row>27</xdr:row>
      <xdr:rowOff>47626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BCA4743E-C711-4D94-B6F4-F898C781232C}"/>
            </a:ext>
          </a:extLst>
        </xdr:cNvPr>
        <xdr:cNvSpPr/>
      </xdr:nvSpPr>
      <xdr:spPr>
        <a:xfrm>
          <a:off x="1647825" y="4905375"/>
          <a:ext cx="276225" cy="285751"/>
        </a:xfrm>
        <a:prstGeom prst="ellipse">
          <a:avLst/>
        </a:prstGeom>
        <a:noFill/>
        <a:ln w="57150">
          <a:solidFill>
            <a:schemeClr val="bg2">
              <a:lumMod val="1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rgbClr val="FFC000"/>
            </a:solidFill>
          </a:endParaRPr>
        </a:p>
      </xdr:txBody>
    </xdr:sp>
    <xdr:clientData/>
  </xdr:twoCellAnchor>
  <xdr:twoCellAnchor>
    <xdr:from>
      <xdr:col>2</xdr:col>
      <xdr:colOff>533400</xdr:colOff>
      <xdr:row>26</xdr:row>
      <xdr:rowOff>152400</xdr:rowOff>
    </xdr:from>
    <xdr:to>
      <xdr:col>3</xdr:col>
      <xdr:colOff>200025</xdr:colOff>
      <xdr:row>28</xdr:row>
      <xdr:rowOff>57151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98DBCBBF-5979-4BB0-BA46-F7B0402185CE}"/>
            </a:ext>
          </a:extLst>
        </xdr:cNvPr>
        <xdr:cNvSpPr/>
      </xdr:nvSpPr>
      <xdr:spPr>
        <a:xfrm>
          <a:off x="1752600" y="5105400"/>
          <a:ext cx="276225" cy="285751"/>
        </a:xfrm>
        <a:prstGeom prst="ellipse">
          <a:avLst/>
        </a:prstGeom>
        <a:noFill/>
        <a:ln w="57150">
          <a:solidFill>
            <a:schemeClr val="bg2">
              <a:lumMod val="1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rgbClr val="FFC000"/>
            </a:solidFill>
          </a:endParaRPr>
        </a:p>
      </xdr:txBody>
    </xdr:sp>
    <xdr:clientData/>
  </xdr:twoCellAnchor>
  <xdr:twoCellAnchor>
    <xdr:from>
      <xdr:col>3</xdr:col>
      <xdr:colOff>76200</xdr:colOff>
      <xdr:row>27</xdr:row>
      <xdr:rowOff>114300</xdr:rowOff>
    </xdr:from>
    <xdr:to>
      <xdr:col>3</xdr:col>
      <xdr:colOff>352425</xdr:colOff>
      <xdr:row>29</xdr:row>
      <xdr:rowOff>19051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F5292B4C-1E49-4426-A0A5-EDAE72D57BE1}"/>
            </a:ext>
          </a:extLst>
        </xdr:cNvPr>
        <xdr:cNvSpPr/>
      </xdr:nvSpPr>
      <xdr:spPr>
        <a:xfrm>
          <a:off x="1905000" y="5257800"/>
          <a:ext cx="276225" cy="285751"/>
        </a:xfrm>
        <a:prstGeom prst="ellipse">
          <a:avLst/>
        </a:prstGeom>
        <a:noFill/>
        <a:ln w="57150">
          <a:solidFill>
            <a:schemeClr val="bg2">
              <a:lumMod val="1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rgbClr val="FFC000"/>
            </a:solidFill>
          </a:endParaRPr>
        </a:p>
      </xdr:txBody>
    </xdr:sp>
    <xdr:clientData/>
  </xdr:twoCellAnchor>
  <xdr:twoCellAnchor>
    <xdr:from>
      <xdr:col>9</xdr:col>
      <xdr:colOff>409574</xdr:colOff>
      <xdr:row>20</xdr:row>
      <xdr:rowOff>114300</xdr:rowOff>
    </xdr:from>
    <xdr:to>
      <xdr:col>14</xdr:col>
      <xdr:colOff>304799</xdr:colOff>
      <xdr:row>21</xdr:row>
      <xdr:rowOff>180975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6903A5E-19C4-4DE0-9FE6-FFBF4FAACCF3}"/>
            </a:ext>
          </a:extLst>
        </xdr:cNvPr>
        <xdr:cNvSpPr txBox="1"/>
      </xdr:nvSpPr>
      <xdr:spPr>
        <a:xfrm>
          <a:off x="5895974" y="3924300"/>
          <a:ext cx="294322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DOWNSTREAM AYLESFORD NEWSPRINT,</a:t>
          </a:r>
        </a:p>
      </xdr:txBody>
    </xdr:sp>
    <xdr:clientData/>
  </xdr:twoCellAnchor>
  <xdr:twoCellAnchor>
    <xdr:from>
      <xdr:col>10</xdr:col>
      <xdr:colOff>266700</xdr:colOff>
      <xdr:row>22</xdr:row>
      <xdr:rowOff>0</xdr:rowOff>
    </xdr:from>
    <xdr:to>
      <xdr:col>10</xdr:col>
      <xdr:colOff>381000</xdr:colOff>
      <xdr:row>23</xdr:row>
      <xdr:rowOff>180975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5064C6DE-9427-49B4-8415-B434A23C2027}"/>
            </a:ext>
          </a:extLst>
        </xdr:cNvPr>
        <xdr:cNvCxnSpPr/>
      </xdr:nvCxnSpPr>
      <xdr:spPr>
        <a:xfrm flipH="1">
          <a:off x="6362700" y="4191000"/>
          <a:ext cx="114300" cy="371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19050</xdr:rowOff>
    </xdr:from>
    <xdr:to>
      <xdr:col>16</xdr:col>
      <xdr:colOff>39540</xdr:colOff>
      <xdr:row>21</xdr:row>
      <xdr:rowOff>95766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8B0505-76B5-284C-B4A6-45C977223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0050"/>
          <a:ext cx="10317015" cy="36962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</xdr:row>
      <xdr:rowOff>123825</xdr:rowOff>
    </xdr:from>
    <xdr:to>
      <xdr:col>11</xdr:col>
      <xdr:colOff>20491</xdr:colOff>
      <xdr:row>22</xdr:row>
      <xdr:rowOff>10041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651B8A-96E8-6086-7832-A8B1639A1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504825"/>
          <a:ext cx="10326541" cy="369621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2</xdr:row>
      <xdr:rowOff>95250</xdr:rowOff>
    </xdr:from>
    <xdr:to>
      <xdr:col>11</xdr:col>
      <xdr:colOff>134788</xdr:colOff>
      <xdr:row>21</xdr:row>
      <xdr:rowOff>171966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4C3484-A6CE-43E8-4487-C349AB4BF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50"/>
          <a:ext cx="10307488" cy="36962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171450</xdr:rowOff>
    </xdr:from>
    <xdr:to>
      <xdr:col>15</xdr:col>
      <xdr:colOff>410845</xdr:colOff>
      <xdr:row>33</xdr:row>
      <xdr:rowOff>153275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9C64EB-26D8-3C16-7BFA-BDBB261AE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171450"/>
          <a:ext cx="9097645" cy="6268325"/>
        </a:xfrm>
        <a:prstGeom prst="rect">
          <a:avLst/>
        </a:prstGeom>
      </xdr:spPr>
    </xdr:pic>
    <xdr:clientData/>
  </xdr:twoCellAnchor>
  <xdr:twoCellAnchor>
    <xdr:from>
      <xdr:col>2</xdr:col>
      <xdr:colOff>133351</xdr:colOff>
      <xdr:row>2</xdr:row>
      <xdr:rowOff>66675</xdr:rowOff>
    </xdr:from>
    <xdr:to>
      <xdr:col>3</xdr:col>
      <xdr:colOff>19051</xdr:colOff>
      <xdr:row>4</xdr:row>
      <xdr:rowOff>171450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F88C1AEA-FD27-67CC-745D-B6427414714B}"/>
            </a:ext>
          </a:extLst>
        </xdr:cNvPr>
        <xdr:cNvSpPr/>
      </xdr:nvSpPr>
      <xdr:spPr>
        <a:xfrm>
          <a:off x="1352551" y="447675"/>
          <a:ext cx="495300" cy="485775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466726</xdr:colOff>
      <xdr:row>21</xdr:row>
      <xdr:rowOff>180976</xdr:rowOff>
    </xdr:from>
    <xdr:to>
      <xdr:col>6</xdr:col>
      <xdr:colOff>76200</xdr:colOff>
      <xdr:row>29</xdr:row>
      <xdr:rowOff>85726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AD0FA3B2-C8E2-46BF-AE38-16E5096DCE44}"/>
            </a:ext>
          </a:extLst>
        </xdr:cNvPr>
        <xdr:cNvSpPr/>
      </xdr:nvSpPr>
      <xdr:spPr>
        <a:xfrm>
          <a:off x="2295526" y="4181476"/>
          <a:ext cx="1438274" cy="1428750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190501</xdr:colOff>
      <xdr:row>29</xdr:row>
      <xdr:rowOff>133350</xdr:rowOff>
    </xdr:from>
    <xdr:to>
      <xdr:col>2</xdr:col>
      <xdr:colOff>76201</xdr:colOff>
      <xdr:row>32</xdr:row>
      <xdr:rowOff>47625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C0752FD7-E846-4BFC-BD27-893D3DAEEA01}"/>
            </a:ext>
          </a:extLst>
        </xdr:cNvPr>
        <xdr:cNvSpPr/>
      </xdr:nvSpPr>
      <xdr:spPr>
        <a:xfrm>
          <a:off x="800101" y="5657850"/>
          <a:ext cx="495300" cy="485775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66676</xdr:colOff>
      <xdr:row>29</xdr:row>
      <xdr:rowOff>19050</xdr:rowOff>
    </xdr:from>
    <xdr:to>
      <xdr:col>13</xdr:col>
      <xdr:colOff>561976</xdr:colOff>
      <xdr:row>31</xdr:row>
      <xdr:rowOff>123825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72CD8FFB-97FC-4B78-B76A-8D44A0A9A6C0}"/>
            </a:ext>
          </a:extLst>
        </xdr:cNvPr>
        <xdr:cNvSpPr/>
      </xdr:nvSpPr>
      <xdr:spPr>
        <a:xfrm>
          <a:off x="7991476" y="5543550"/>
          <a:ext cx="495300" cy="485775"/>
        </a:xfrm>
        <a:prstGeom prst="ellipse">
          <a:avLst/>
        </a:prstGeom>
        <a:noFill/>
        <a:ln w="57150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rgbClr val="FFC000"/>
            </a:solidFill>
          </a:endParaRPr>
        </a:p>
      </xdr:txBody>
    </xdr:sp>
    <xdr:clientData/>
  </xdr:twoCellAnchor>
  <xdr:twoCellAnchor>
    <xdr:from>
      <xdr:col>5</xdr:col>
      <xdr:colOff>114300</xdr:colOff>
      <xdr:row>19</xdr:row>
      <xdr:rowOff>161925</xdr:rowOff>
    </xdr:from>
    <xdr:to>
      <xdr:col>8</xdr:col>
      <xdr:colOff>476250</xdr:colOff>
      <xdr:row>22</xdr:row>
      <xdr:rowOff>38100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0221A14-4049-2743-833F-C4AC3B789D9B}"/>
            </a:ext>
          </a:extLst>
        </xdr:cNvPr>
        <xdr:cNvSpPr txBox="1"/>
      </xdr:nvSpPr>
      <xdr:spPr>
        <a:xfrm>
          <a:off x="3162300" y="3781425"/>
          <a:ext cx="2190750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Assumed discharge to main WWTW (Aylesford WWTW)</a:t>
          </a:r>
        </a:p>
        <a:p>
          <a:endParaRPr lang="en-GB" sz="1100"/>
        </a:p>
      </xdr:txBody>
    </xdr:sp>
    <xdr:clientData/>
  </xdr:twoCellAnchor>
  <xdr:twoCellAnchor>
    <xdr:from>
      <xdr:col>13</xdr:col>
      <xdr:colOff>104775</xdr:colOff>
      <xdr:row>26</xdr:row>
      <xdr:rowOff>180975</xdr:rowOff>
    </xdr:from>
    <xdr:to>
      <xdr:col>13</xdr:col>
      <xdr:colOff>514350</xdr:colOff>
      <xdr:row>28</xdr:row>
      <xdr:rowOff>95250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BD26DAB-870A-406E-AE93-F51ECC196720}"/>
            </a:ext>
          </a:extLst>
        </xdr:cNvPr>
        <xdr:cNvSpPr txBox="1"/>
      </xdr:nvSpPr>
      <xdr:spPr>
        <a:xfrm>
          <a:off x="8029575" y="5133975"/>
          <a:ext cx="409575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Site</a:t>
          </a:r>
        </a:p>
      </xdr:txBody>
    </xdr:sp>
    <xdr:clientData/>
  </xdr:twoCellAnchor>
  <xdr:twoCellAnchor>
    <xdr:from>
      <xdr:col>4</xdr:col>
      <xdr:colOff>28576</xdr:colOff>
      <xdr:row>6</xdr:row>
      <xdr:rowOff>9525</xdr:rowOff>
    </xdr:from>
    <xdr:to>
      <xdr:col>4</xdr:col>
      <xdr:colOff>523876</xdr:colOff>
      <xdr:row>8</xdr:row>
      <xdr:rowOff>114300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630AF3AD-45B8-4202-A7D2-BD2D4E465E01}"/>
            </a:ext>
          </a:extLst>
        </xdr:cNvPr>
        <xdr:cNvSpPr/>
      </xdr:nvSpPr>
      <xdr:spPr>
        <a:xfrm>
          <a:off x="2466976" y="1152525"/>
          <a:ext cx="495300" cy="485775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4D21EA-C228-4D10-AF1F-9362009BF759}" name="Table1" displayName="Table1" ref="A3:F151" totalsRowShown="0" headerRowDxfId="10" dataDxfId="9">
  <tableColumns count="6">
    <tableColumn id="1" xr3:uid="{F99858A2-E03D-4543-8386-231BFFDF96B0}" name="Substance" dataDxfId="8"/>
    <tableColumn id="2" xr3:uid="{841ED8ED-37A4-4A6D-81ED-1F0DE8C1EA48}" name="CAS number" dataDxfId="7"/>
    <tableColumn id="3" xr3:uid="{08EB0D90-D915-4E2B-B5B1-52C2497D45D3}" name="Annual average EQS (micrograms per litre)" dataDxfId="6"/>
    <tableColumn id="4" xr3:uid="{C2B5175A-1A66-4737-967C-436E102F0B51}" name="Maximum allowable concentration EQS (micrograms per litre)" dataDxfId="5"/>
    <tableColumn id="5" xr3:uid="{E418F16F-DD46-48E2-B8F3-D7D85BFDE44F}" name="Animals and plants - Biota EQS (micrograms per kilogram)" dataDxfId="4"/>
    <tableColumn id="6" xr3:uid="{2459F8FA-9526-4D1E-8082-2132308892AA}" name="Category of environmental quality standard (O is operational, SP is specific pollutant, PHS is priority hazardous substance, PS is priority substance, OP is other pollutant)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EB68D6-3236-4AE8-BCB3-3718A7DA801A}" name="Table12" displayName="Table12" ref="A4:I30" totalsRowShown="0">
  <tableColumns count="9">
    <tableColumn id="1" xr3:uid="{251AB10D-C4D9-45AA-9DAA-26185176D9CE}" name="Substance"/>
    <tableColumn id="8" xr3:uid="{4CD16736-2D4E-47F8-8813-BC33CB4D70E6}" name="Pre Sewage RC" dataDxfId="2" dataCellStyle="Normal 4"/>
    <tableColumn id="2" xr3:uid="{A9FD3AF6-A69B-479B-8F31-5D4176B267E9}" name="Percentage removal rate of substance by activated sludge plant"/>
    <tableColumn id="3" xr3:uid="{75EC9F52-BC32-48A8-B545-9E200F55A0D1}" name="Percentage removal rate of substance by water filter"/>
    <tableColumn id="4" xr3:uid="{24AE5ABA-C33E-48C5-8B43-8B7F7BED21A2}" name="Percentage volatilised"/>
    <tableColumn id="5" xr3:uid="{69D8DBC2-942A-44BB-90D4-4FC78A2E7BC2}" name="STRF (proportion remaining) in activated sludge plant"/>
    <tableColumn id="6" xr3:uid="{F438DEDB-E586-4771-BBD5-AA2285144E70}" name="STRF (proportion remaining) for water filter"/>
    <tableColumn id="7" xr3:uid="{C9750C0F-843A-4FE9-95B8-5F6104623876}" name="STRF (proportion remaining) after volatilisation"/>
    <tableColumn id="9" xr3:uid="{FD245618-EC11-4C6D-8BD7-E502CE3F654A}" name="Post Reduction" dataDxfId="1" dataCellStyle="Normal 4">
      <calculatedColumnFormula>B5*F5*G5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environment.data.gov.uk/water-quality/sampling-point/SO-E0017465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environment.data.gov.uk/water-quality/sampling-point/SO-E0000331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environment.data.gov.uk/water-quality/sampling-point/SO-E0000362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www.gov.uk/guidance/surface-water-pollution-risk-assessment-for-your-environmental-permit" TargetMode="External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nrfa.ceh.ac.uk/data/search" TargetMode="External"/><Relationship Id="rId1" Type="http://schemas.openxmlformats.org/officeDocument/2006/relationships/hyperlink" Target="https://environment.data.gov.uk/hydrology/explore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environment.data.gov.uk/water-qua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1C9A8-F897-4468-B843-930078D1264A}">
  <sheetPr>
    <tabColor theme="5" tint="0.39997558519241921"/>
  </sheetPr>
  <dimension ref="A1:AA27"/>
  <sheetViews>
    <sheetView workbookViewId="0"/>
  </sheetViews>
  <sheetFormatPr defaultRowHeight="15"/>
  <cols>
    <col min="1" max="1" width="19.28515625" customWidth="1"/>
    <col min="2" max="2" width="42.28515625" customWidth="1"/>
    <col min="3" max="3" width="58.5703125" customWidth="1"/>
    <col min="4" max="4" width="23.5703125" customWidth="1"/>
    <col min="5" max="5" width="11.28515625" customWidth="1"/>
    <col min="27" max="27" width="0" hidden="1" customWidth="1"/>
  </cols>
  <sheetData>
    <row r="1" spans="1:27" ht="18.75">
      <c r="A1" s="9" t="s">
        <v>0</v>
      </c>
      <c r="AA1" s="1" t="s">
        <v>1</v>
      </c>
    </row>
    <row r="2" spans="1:27">
      <c r="A2" s="1" t="s">
        <v>2</v>
      </c>
      <c r="B2" s="71">
        <v>31267</v>
      </c>
      <c r="AA2" t="s">
        <v>3</v>
      </c>
    </row>
    <row r="3" spans="1:27">
      <c r="A3" s="1" t="s">
        <v>4</v>
      </c>
      <c r="B3" s="71" t="s">
        <v>5</v>
      </c>
      <c r="AA3" t="s">
        <v>6</v>
      </c>
    </row>
    <row r="4" spans="1:27">
      <c r="A4" s="1" t="s">
        <v>7</v>
      </c>
      <c r="AA4" t="s">
        <v>8</v>
      </c>
    </row>
    <row r="5" spans="1:27">
      <c r="A5" s="10" t="s">
        <v>981</v>
      </c>
      <c r="B5" s="10"/>
      <c r="C5" s="10"/>
    </row>
    <row r="6" spans="1:27">
      <c r="A6" s="84"/>
      <c r="B6" s="84"/>
      <c r="C6" s="84"/>
    </row>
    <row r="7" spans="1:27">
      <c r="A7" s="81"/>
      <c r="B7" s="81"/>
      <c r="C7" s="81"/>
    </row>
    <row r="8" spans="1:27">
      <c r="A8" s="1" t="s">
        <v>9</v>
      </c>
    </row>
    <row r="9" spans="1:27">
      <c r="A9" s="81" t="str" cm="1">
        <f t="array" aca="1" ref="A9" ca="1">CELL("filename")</f>
        <v>https://defra.sharepoint.com/sites/EADMSProd8/LIB6/EPR-ZP3623LZ/Application ＆ Associated Docs/[Application Bespoke - Appendix C Rev2 - H1 spreadsheet - 27042026.xlsx]H1 back calculations</v>
      </c>
      <c r="B9" s="81"/>
      <c r="C9" s="81"/>
    </row>
    <row r="10" spans="1:27">
      <c r="A10" s="81"/>
      <c r="B10" s="81"/>
      <c r="C10" s="81"/>
    </row>
    <row r="12" spans="1:27">
      <c r="A12" s="1" t="s">
        <v>10</v>
      </c>
      <c r="B12" s="10" t="s">
        <v>8</v>
      </c>
    </row>
    <row r="13" spans="1:27">
      <c r="A13" t="s">
        <v>11</v>
      </c>
    </row>
    <row r="15" spans="1:27">
      <c r="A15" s="1" t="s">
        <v>12</v>
      </c>
      <c r="B15" s="10" t="s">
        <v>984</v>
      </c>
    </row>
    <row r="16" spans="1:27">
      <c r="A16" s="1" t="s">
        <v>13</v>
      </c>
      <c r="B16" s="13" t="s">
        <v>985</v>
      </c>
    </row>
    <row r="17" spans="1:5">
      <c r="A17" s="1"/>
      <c r="B17" s="1"/>
    </row>
    <row r="18" spans="1:5">
      <c r="A18" s="1" t="s">
        <v>14</v>
      </c>
      <c r="D18" s="83" t="s">
        <v>15</v>
      </c>
      <c r="E18" s="83"/>
    </row>
    <row r="19" spans="1:5">
      <c r="A19" s="82" t="s">
        <v>16</v>
      </c>
      <c r="B19" s="82"/>
      <c r="C19" s="11" t="s">
        <v>17</v>
      </c>
      <c r="D19" s="11" t="s">
        <v>18</v>
      </c>
      <c r="E19" s="11" t="s">
        <v>13</v>
      </c>
    </row>
    <row r="20" spans="1:5">
      <c r="A20" s="81" t="s">
        <v>19</v>
      </c>
      <c r="B20" s="81"/>
      <c r="C20" s="10" t="s">
        <v>986</v>
      </c>
      <c r="D20" s="12"/>
      <c r="E20" s="12"/>
    </row>
    <row r="21" spans="1:5">
      <c r="A21" s="81" t="s">
        <v>20</v>
      </c>
      <c r="B21" s="81"/>
      <c r="C21" s="10" t="s">
        <v>987</v>
      </c>
      <c r="D21" s="12"/>
      <c r="E21" s="12"/>
    </row>
    <row r="22" spans="1:5">
      <c r="A22" s="81" t="s">
        <v>21</v>
      </c>
      <c r="B22" s="81"/>
      <c r="C22" s="10" t="s">
        <v>986</v>
      </c>
      <c r="D22" s="12"/>
      <c r="E22" s="12"/>
    </row>
    <row r="23" spans="1:5">
      <c r="A23" s="81" t="s">
        <v>983</v>
      </c>
      <c r="B23" s="81"/>
      <c r="C23" s="10" t="s">
        <v>988</v>
      </c>
      <c r="D23" s="12"/>
      <c r="E23" s="14"/>
    </row>
    <row r="24" spans="1:5">
      <c r="A24" s="81" t="s">
        <v>982</v>
      </c>
      <c r="B24" s="81"/>
      <c r="C24" s="73" t="s">
        <v>989</v>
      </c>
      <c r="D24" s="12"/>
      <c r="E24" s="12"/>
    </row>
    <row r="25" spans="1:5">
      <c r="A25" s="81"/>
      <c r="B25" s="81"/>
      <c r="C25" s="10"/>
      <c r="D25" s="12"/>
      <c r="E25" s="12"/>
    </row>
    <row r="26" spans="1:5">
      <c r="A26" s="81"/>
      <c r="B26" s="81"/>
      <c r="C26" s="10"/>
      <c r="D26" s="12"/>
      <c r="E26" s="12"/>
    </row>
    <row r="27" spans="1:5">
      <c r="A27" s="81"/>
      <c r="B27" s="81"/>
      <c r="C27" s="10"/>
      <c r="D27" s="12"/>
      <c r="E27" s="12"/>
    </row>
  </sheetData>
  <mergeCells count="14">
    <mergeCell ref="D18:E18"/>
    <mergeCell ref="A6:C6"/>
    <mergeCell ref="A7:C7"/>
    <mergeCell ref="A9:C9"/>
    <mergeCell ref="A10:C10"/>
    <mergeCell ref="A25:B25"/>
    <mergeCell ref="A26:B26"/>
    <mergeCell ref="A27:B27"/>
    <mergeCell ref="A19:B19"/>
    <mergeCell ref="A20:B20"/>
    <mergeCell ref="A21:B21"/>
    <mergeCell ref="A22:B22"/>
    <mergeCell ref="A23:B23"/>
    <mergeCell ref="A24:B24"/>
  </mergeCells>
  <dataValidations count="1">
    <dataValidation type="list" allowBlank="1" showInputMessage="1" showErrorMessage="1" sqref="B12" xr:uid="{44A75DBC-23B7-4620-B929-89F883A072AB}">
      <formula1>$AA$2:$AA$4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08D39-B903-4574-9C33-D55414035555}">
  <dimension ref="A1:AE100"/>
  <sheetViews>
    <sheetView workbookViewId="0"/>
  </sheetViews>
  <sheetFormatPr defaultRowHeight="15"/>
  <cols>
    <col min="1" max="1" width="17.28515625" customWidth="1"/>
    <col min="2" max="2" width="8.85546875" customWidth="1"/>
    <col min="29" max="29" width="15.7109375" bestFit="1" customWidth="1"/>
    <col min="30" max="30" width="12" bestFit="1" customWidth="1"/>
    <col min="31" max="31" width="14.42578125" bestFit="1" customWidth="1"/>
  </cols>
  <sheetData>
    <row r="1" spans="1:11">
      <c r="A1" s="8" t="s">
        <v>921</v>
      </c>
      <c r="J1" t="s">
        <v>75</v>
      </c>
      <c r="K1" t="s">
        <v>76</v>
      </c>
    </row>
    <row r="2" spans="1:11">
      <c r="J2">
        <v>0.46010000000000001</v>
      </c>
      <c r="K2">
        <v>51.309600000000003</v>
      </c>
    </row>
    <row r="23" spans="1:31">
      <c r="A23" t="s">
        <v>922</v>
      </c>
      <c r="D23" t="s">
        <v>78</v>
      </c>
    </row>
    <row r="24" spans="1:31">
      <c r="A24" t="s">
        <v>923</v>
      </c>
      <c r="D24" t="s">
        <v>924</v>
      </c>
    </row>
    <row r="25" spans="1:31">
      <c r="A25" s="4" t="s">
        <v>81</v>
      </c>
      <c r="B25" s="4" t="s">
        <v>82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>
      <c r="A26" s="4" t="s">
        <v>83</v>
      </c>
      <c r="B26" s="4" t="s">
        <v>160</v>
      </c>
      <c r="C26" s="4" t="s">
        <v>162</v>
      </c>
      <c r="D26" s="4" t="s">
        <v>202</v>
      </c>
      <c r="E26" s="4" t="s">
        <v>210</v>
      </c>
      <c r="F26" s="4" t="s">
        <v>216</v>
      </c>
      <c r="G26" s="4" t="s">
        <v>223</v>
      </c>
      <c r="H26" s="4" t="s">
        <v>224</v>
      </c>
      <c r="I26" s="4" t="s">
        <v>234</v>
      </c>
      <c r="J26" s="4" t="s">
        <v>925</v>
      </c>
      <c r="K26" s="4" t="s">
        <v>272</v>
      </c>
      <c r="L26" s="4" t="s">
        <v>273</v>
      </c>
      <c r="M26" s="4" t="s">
        <v>274</v>
      </c>
      <c r="N26" s="4" t="s">
        <v>275</v>
      </c>
      <c r="O26" s="4" t="s">
        <v>276</v>
      </c>
      <c r="P26" s="4" t="s">
        <v>304</v>
      </c>
      <c r="Q26" s="4" t="s">
        <v>926</v>
      </c>
      <c r="R26" s="4" t="s">
        <v>927</v>
      </c>
      <c r="S26" s="4" t="s">
        <v>328</v>
      </c>
      <c r="T26" s="4" t="s">
        <v>329</v>
      </c>
      <c r="U26" s="4" t="s">
        <v>340</v>
      </c>
      <c r="V26" s="4" t="s">
        <v>928</v>
      </c>
      <c r="W26" s="4" t="s">
        <v>929</v>
      </c>
      <c r="X26" s="4" t="s">
        <v>396</v>
      </c>
      <c r="Y26" s="4" t="s">
        <v>930</v>
      </c>
      <c r="Z26" s="4" t="s">
        <v>931</v>
      </c>
      <c r="AA26" s="4" t="s">
        <v>406</v>
      </c>
      <c r="AB26" s="4" t="s">
        <v>410</v>
      </c>
      <c r="AC26" s="4" t="s">
        <v>932</v>
      </c>
      <c r="AD26" s="4" t="s">
        <v>933</v>
      </c>
      <c r="AE26" s="4" t="s">
        <v>417</v>
      </c>
    </row>
    <row r="27" spans="1:31">
      <c r="A27" s="4" t="s">
        <v>419</v>
      </c>
      <c r="B27" s="4" t="e">
        <v>#DIV/0!</v>
      </c>
      <c r="C27" s="4"/>
      <c r="D27" s="4"/>
      <c r="E27" s="4"/>
      <c r="F27" s="4"/>
      <c r="G27" s="4" t="e">
        <v>#DIV/0!</v>
      </c>
      <c r="H27" s="4" t="e">
        <v>#DIV/0!</v>
      </c>
      <c r="I27" s="4"/>
      <c r="J27" s="4">
        <v>1.5699999999999999E-2</v>
      </c>
      <c r="K27" s="4" t="e">
        <v>#DIV/0!</v>
      </c>
      <c r="L27" s="4" t="e">
        <v>#DIV/0!</v>
      </c>
      <c r="M27" s="4">
        <v>1.5699999999999999E-2</v>
      </c>
      <c r="N27" s="4" t="e">
        <v>#DIV/0!</v>
      </c>
      <c r="O27" s="4" t="e">
        <v>#DIV/0!</v>
      </c>
      <c r="P27" s="4"/>
      <c r="Q27" s="4">
        <v>571574</v>
      </c>
      <c r="R27" s="4">
        <v>159580</v>
      </c>
      <c r="S27" s="4">
        <v>9.74</v>
      </c>
      <c r="T27" s="4">
        <v>90.3</v>
      </c>
      <c r="U27" s="4" t="e">
        <v>#DIV/0!</v>
      </c>
      <c r="V27" s="4">
        <v>0.22</v>
      </c>
      <c r="W27" s="4">
        <v>0.2</v>
      </c>
      <c r="X27" s="4">
        <v>11.8</v>
      </c>
      <c r="Y27" s="4">
        <v>9.2899999999999991</v>
      </c>
      <c r="Z27" s="4">
        <v>0.11</v>
      </c>
      <c r="AA27" s="4" t="e">
        <v>#DIV/0!</v>
      </c>
      <c r="AB27" s="4"/>
      <c r="AC27" s="4"/>
      <c r="AD27" s="4">
        <v>2.36</v>
      </c>
      <c r="AE27" s="4"/>
    </row>
    <row r="28" spans="1:31">
      <c r="A28" s="4" t="s">
        <v>420</v>
      </c>
      <c r="B28" s="4" t="e">
        <v>#DIV/0!</v>
      </c>
      <c r="C28" s="4"/>
      <c r="D28" s="4"/>
      <c r="E28" s="4"/>
      <c r="F28" s="4"/>
      <c r="G28" s="4"/>
      <c r="H28" s="4"/>
      <c r="I28" s="4"/>
      <c r="J28" s="4">
        <v>1.49E-2</v>
      </c>
      <c r="K28" s="4" t="e">
        <v>#DIV/0!</v>
      </c>
      <c r="L28" s="4" t="e">
        <v>#DIV/0!</v>
      </c>
      <c r="M28" s="4">
        <v>1.49E-2</v>
      </c>
      <c r="N28" s="4" t="e">
        <v>#DIV/0!</v>
      </c>
      <c r="O28" s="4" t="e">
        <v>#DIV/0!</v>
      </c>
      <c r="P28" s="4"/>
      <c r="Q28" s="4">
        <v>571569</v>
      </c>
      <c r="R28" s="4">
        <v>159602</v>
      </c>
      <c r="S28" s="4">
        <v>17.399999999999999</v>
      </c>
      <c r="T28" s="4">
        <v>164.3</v>
      </c>
      <c r="U28" s="4" t="e">
        <v>#DIV/0!</v>
      </c>
      <c r="V28" s="4">
        <v>0.42</v>
      </c>
      <c r="W28" s="4">
        <v>0.2</v>
      </c>
      <c r="X28" s="4">
        <v>12.6</v>
      </c>
      <c r="Y28" s="4">
        <v>11.59</v>
      </c>
      <c r="Z28" s="4">
        <v>0.04</v>
      </c>
      <c r="AA28" s="4"/>
      <c r="AB28" s="4"/>
      <c r="AC28" s="4"/>
      <c r="AD28" s="4">
        <v>3.16</v>
      </c>
      <c r="AE28" s="4"/>
    </row>
    <row r="29" spans="1:31">
      <c r="A29" s="4" t="s">
        <v>421</v>
      </c>
      <c r="B29" s="4" t="e">
        <v>#DIV/0!</v>
      </c>
      <c r="C29" s="4"/>
      <c r="D29" s="4"/>
      <c r="E29" s="4"/>
      <c r="F29" s="4"/>
      <c r="G29" s="4"/>
      <c r="H29" s="4"/>
      <c r="I29" s="4"/>
      <c r="J29" s="4">
        <v>7.7000000000000002E-3</v>
      </c>
      <c r="K29" s="4" t="e">
        <v>#DIV/0!</v>
      </c>
      <c r="L29" s="4" t="e">
        <v>#DIV/0!</v>
      </c>
      <c r="M29" s="4">
        <v>7.7000000000000002E-3</v>
      </c>
      <c r="N29" s="4" t="e">
        <v>#DIV/0!</v>
      </c>
      <c r="O29" s="4" t="e">
        <v>#DIV/0!</v>
      </c>
      <c r="P29" s="4"/>
      <c r="Q29" s="4">
        <v>571575</v>
      </c>
      <c r="R29" s="4">
        <v>159609</v>
      </c>
      <c r="S29" s="4">
        <v>8.2100000000000009</v>
      </c>
      <c r="T29" s="4">
        <v>79.099999999999994</v>
      </c>
      <c r="U29" s="4" t="e">
        <v>#DIV/0!</v>
      </c>
      <c r="V29" s="4">
        <v>0.33</v>
      </c>
      <c r="W29" s="4">
        <v>0.2</v>
      </c>
      <c r="X29" s="4">
        <v>13.5</v>
      </c>
      <c r="Y29" s="4">
        <v>12.3</v>
      </c>
      <c r="Z29" s="4">
        <v>0.1</v>
      </c>
      <c r="AA29" s="4"/>
      <c r="AB29" s="4"/>
      <c r="AC29" s="4"/>
      <c r="AD29" s="4">
        <v>3.67</v>
      </c>
      <c r="AE29" s="4"/>
    </row>
    <row r="30" spans="1:31">
      <c r="A30" s="4" t="s">
        <v>422</v>
      </c>
      <c r="B30" s="4" t="e">
        <v>#DIV/0!</v>
      </c>
      <c r="C30" s="4"/>
      <c r="D30" s="4"/>
      <c r="E30" s="4"/>
      <c r="F30" s="4"/>
      <c r="G30" s="4" t="e">
        <v>#DIV/0!</v>
      </c>
      <c r="H30" s="4" t="e">
        <v>#DIV/0!</v>
      </c>
      <c r="I30" s="4"/>
      <c r="J30" s="4">
        <v>1.41E-2</v>
      </c>
      <c r="K30" s="4" t="e">
        <v>#DIV/0!</v>
      </c>
      <c r="L30" s="4" t="e">
        <v>#DIV/0!</v>
      </c>
      <c r="M30" s="4">
        <v>1.41E-2</v>
      </c>
      <c r="N30" s="4" t="e">
        <v>#DIV/0!</v>
      </c>
      <c r="O30" s="4" t="e">
        <v>#DIV/0!</v>
      </c>
      <c r="P30" s="4"/>
      <c r="Q30" s="4">
        <v>571579</v>
      </c>
      <c r="R30" s="4">
        <v>159596</v>
      </c>
      <c r="S30" s="4">
        <v>7.96</v>
      </c>
      <c r="T30" s="4">
        <v>86.5</v>
      </c>
      <c r="U30" s="4" t="e">
        <v>#DIV/0!</v>
      </c>
      <c r="V30" s="4">
        <v>0.37</v>
      </c>
      <c r="W30" s="4">
        <v>0.2</v>
      </c>
      <c r="X30" s="4">
        <v>19.2</v>
      </c>
      <c r="Y30" s="4">
        <v>11.23</v>
      </c>
      <c r="Z30" s="4">
        <v>0.15</v>
      </c>
      <c r="AA30" s="4">
        <v>2.0000000000000001E-4</v>
      </c>
      <c r="AB30" s="4"/>
      <c r="AC30" s="4"/>
      <c r="AD30" s="4">
        <v>2.75</v>
      </c>
      <c r="AE30" s="4"/>
    </row>
    <row r="31" spans="1:31">
      <c r="A31" s="4" t="s">
        <v>423</v>
      </c>
      <c r="B31" s="4" t="e">
        <v>#DIV/0!</v>
      </c>
      <c r="C31" s="4"/>
      <c r="D31" s="4"/>
      <c r="E31" s="4"/>
      <c r="F31" s="4"/>
      <c r="G31" s="4"/>
      <c r="H31" s="4"/>
      <c r="I31" s="4"/>
      <c r="J31" s="4">
        <v>2.3900000000000001E-2</v>
      </c>
      <c r="K31" s="4" t="e">
        <v>#DIV/0!</v>
      </c>
      <c r="L31" s="4" t="e">
        <v>#DIV/0!</v>
      </c>
      <c r="M31" s="4">
        <v>2.01E-2</v>
      </c>
      <c r="N31" s="4">
        <v>3.79E-3</v>
      </c>
      <c r="O31" s="4" t="e">
        <v>#DIV/0!</v>
      </c>
      <c r="P31" s="4"/>
      <c r="Q31" s="4">
        <v>571574</v>
      </c>
      <c r="R31" s="4">
        <v>159612</v>
      </c>
      <c r="S31" s="4">
        <v>7.01</v>
      </c>
      <c r="T31" s="4">
        <v>76.7</v>
      </c>
      <c r="U31" s="4" t="e">
        <v>#DIV/0!</v>
      </c>
      <c r="V31" s="4">
        <v>1.07</v>
      </c>
      <c r="W31" s="4">
        <v>0.2</v>
      </c>
      <c r="X31" s="4">
        <v>19.3</v>
      </c>
      <c r="Y31" s="4">
        <v>15.22</v>
      </c>
      <c r="Z31" s="4">
        <v>12.13</v>
      </c>
      <c r="AA31" s="4"/>
      <c r="AB31" s="4"/>
      <c r="AC31" s="4"/>
      <c r="AD31" s="4">
        <v>4.0199999999999996</v>
      </c>
      <c r="AE31" s="4"/>
    </row>
    <row r="32" spans="1:31">
      <c r="A32" s="4" t="s">
        <v>424</v>
      </c>
      <c r="B32" s="4" t="e">
        <v>#DIV/0!</v>
      </c>
      <c r="C32" s="4"/>
      <c r="D32" s="4"/>
      <c r="E32" s="4"/>
      <c r="F32" s="4"/>
      <c r="G32" s="4"/>
      <c r="H32" s="4"/>
      <c r="I32" s="4"/>
      <c r="J32" s="4">
        <v>2.4899999999999999E-2</v>
      </c>
      <c r="K32" s="4" t="e">
        <v>#DIV/0!</v>
      </c>
      <c r="L32" s="4" t="e">
        <v>#DIV/0!</v>
      </c>
      <c r="M32" s="4">
        <v>2.1499999999999998E-2</v>
      </c>
      <c r="N32" s="4">
        <v>3.3700000000000002E-3</v>
      </c>
      <c r="O32" s="4" t="e">
        <v>#DIV/0!</v>
      </c>
      <c r="P32" s="4"/>
      <c r="Q32" s="4">
        <v>571571</v>
      </c>
      <c r="R32" s="4">
        <v>159630</v>
      </c>
      <c r="S32" s="4">
        <v>5.79</v>
      </c>
      <c r="T32" s="4">
        <v>62.7</v>
      </c>
      <c r="U32" s="4" t="e">
        <v>#DIV/0!</v>
      </c>
      <c r="V32" s="4">
        <v>0.45</v>
      </c>
      <c r="W32" s="4">
        <v>0.2</v>
      </c>
      <c r="X32" s="4">
        <v>19</v>
      </c>
      <c r="Y32" s="4">
        <v>9.4600000000000009</v>
      </c>
      <c r="Z32" s="4">
        <v>0.18</v>
      </c>
      <c r="AA32" s="4"/>
      <c r="AB32" s="4"/>
      <c r="AC32" s="4"/>
      <c r="AD32" s="4">
        <v>2.3199999999999998</v>
      </c>
      <c r="AE32" s="4"/>
    </row>
    <row r="33" spans="1:31">
      <c r="A33" s="4" t="s">
        <v>425</v>
      </c>
      <c r="B33" s="4" t="e">
        <v>#DIV/0!</v>
      </c>
      <c r="C33" s="4"/>
      <c r="D33" s="4"/>
      <c r="E33" s="4"/>
      <c r="F33" s="4"/>
      <c r="G33" s="4" t="e">
        <v>#DIV/0!</v>
      </c>
      <c r="H33" s="4" t="e">
        <v>#DIV/0!</v>
      </c>
      <c r="I33" s="4"/>
      <c r="J33" s="4">
        <v>1.9699999999999999E-2</v>
      </c>
      <c r="K33" s="4" t="e">
        <v>#DIV/0!</v>
      </c>
      <c r="L33" s="4" t="e">
        <v>#DIV/0!</v>
      </c>
      <c r="M33" s="4">
        <v>1.9699999999999999E-2</v>
      </c>
      <c r="N33" s="4" t="e">
        <v>#DIV/0!</v>
      </c>
      <c r="O33" s="4" t="e">
        <v>#DIV/0!</v>
      </c>
      <c r="P33" s="4"/>
      <c r="Q33" s="4">
        <v>571585</v>
      </c>
      <c r="R33" s="4">
        <v>159575</v>
      </c>
      <c r="S33" s="4">
        <v>7.61</v>
      </c>
      <c r="T33" s="4">
        <v>72.5</v>
      </c>
      <c r="U33" s="4" t="e">
        <v>#DIV/0!</v>
      </c>
      <c r="V33" s="4">
        <v>1.03</v>
      </c>
      <c r="W33" s="4">
        <v>0.2</v>
      </c>
      <c r="X33" s="4">
        <v>12.8</v>
      </c>
      <c r="Y33" s="4">
        <v>12.25</v>
      </c>
      <c r="Z33" s="4">
        <v>0.16</v>
      </c>
      <c r="AA33" s="4">
        <v>3.8000000000000002E-4</v>
      </c>
      <c r="AB33" s="4"/>
      <c r="AC33" s="4"/>
      <c r="AD33" s="4">
        <v>3.78</v>
      </c>
      <c r="AE33" s="4"/>
    </row>
    <row r="34" spans="1:31">
      <c r="A34" s="4" t="s">
        <v>426</v>
      </c>
      <c r="B34" s="4" t="e">
        <v>#DIV/0!</v>
      </c>
      <c r="C34" s="4"/>
      <c r="D34" s="4"/>
      <c r="E34" s="4"/>
      <c r="F34" s="4"/>
      <c r="G34" s="4"/>
      <c r="H34" s="4"/>
      <c r="I34" s="4"/>
      <c r="J34" s="4">
        <v>1.5870000000000002E-2</v>
      </c>
      <c r="K34" s="4" t="e">
        <v>#DIV/0!</v>
      </c>
      <c r="L34" s="4" t="e">
        <v>#DIV/0!</v>
      </c>
      <c r="M34" s="4">
        <v>1.417E-2</v>
      </c>
      <c r="N34" s="4">
        <v>3.4199999999999999E-3</v>
      </c>
      <c r="O34" s="4" t="e">
        <v>#DIV/0!</v>
      </c>
      <c r="P34" s="4"/>
      <c r="Q34" s="4">
        <v>571567</v>
      </c>
      <c r="R34" s="4">
        <v>159621</v>
      </c>
      <c r="S34" s="4">
        <v>9.36</v>
      </c>
      <c r="T34" s="4">
        <v>77.05</v>
      </c>
      <c r="U34" s="4" t="e">
        <v>#DIV/0!</v>
      </c>
      <c r="V34" s="4">
        <v>0.65</v>
      </c>
      <c r="W34" s="4">
        <v>0.2</v>
      </c>
      <c r="X34" s="4">
        <v>6.8</v>
      </c>
      <c r="Y34" s="4">
        <v>10.285</v>
      </c>
      <c r="Z34" s="4">
        <v>4.4999999999999998E-2</v>
      </c>
      <c r="AA34" s="4"/>
      <c r="AB34" s="4"/>
      <c r="AC34" s="4"/>
      <c r="AD34" s="4">
        <v>3.27</v>
      </c>
      <c r="AE34" s="4"/>
    </row>
    <row r="35" spans="1:31">
      <c r="A35" s="4" t="s">
        <v>428</v>
      </c>
      <c r="B35" s="4" t="e">
        <v>#DIV/0!</v>
      </c>
      <c r="C35" s="4"/>
      <c r="D35" s="4"/>
      <c r="E35" s="4"/>
      <c r="F35" s="4"/>
      <c r="G35" s="4" t="e">
        <v>#DIV/0!</v>
      </c>
      <c r="H35" s="4" t="e">
        <v>#DIV/0!</v>
      </c>
      <c r="I35" s="4"/>
      <c r="J35" s="4">
        <v>1.67E-2</v>
      </c>
      <c r="K35" s="4" t="e">
        <v>#DIV/0!</v>
      </c>
      <c r="L35" s="4" t="e">
        <v>#DIV/0!</v>
      </c>
      <c r="M35" s="4">
        <v>1.67E-2</v>
      </c>
      <c r="N35" s="4" t="e">
        <v>#DIV/0!</v>
      </c>
      <c r="O35" s="4" t="e">
        <v>#DIV/0!</v>
      </c>
      <c r="P35" s="4"/>
      <c r="Q35" s="4">
        <v>571580</v>
      </c>
      <c r="R35" s="4">
        <v>159592</v>
      </c>
      <c r="S35" s="4">
        <v>10.5</v>
      </c>
      <c r="T35" s="4">
        <v>84.4</v>
      </c>
      <c r="U35" s="4" t="e">
        <v>#DIV/0!</v>
      </c>
      <c r="V35" s="4">
        <v>0.56999999999999995</v>
      </c>
      <c r="W35" s="4">
        <v>0.2</v>
      </c>
      <c r="X35" s="4">
        <v>6</v>
      </c>
      <c r="Y35" s="4">
        <v>9.43</v>
      </c>
      <c r="Z35" s="4">
        <v>0.15</v>
      </c>
      <c r="AA35" s="4"/>
      <c r="AB35" s="4"/>
      <c r="AC35" s="4"/>
      <c r="AD35" s="4">
        <v>3.67</v>
      </c>
      <c r="AE35" s="4"/>
    </row>
    <row r="36" spans="1:31">
      <c r="A36" s="4" t="s">
        <v>429</v>
      </c>
      <c r="B36" s="4" t="e">
        <v>#DIV/0!</v>
      </c>
      <c r="C36" s="4"/>
      <c r="D36" s="4"/>
      <c r="E36" s="4"/>
      <c r="F36" s="4"/>
      <c r="G36" s="4"/>
      <c r="H36" s="4"/>
      <c r="I36" s="4"/>
      <c r="J36" s="4">
        <v>5.8799999999999998E-3</v>
      </c>
      <c r="K36" s="4" t="e">
        <v>#DIV/0!</v>
      </c>
      <c r="L36" s="4" t="e">
        <v>#DIV/0!</v>
      </c>
      <c r="M36" s="4">
        <v>5.8799999999999998E-3</v>
      </c>
      <c r="N36" s="4" t="e">
        <v>#DIV/0!</v>
      </c>
      <c r="O36" s="4" t="e">
        <v>#DIV/0!</v>
      </c>
      <c r="P36" s="4"/>
      <c r="Q36" s="4">
        <v>571561</v>
      </c>
      <c r="R36" s="4">
        <v>159615</v>
      </c>
      <c r="S36" s="4">
        <v>12.3</v>
      </c>
      <c r="T36" s="4">
        <v>96.2</v>
      </c>
      <c r="U36" s="4"/>
      <c r="V36" s="4">
        <v>0.41</v>
      </c>
      <c r="W36" s="4">
        <v>0.2</v>
      </c>
      <c r="X36" s="4">
        <v>4.8</v>
      </c>
      <c r="Y36" s="4">
        <v>13.39</v>
      </c>
      <c r="Z36" s="4">
        <v>0.1</v>
      </c>
      <c r="AA36" s="4"/>
      <c r="AB36" s="4"/>
      <c r="AC36" s="4"/>
      <c r="AD36" s="4">
        <v>4.04</v>
      </c>
      <c r="AE36" s="4"/>
    </row>
    <row r="37" spans="1:31">
      <c r="A37" s="4" t="s">
        <v>430</v>
      </c>
      <c r="B37" s="4" t="e">
        <v>#DIV/0!</v>
      </c>
      <c r="C37" s="4"/>
      <c r="D37" s="4" t="e">
        <v>#DIV/0!</v>
      </c>
      <c r="E37" s="4"/>
      <c r="F37" s="4" t="e">
        <v>#DIV/0!</v>
      </c>
      <c r="G37" s="4" t="e">
        <v>#DIV/0!</v>
      </c>
      <c r="H37" s="4" t="e">
        <v>#DIV/0!</v>
      </c>
      <c r="I37" s="4"/>
      <c r="J37" s="4">
        <v>5.7600000000000004E-3</v>
      </c>
      <c r="K37" s="4" t="e">
        <v>#DIV/0!</v>
      </c>
      <c r="L37" s="4" t="e">
        <v>#DIV/0!</v>
      </c>
      <c r="M37" s="4">
        <v>5.7600000000000004E-3</v>
      </c>
      <c r="N37" s="4" t="e">
        <v>#DIV/0!</v>
      </c>
      <c r="O37" s="4" t="e">
        <v>#DIV/0!</v>
      </c>
      <c r="P37" s="4" t="e">
        <v>#DIV/0!</v>
      </c>
      <c r="Q37" s="4">
        <v>571573.66666666663</v>
      </c>
      <c r="R37" s="4">
        <v>159593.33333333334</v>
      </c>
      <c r="S37" s="4">
        <v>9.8933333333333326</v>
      </c>
      <c r="T37" s="4">
        <v>85.966666666666654</v>
      </c>
      <c r="U37" s="4" t="e">
        <v>#DIV/0!</v>
      </c>
      <c r="V37" s="4">
        <v>0.64333333333333342</v>
      </c>
      <c r="W37" s="4">
        <v>0.20000000000000004</v>
      </c>
      <c r="X37" s="4">
        <v>8.9333333333333318</v>
      </c>
      <c r="Y37" s="4">
        <v>15.44</v>
      </c>
      <c r="Z37" s="4">
        <v>4.1466666666666674</v>
      </c>
      <c r="AA37" s="4">
        <v>7.6000000000000004E-4</v>
      </c>
      <c r="AB37" s="4"/>
      <c r="AC37" s="4"/>
      <c r="AD37" s="4">
        <v>4.4833333333333334</v>
      </c>
      <c r="AE37" s="4"/>
    </row>
    <row r="38" spans="1:31">
      <c r="A38" s="4" t="s">
        <v>432</v>
      </c>
      <c r="B38" s="4" t="e">
        <v>#DIV/0!</v>
      </c>
      <c r="C38" s="4"/>
      <c r="D38" s="4"/>
      <c r="E38" s="4">
        <v>5.46</v>
      </c>
      <c r="F38" s="4"/>
      <c r="G38" s="4"/>
      <c r="H38" s="4"/>
      <c r="I38" s="4">
        <v>3.09</v>
      </c>
      <c r="J38" s="4">
        <v>1.8499999999999999E-2</v>
      </c>
      <c r="K38" s="4" t="e">
        <v>#DIV/0!</v>
      </c>
      <c r="L38" s="4" t="e">
        <v>#DIV/0!</v>
      </c>
      <c r="M38" s="4">
        <v>1.8499999999999999E-2</v>
      </c>
      <c r="N38" s="4" t="e">
        <v>#DIV/0!</v>
      </c>
      <c r="O38" s="4" t="e">
        <v>#DIV/0!</v>
      </c>
      <c r="P38" s="4"/>
      <c r="Q38" s="4">
        <v>571573</v>
      </c>
      <c r="R38" s="4">
        <v>159583</v>
      </c>
      <c r="S38" s="4">
        <v>8.94</v>
      </c>
      <c r="T38" s="4">
        <v>84.3</v>
      </c>
      <c r="U38" s="4" t="e">
        <v>#DIV/0!</v>
      </c>
      <c r="V38" s="4">
        <v>0.79</v>
      </c>
      <c r="W38" s="4">
        <v>0.2</v>
      </c>
      <c r="X38" s="4">
        <v>12.4</v>
      </c>
      <c r="Y38" s="4">
        <v>8.3000000000000007</v>
      </c>
      <c r="Z38" s="4">
        <v>0.1</v>
      </c>
      <c r="AA38" s="4"/>
      <c r="AB38" s="4"/>
      <c r="AC38" s="4"/>
      <c r="AD38" s="4">
        <v>3.03</v>
      </c>
      <c r="AE38" s="4"/>
    </row>
    <row r="39" spans="1:31">
      <c r="A39" s="4" t="s">
        <v>433</v>
      </c>
      <c r="B39" s="4" t="e">
        <v>#DIV/0!</v>
      </c>
      <c r="C39" s="4"/>
      <c r="D39" s="4"/>
      <c r="E39" s="4"/>
      <c r="F39" s="4"/>
      <c r="G39" s="4"/>
      <c r="H39" s="4"/>
      <c r="I39" s="4"/>
      <c r="J39" s="4">
        <v>2.1899999999999999E-2</v>
      </c>
      <c r="K39" s="4" t="e">
        <v>#DIV/0!</v>
      </c>
      <c r="L39" s="4" t="e">
        <v>#DIV/0!</v>
      </c>
      <c r="M39" s="4">
        <v>2.1899999999999999E-2</v>
      </c>
      <c r="N39" s="4" t="e">
        <v>#DIV/0!</v>
      </c>
      <c r="O39" s="4" t="e">
        <v>#DIV/0!</v>
      </c>
      <c r="P39" s="4"/>
      <c r="Q39" s="4">
        <v>571567</v>
      </c>
      <c r="R39" s="4">
        <v>159606</v>
      </c>
      <c r="S39" s="4">
        <v>8.0299999999999994</v>
      </c>
      <c r="T39" s="4">
        <v>83.5</v>
      </c>
      <c r="U39" s="4" t="e">
        <v>#DIV/0!</v>
      </c>
      <c r="V39" s="4">
        <v>0.39</v>
      </c>
      <c r="W39" s="4">
        <v>0.2</v>
      </c>
      <c r="X39" s="4">
        <v>17</v>
      </c>
      <c r="Y39" s="4">
        <v>13.04</v>
      </c>
      <c r="Z39" s="4">
        <v>0.16</v>
      </c>
      <c r="AA39" s="4"/>
      <c r="AB39" s="4"/>
      <c r="AC39" s="4"/>
      <c r="AD39" s="4">
        <v>3.62</v>
      </c>
      <c r="AE39" s="4"/>
    </row>
    <row r="40" spans="1:31">
      <c r="A40" s="4" t="s">
        <v>434</v>
      </c>
      <c r="B40" s="4">
        <v>0.154</v>
      </c>
      <c r="C40" s="4"/>
      <c r="D40" s="4"/>
      <c r="E40" s="4">
        <v>5.75</v>
      </c>
      <c r="F40" s="4"/>
      <c r="G40" s="4" t="e">
        <v>#DIV/0!</v>
      </c>
      <c r="H40" s="4" t="e">
        <v>#DIV/0!</v>
      </c>
      <c r="I40" s="4">
        <v>2.69</v>
      </c>
      <c r="J40" s="4" t="e">
        <v>#DIV/0!</v>
      </c>
      <c r="K40" s="4" t="e">
        <v>#DIV/0!</v>
      </c>
      <c r="L40" s="4" t="e">
        <v>#DIV/0!</v>
      </c>
      <c r="M40" s="4" t="e">
        <v>#DIV/0!</v>
      </c>
      <c r="N40" s="4" t="e">
        <v>#DIV/0!</v>
      </c>
      <c r="O40" s="4" t="e">
        <v>#DIV/0!</v>
      </c>
      <c r="P40" s="4"/>
      <c r="Q40" s="4">
        <v>571581</v>
      </c>
      <c r="R40" s="4">
        <v>159589</v>
      </c>
      <c r="S40" s="4">
        <v>6.91</v>
      </c>
      <c r="T40" s="4">
        <v>79.3</v>
      </c>
      <c r="U40" s="4" t="e">
        <v>#DIV/0!</v>
      </c>
      <c r="V40" s="4">
        <v>0.98</v>
      </c>
      <c r="W40" s="4">
        <v>0.2</v>
      </c>
      <c r="X40" s="4">
        <v>21.8</v>
      </c>
      <c r="Y40" s="4">
        <v>12.3</v>
      </c>
      <c r="Z40" s="4">
        <v>0.14000000000000001</v>
      </c>
      <c r="AA40" s="4"/>
      <c r="AB40" s="4"/>
      <c r="AC40" s="4"/>
      <c r="AD40" s="4">
        <v>3.74</v>
      </c>
      <c r="AE40" s="4"/>
    </row>
    <row r="41" spans="1:31">
      <c r="A41" s="4" t="s">
        <v>435</v>
      </c>
      <c r="B41" s="4" t="e">
        <v>#DIV/0!</v>
      </c>
      <c r="C41" s="4"/>
      <c r="D41" s="4"/>
      <c r="E41" s="4"/>
      <c r="F41" s="4"/>
      <c r="G41" s="4"/>
      <c r="H41" s="4"/>
      <c r="I41" s="4"/>
      <c r="J41" s="4">
        <v>2.12E-2</v>
      </c>
      <c r="K41" s="4" t="e">
        <v>#DIV/0!</v>
      </c>
      <c r="L41" s="4" t="e">
        <v>#DIV/0!</v>
      </c>
      <c r="M41" s="4">
        <v>1.78E-2</v>
      </c>
      <c r="N41" s="4">
        <v>3.4199999999999999E-3</v>
      </c>
      <c r="O41" s="4" t="e">
        <v>#DIV/0!</v>
      </c>
      <c r="P41" s="4"/>
      <c r="Q41" s="4">
        <v>571564</v>
      </c>
      <c r="R41" s="4">
        <v>159615</v>
      </c>
      <c r="S41" s="4">
        <v>4.91</v>
      </c>
      <c r="T41" s="4">
        <v>53.2</v>
      </c>
      <c r="U41" s="4" t="e">
        <v>#DIV/0!</v>
      </c>
      <c r="V41" s="4">
        <v>0.72</v>
      </c>
      <c r="W41" s="4">
        <v>0.2</v>
      </c>
      <c r="X41" s="4">
        <v>18.899999999999999</v>
      </c>
      <c r="Y41" s="4">
        <v>8.3000000000000007</v>
      </c>
      <c r="Z41" s="4">
        <v>0.03</v>
      </c>
      <c r="AA41" s="4"/>
      <c r="AB41" s="4"/>
      <c r="AC41" s="4"/>
      <c r="AD41" s="4">
        <v>3.25</v>
      </c>
      <c r="AE41" s="4"/>
    </row>
    <row r="42" spans="1:31">
      <c r="A42" s="4" t="s">
        <v>436</v>
      </c>
      <c r="B42" s="4" t="e">
        <v>#DIV/0!</v>
      </c>
      <c r="C42" s="4"/>
      <c r="D42" s="4"/>
      <c r="E42" s="4">
        <v>5.42</v>
      </c>
      <c r="F42" s="4"/>
      <c r="G42" s="4"/>
      <c r="H42" s="4"/>
      <c r="I42" s="4">
        <v>3.71</v>
      </c>
      <c r="J42" s="4">
        <v>2.8799999999999999E-2</v>
      </c>
      <c r="K42" s="4" t="e">
        <v>#DIV/0!</v>
      </c>
      <c r="L42" s="4" t="e">
        <v>#DIV/0!</v>
      </c>
      <c r="M42" s="4">
        <v>2.47E-2</v>
      </c>
      <c r="N42" s="4">
        <v>4.0800000000000003E-3</v>
      </c>
      <c r="O42" s="4" t="e">
        <v>#DIV/0!</v>
      </c>
      <c r="P42" s="4"/>
      <c r="Q42" s="4">
        <v>571574</v>
      </c>
      <c r="R42" s="4">
        <v>159608</v>
      </c>
      <c r="S42" s="4">
        <v>6.12</v>
      </c>
      <c r="T42" s="4">
        <v>65.3</v>
      </c>
      <c r="U42" s="4" t="e">
        <v>#DIV/0!</v>
      </c>
      <c r="V42" s="4">
        <v>1.67</v>
      </c>
      <c r="W42" s="4">
        <v>0.2</v>
      </c>
      <c r="X42" s="4">
        <v>17.899999999999999</v>
      </c>
      <c r="Y42" s="4">
        <v>14.27</v>
      </c>
      <c r="Z42" s="4">
        <v>0.18</v>
      </c>
      <c r="AA42" s="4"/>
      <c r="AB42" s="4"/>
      <c r="AC42" s="4"/>
      <c r="AD42" s="4">
        <v>4.05</v>
      </c>
      <c r="AE42" s="4"/>
    </row>
    <row r="43" spans="1:31">
      <c r="A43" s="4" t="s">
        <v>437</v>
      </c>
      <c r="B43" s="4" t="e">
        <v>#DIV/0!</v>
      </c>
      <c r="C43" s="4"/>
      <c r="D43" s="4"/>
      <c r="E43" s="4"/>
      <c r="F43" s="4"/>
      <c r="G43" s="4" t="e">
        <v>#DIV/0!</v>
      </c>
      <c r="H43" s="4" t="e">
        <v>#DIV/0!</v>
      </c>
      <c r="I43" s="4"/>
      <c r="J43" s="4">
        <v>1.35E-2</v>
      </c>
      <c r="K43" s="4" t="e">
        <v>#DIV/0!</v>
      </c>
      <c r="L43" s="4" t="e">
        <v>#DIV/0!</v>
      </c>
      <c r="M43" s="4">
        <v>1.35E-2</v>
      </c>
      <c r="N43" s="4" t="e">
        <v>#DIV/0!</v>
      </c>
      <c r="O43" s="4" t="e">
        <v>#DIV/0!</v>
      </c>
      <c r="P43" s="4"/>
      <c r="Q43" s="4">
        <v>571574</v>
      </c>
      <c r="R43" s="4">
        <v>159611</v>
      </c>
      <c r="S43" s="4">
        <v>6.95</v>
      </c>
      <c r="T43" s="4">
        <v>70.2</v>
      </c>
      <c r="U43" s="4" t="e">
        <v>#DIV/0!</v>
      </c>
      <c r="V43" s="4">
        <v>4.3600000000000003</v>
      </c>
      <c r="W43" s="4">
        <v>0.2</v>
      </c>
      <c r="X43" s="4">
        <v>14.6</v>
      </c>
      <c r="Y43" s="4">
        <v>13.56</v>
      </c>
      <c r="Z43" s="4">
        <v>0.18</v>
      </c>
      <c r="AA43" s="4"/>
      <c r="AB43" s="4"/>
      <c r="AC43" s="4"/>
      <c r="AD43" s="4">
        <v>4.7</v>
      </c>
      <c r="AE43" s="4"/>
    </row>
    <row r="44" spans="1:31">
      <c r="A44" s="4" t="s">
        <v>438</v>
      </c>
      <c r="B44" s="4" t="e">
        <v>#DIV/0!</v>
      </c>
      <c r="C44" s="4"/>
      <c r="D44" s="4"/>
      <c r="E44" s="4">
        <v>4.8600000000000003</v>
      </c>
      <c r="F44" s="4"/>
      <c r="G44" s="4"/>
      <c r="H44" s="4"/>
      <c r="I44" s="4">
        <v>3.09</v>
      </c>
      <c r="J44" s="4">
        <v>2.1499999999999998E-2</v>
      </c>
      <c r="K44" s="4" t="e">
        <v>#DIV/0!</v>
      </c>
      <c r="L44" s="4" t="e">
        <v>#DIV/0!</v>
      </c>
      <c r="M44" s="4">
        <v>2.1499999999999998E-2</v>
      </c>
      <c r="N44" s="4" t="e">
        <v>#DIV/0!</v>
      </c>
      <c r="O44" s="4" t="e">
        <v>#DIV/0!</v>
      </c>
      <c r="P44" s="4"/>
      <c r="Q44" s="4">
        <v>571583</v>
      </c>
      <c r="R44" s="4">
        <v>159574</v>
      </c>
      <c r="S44" s="4">
        <v>8.99</v>
      </c>
      <c r="T44" s="4">
        <v>78.7</v>
      </c>
      <c r="U44" s="4" t="e">
        <v>#DIV/0!</v>
      </c>
      <c r="V44" s="4">
        <v>1.03</v>
      </c>
      <c r="W44" s="4">
        <v>0.2</v>
      </c>
      <c r="X44" s="4">
        <v>9.1999999999999993</v>
      </c>
      <c r="Y44" s="4">
        <v>11.44</v>
      </c>
      <c r="Z44" s="4">
        <v>0.12</v>
      </c>
      <c r="AA44" s="4"/>
      <c r="AB44" s="4"/>
      <c r="AC44" s="4"/>
      <c r="AD44" s="4">
        <v>4.05</v>
      </c>
      <c r="AE44" s="4"/>
    </row>
    <row r="45" spans="1:31">
      <c r="A45" s="4" t="s">
        <v>439</v>
      </c>
      <c r="B45" s="4" t="e">
        <v>#DIV/0!</v>
      </c>
      <c r="C45" s="4"/>
      <c r="D45" s="4"/>
      <c r="E45" s="4"/>
      <c r="F45" s="4"/>
      <c r="G45" s="4"/>
      <c r="H45" s="4"/>
      <c r="I45" s="4"/>
      <c r="J45" s="4">
        <v>1.43E-2</v>
      </c>
      <c r="K45" s="4" t="e">
        <v>#DIV/0!</v>
      </c>
      <c r="L45" s="4" t="e">
        <v>#DIV/0!</v>
      </c>
      <c r="M45" s="4">
        <v>1.43E-2</v>
      </c>
      <c r="N45" s="4" t="e">
        <v>#DIV/0!</v>
      </c>
      <c r="O45" s="4" t="e">
        <v>#DIV/0!</v>
      </c>
      <c r="P45" s="4"/>
      <c r="Q45" s="4">
        <v>571582</v>
      </c>
      <c r="R45" s="4">
        <v>159591</v>
      </c>
      <c r="S45" s="4">
        <v>10.5</v>
      </c>
      <c r="T45" s="4">
        <v>88</v>
      </c>
      <c r="U45" s="4" t="e">
        <v>#DIV/0!</v>
      </c>
      <c r="V45" s="4">
        <v>3.73</v>
      </c>
      <c r="W45" s="4">
        <v>0.2</v>
      </c>
      <c r="X45" s="4">
        <v>6.7</v>
      </c>
      <c r="Y45" s="4">
        <v>15.02</v>
      </c>
      <c r="Z45" s="4">
        <v>12.21</v>
      </c>
      <c r="AA45" s="4"/>
      <c r="AB45" s="4"/>
      <c r="AC45" s="4"/>
      <c r="AD45" s="4">
        <v>5.0199999999999996</v>
      </c>
      <c r="AE45" s="4"/>
    </row>
    <row r="46" spans="1:31">
      <c r="A46" s="4" t="s">
        <v>441</v>
      </c>
      <c r="B46" s="4" t="e">
        <v>#DIV/0!</v>
      </c>
      <c r="C46" s="4"/>
      <c r="D46" s="4"/>
      <c r="E46" s="4"/>
      <c r="F46" s="4"/>
      <c r="G46" s="4" t="e">
        <v>#DIV/0!</v>
      </c>
      <c r="H46" s="4" t="e">
        <v>#DIV/0!</v>
      </c>
      <c r="I46" s="4"/>
      <c r="J46" s="4">
        <v>1.1949999999999999E-2</v>
      </c>
      <c r="K46" s="4" t="e">
        <v>#DIV/0!</v>
      </c>
      <c r="L46" s="4" t="e">
        <v>#DIV/0!</v>
      </c>
      <c r="M46" s="4">
        <v>1.1949999999999999E-2</v>
      </c>
      <c r="N46" s="4" t="e">
        <v>#DIV/0!</v>
      </c>
      <c r="O46" s="4" t="e">
        <v>#DIV/0!</v>
      </c>
      <c r="P46" s="4"/>
      <c r="Q46" s="4">
        <v>571570.33333333337</v>
      </c>
      <c r="R46" s="4">
        <v>159608.33333333334</v>
      </c>
      <c r="S46" s="4">
        <v>11.933333333333332</v>
      </c>
      <c r="T46" s="4">
        <v>92.533333333333317</v>
      </c>
      <c r="U46" s="4" t="e">
        <v>#DIV/0!</v>
      </c>
      <c r="V46" s="4">
        <v>0.42333333333333334</v>
      </c>
      <c r="W46" s="4">
        <v>0.20000000000000004</v>
      </c>
      <c r="X46" s="4">
        <v>4.5666666666666673</v>
      </c>
      <c r="Y46" s="4">
        <v>12.513333333333334</v>
      </c>
      <c r="Z46" s="4">
        <v>4.17</v>
      </c>
      <c r="AA46" s="4"/>
      <c r="AB46" s="4"/>
      <c r="AC46" s="4"/>
      <c r="AD46" s="4">
        <v>4.1000000000000005</v>
      </c>
      <c r="AE46" s="4"/>
    </row>
    <row r="47" spans="1:31">
      <c r="A47" s="4" t="s">
        <v>443</v>
      </c>
      <c r="B47" s="4" t="e">
        <v>#DIV/0!</v>
      </c>
      <c r="C47" s="4"/>
      <c r="D47" s="4"/>
      <c r="E47" s="4"/>
      <c r="F47" s="4"/>
      <c r="G47" s="4" t="e">
        <v>#DIV/0!</v>
      </c>
      <c r="H47" s="4" t="e">
        <v>#DIV/0!</v>
      </c>
      <c r="I47" s="4"/>
      <c r="J47" s="4" t="e">
        <v>#DIV/0!</v>
      </c>
      <c r="K47" s="4" t="e">
        <v>#DIV/0!</v>
      </c>
      <c r="L47" s="4" t="e">
        <v>#DIV/0!</v>
      </c>
      <c r="M47" s="4" t="e">
        <v>#DIV/0!</v>
      </c>
      <c r="N47" s="4" t="e">
        <v>#DIV/0!</v>
      </c>
      <c r="O47" s="4" t="e">
        <v>#DIV/0!</v>
      </c>
      <c r="P47" s="4"/>
      <c r="Q47" s="4">
        <v>571581</v>
      </c>
      <c r="R47" s="4">
        <v>159584</v>
      </c>
      <c r="S47" s="4">
        <v>11.1</v>
      </c>
      <c r="T47" s="4">
        <v>95.2</v>
      </c>
      <c r="U47" s="4" t="e">
        <v>#DIV/0!</v>
      </c>
      <c r="V47" s="4">
        <v>0.17</v>
      </c>
      <c r="W47" s="4">
        <v>0.2</v>
      </c>
      <c r="X47" s="4">
        <v>8.6</v>
      </c>
      <c r="Y47" s="4">
        <v>17.18</v>
      </c>
      <c r="Z47" s="4">
        <v>11.23</v>
      </c>
      <c r="AA47" s="4"/>
      <c r="AB47" s="4"/>
      <c r="AC47" s="4">
        <v>106.2</v>
      </c>
      <c r="AD47" s="4">
        <v>4.3</v>
      </c>
      <c r="AE47" s="4">
        <v>3.36</v>
      </c>
    </row>
    <row r="48" spans="1:31">
      <c r="A48" s="4" t="s">
        <v>444</v>
      </c>
      <c r="B48" s="4" t="e">
        <v>#DIV/0!</v>
      </c>
      <c r="C48" s="4"/>
      <c r="D48" s="4"/>
      <c r="E48" s="4"/>
      <c r="F48" s="4"/>
      <c r="G48" s="4"/>
      <c r="H48" s="4"/>
      <c r="I48" s="4"/>
      <c r="J48" s="4" t="e">
        <v>#DIV/0!</v>
      </c>
      <c r="K48" s="4" t="e">
        <v>#DIV/0!</v>
      </c>
      <c r="L48" s="4" t="e">
        <v>#DIV/0!</v>
      </c>
      <c r="M48" s="4" t="e">
        <v>#DIV/0!</v>
      </c>
      <c r="N48" s="4" t="e">
        <v>#DIV/0!</v>
      </c>
      <c r="O48" s="4" t="e">
        <v>#DIV/0!</v>
      </c>
      <c r="P48" s="4"/>
      <c r="Q48" s="4">
        <v>571576</v>
      </c>
      <c r="R48" s="4">
        <v>159605</v>
      </c>
      <c r="S48" s="4">
        <v>10.3</v>
      </c>
      <c r="T48" s="4">
        <v>89.1</v>
      </c>
      <c r="U48" s="4" t="e">
        <v>#DIV/0!</v>
      </c>
      <c r="V48" s="4">
        <v>0.15</v>
      </c>
      <c r="W48" s="4">
        <v>0.2</v>
      </c>
      <c r="X48" s="4">
        <v>8.9</v>
      </c>
      <c r="Y48" s="4">
        <v>15.4</v>
      </c>
      <c r="Z48" s="4">
        <v>12.22</v>
      </c>
      <c r="AA48" s="4" t="e">
        <v>#DIV/0!</v>
      </c>
      <c r="AB48" s="4"/>
      <c r="AC48" s="4">
        <v>137</v>
      </c>
      <c r="AD48" s="4">
        <v>4.3</v>
      </c>
      <c r="AE48" s="4">
        <v>4.29</v>
      </c>
    </row>
    <row r="49" spans="1:31">
      <c r="A49" s="4" t="s">
        <v>934</v>
      </c>
      <c r="B49" s="4" t="e">
        <v>#DIV/0!</v>
      </c>
      <c r="C49" s="4"/>
      <c r="D49" s="4"/>
      <c r="E49" s="4"/>
      <c r="F49" s="4"/>
      <c r="G49" s="4"/>
      <c r="H49" s="4"/>
      <c r="I49" s="4"/>
      <c r="J49" s="4">
        <v>1.2800000000000001E-2</v>
      </c>
      <c r="K49" s="4" t="e">
        <v>#DIV/0!</v>
      </c>
      <c r="L49" s="4" t="e">
        <v>#DIV/0!</v>
      </c>
      <c r="M49" s="4">
        <v>1.2800000000000001E-2</v>
      </c>
      <c r="N49" s="4" t="e">
        <v>#DIV/0!</v>
      </c>
      <c r="O49" s="4" t="e">
        <v>#DIV/0!</v>
      </c>
      <c r="P49" s="4"/>
      <c r="Q49" s="4">
        <v>571590</v>
      </c>
      <c r="R49" s="4">
        <v>159577</v>
      </c>
      <c r="S49" s="4">
        <v>13.5</v>
      </c>
      <c r="T49" s="4">
        <v>149.19999999999999</v>
      </c>
      <c r="U49" s="4" t="e">
        <v>#DIV/0!</v>
      </c>
      <c r="V49" s="4">
        <v>1.69</v>
      </c>
      <c r="W49" s="4">
        <v>0.2</v>
      </c>
      <c r="X49" s="4">
        <v>19.7</v>
      </c>
      <c r="Y49" s="4">
        <v>17.28</v>
      </c>
      <c r="Z49" s="4">
        <v>0.18</v>
      </c>
      <c r="AA49" s="4"/>
      <c r="AB49" s="4"/>
      <c r="AC49" s="4">
        <v>41.1</v>
      </c>
      <c r="AD49" s="4">
        <v>4.7</v>
      </c>
      <c r="AE49" s="4">
        <v>3.12</v>
      </c>
    </row>
    <row r="50" spans="1:31">
      <c r="A50" s="4" t="s">
        <v>445</v>
      </c>
      <c r="B50" s="4" t="e">
        <v>#DIV/0!</v>
      </c>
      <c r="C50" s="4"/>
      <c r="D50" s="4"/>
      <c r="E50" s="4"/>
      <c r="F50" s="4"/>
      <c r="G50" s="4" t="e">
        <v>#DIV/0!</v>
      </c>
      <c r="H50" s="4" t="e">
        <v>#DIV/0!</v>
      </c>
      <c r="I50" s="4"/>
      <c r="J50" s="4">
        <v>2.0700000000000003E-2</v>
      </c>
      <c r="K50" s="4" t="e">
        <v>#DIV/0!</v>
      </c>
      <c r="L50" s="4" t="e">
        <v>#DIV/0!</v>
      </c>
      <c r="M50" s="4">
        <v>1.8700000000000001E-2</v>
      </c>
      <c r="N50" s="4">
        <v>3.9500000000000004E-3</v>
      </c>
      <c r="O50" s="4" t="e">
        <v>#DIV/0!</v>
      </c>
      <c r="P50" s="4"/>
      <c r="Q50" s="4">
        <v>571581.5</v>
      </c>
      <c r="R50" s="4">
        <v>159576</v>
      </c>
      <c r="S50" s="4">
        <v>5.8550000000000004</v>
      </c>
      <c r="T50" s="4">
        <v>67.75</v>
      </c>
      <c r="U50" s="4" t="e">
        <v>#DIV/0!</v>
      </c>
      <c r="V50" s="4">
        <v>0.98499999999999999</v>
      </c>
      <c r="W50" s="4">
        <v>0.2</v>
      </c>
      <c r="X50" s="4">
        <v>22.1</v>
      </c>
      <c r="Y50" s="4">
        <v>12.309999999999999</v>
      </c>
      <c r="Z50" s="4">
        <v>0.04</v>
      </c>
      <c r="AA50" s="4">
        <v>2.7E-4</v>
      </c>
      <c r="AB50" s="4"/>
      <c r="AC50" s="4">
        <v>32.950000000000003</v>
      </c>
      <c r="AD50" s="4">
        <v>3.37</v>
      </c>
      <c r="AE50" s="4">
        <v>5.4550000000000001</v>
      </c>
    </row>
    <row r="51" spans="1:31">
      <c r="A51" s="4" t="s">
        <v>447</v>
      </c>
      <c r="B51" s="4" t="e">
        <v>#DIV/0!</v>
      </c>
      <c r="C51" s="4"/>
      <c r="D51" s="4"/>
      <c r="E51" s="4"/>
      <c r="F51" s="4"/>
      <c r="G51" s="4"/>
      <c r="H51" s="4"/>
      <c r="I51" s="4"/>
      <c r="J51" s="4">
        <v>1.55E-2</v>
      </c>
      <c r="K51" s="4" t="e">
        <v>#DIV/0!</v>
      </c>
      <c r="L51" s="4" t="e">
        <v>#DIV/0!</v>
      </c>
      <c r="M51" s="4">
        <v>1.55E-2</v>
      </c>
      <c r="N51" s="4" t="e">
        <v>#DIV/0!</v>
      </c>
      <c r="O51" s="4" t="e">
        <v>#DIV/0!</v>
      </c>
      <c r="P51" s="4"/>
      <c r="Q51" s="4">
        <v>571586</v>
      </c>
      <c r="R51" s="4">
        <v>159570</v>
      </c>
      <c r="S51" s="4">
        <v>5.9</v>
      </c>
      <c r="T51" s="4">
        <v>62.3</v>
      </c>
      <c r="U51" s="4" t="e">
        <v>#DIV/0!</v>
      </c>
      <c r="V51" s="4">
        <v>0.71</v>
      </c>
      <c r="W51" s="4">
        <v>0.2</v>
      </c>
      <c r="X51" s="4">
        <v>17.7</v>
      </c>
      <c r="Y51" s="4">
        <v>9.06</v>
      </c>
      <c r="Z51" s="4">
        <v>0.08</v>
      </c>
      <c r="AA51" s="4">
        <v>2.2000000000000001E-4</v>
      </c>
      <c r="AB51" s="4"/>
      <c r="AC51" s="4">
        <v>10</v>
      </c>
      <c r="AD51" s="4">
        <v>3.51</v>
      </c>
      <c r="AE51" s="4">
        <v>5.09</v>
      </c>
    </row>
    <row r="52" spans="1:31">
      <c r="A52" s="4" t="s">
        <v>448</v>
      </c>
      <c r="B52" s="4" t="e">
        <v>#DIV/0!</v>
      </c>
      <c r="C52" s="4"/>
      <c r="D52" s="4"/>
      <c r="E52" s="4"/>
      <c r="F52" s="4"/>
      <c r="G52" s="4" t="e">
        <v>#DIV/0!</v>
      </c>
      <c r="H52" s="4" t="e">
        <v>#DIV/0!</v>
      </c>
      <c r="I52" s="4"/>
      <c r="J52" s="4">
        <v>1.61E-2</v>
      </c>
      <c r="K52" s="4" t="e">
        <v>#DIV/0!</v>
      </c>
      <c r="L52" s="4" t="e">
        <v>#DIV/0!</v>
      </c>
      <c r="M52" s="4">
        <v>1.61E-2</v>
      </c>
      <c r="N52" s="4" t="e">
        <v>#DIV/0!</v>
      </c>
      <c r="O52" s="4" t="e">
        <v>#DIV/0!</v>
      </c>
      <c r="P52" s="4"/>
      <c r="Q52" s="4">
        <v>571562</v>
      </c>
      <c r="R52" s="4">
        <v>159605</v>
      </c>
      <c r="S52" s="4">
        <v>7.11</v>
      </c>
      <c r="T52" s="4">
        <v>69.8</v>
      </c>
      <c r="U52" s="4" t="e">
        <v>#DIV/0!</v>
      </c>
      <c r="V52" s="4">
        <v>1.28</v>
      </c>
      <c r="W52" s="4">
        <v>0.2</v>
      </c>
      <c r="X52" s="4">
        <v>14.1</v>
      </c>
      <c r="Y52" s="4">
        <v>7.27</v>
      </c>
      <c r="Z52" s="4">
        <v>0.09</v>
      </c>
      <c r="AA52" s="4"/>
      <c r="AB52" s="4"/>
      <c r="AC52" s="4">
        <v>10.9</v>
      </c>
      <c r="AD52" s="4">
        <v>2.99</v>
      </c>
      <c r="AE52" s="4">
        <v>6.17</v>
      </c>
    </row>
    <row r="53" spans="1:31">
      <c r="A53" s="4" t="s">
        <v>449</v>
      </c>
      <c r="B53" s="4" t="e">
        <v>#DIV/0!</v>
      </c>
      <c r="C53" s="4"/>
      <c r="D53" s="4"/>
      <c r="E53" s="4"/>
      <c r="F53" s="4"/>
      <c r="G53" s="4"/>
      <c r="H53" s="4"/>
      <c r="I53" s="4"/>
      <c r="J53" s="4">
        <v>1.7500000000000002E-2</v>
      </c>
      <c r="K53" s="4" t="e">
        <v>#DIV/0!</v>
      </c>
      <c r="L53" s="4" t="e">
        <v>#DIV/0!</v>
      </c>
      <c r="M53" s="4">
        <v>1.7500000000000002E-2</v>
      </c>
      <c r="N53" s="4" t="e">
        <v>#DIV/0!</v>
      </c>
      <c r="O53" s="4" t="e">
        <v>#DIV/0!</v>
      </c>
      <c r="P53" s="4"/>
      <c r="Q53" s="4">
        <v>571573</v>
      </c>
      <c r="R53" s="4">
        <v>159586</v>
      </c>
      <c r="S53" s="4">
        <v>8.3800000000000008</v>
      </c>
      <c r="T53" s="4">
        <v>73.900000000000006</v>
      </c>
      <c r="U53" s="4" t="e">
        <v>#DIV/0!</v>
      </c>
      <c r="V53" s="4">
        <v>1.78</v>
      </c>
      <c r="W53" s="4">
        <v>0.2</v>
      </c>
      <c r="X53" s="4">
        <v>9.3000000000000007</v>
      </c>
      <c r="Y53" s="4">
        <v>12.02</v>
      </c>
      <c r="Z53" s="4">
        <v>0</v>
      </c>
      <c r="AA53" s="4">
        <v>4.4999999999999999E-4</v>
      </c>
      <c r="AB53" s="4"/>
      <c r="AC53" s="4">
        <v>24</v>
      </c>
      <c r="AD53" s="4">
        <v>3.42</v>
      </c>
      <c r="AE53" s="4">
        <v>6.77</v>
      </c>
    </row>
    <row r="54" spans="1:31">
      <c r="A54" s="4" t="s">
        <v>450</v>
      </c>
      <c r="B54" s="4" t="e">
        <v>#DIV/0!</v>
      </c>
      <c r="C54" s="4"/>
      <c r="D54" s="4"/>
      <c r="E54" s="4"/>
      <c r="F54" s="4"/>
      <c r="G54" s="4"/>
      <c r="H54" s="4"/>
      <c r="I54" s="4"/>
      <c r="J54" s="4">
        <v>5.7800000000000004E-3</v>
      </c>
      <c r="K54" s="4" t="e">
        <v>#DIV/0!</v>
      </c>
      <c r="L54" s="4" t="e">
        <v>#DIV/0!</v>
      </c>
      <c r="M54" s="4">
        <v>5.7800000000000004E-3</v>
      </c>
      <c r="N54" s="4" t="e">
        <v>#DIV/0!</v>
      </c>
      <c r="O54" s="4" t="e">
        <v>#DIV/0!</v>
      </c>
      <c r="P54" s="4"/>
      <c r="Q54" s="4">
        <v>571573</v>
      </c>
      <c r="R54" s="4">
        <v>159586</v>
      </c>
      <c r="S54" s="4">
        <v>10.9</v>
      </c>
      <c r="T54" s="4">
        <v>95.1</v>
      </c>
      <c r="U54" s="4" t="e">
        <v>#DIV/0!</v>
      </c>
      <c r="V54" s="4">
        <v>0.22</v>
      </c>
      <c r="W54" s="4">
        <v>0.2</v>
      </c>
      <c r="X54" s="4">
        <v>9.3000000000000007</v>
      </c>
      <c r="Y54" s="4">
        <v>8.26</v>
      </c>
      <c r="Z54" s="4">
        <v>0.45</v>
      </c>
      <c r="AA54" s="4"/>
      <c r="AB54" s="4"/>
      <c r="AC54" s="4">
        <v>71.7</v>
      </c>
      <c r="AD54" s="4">
        <v>2.6</v>
      </c>
      <c r="AE54" s="4">
        <v>3.64</v>
      </c>
    </row>
    <row r="55" spans="1:31">
      <c r="A55" s="4" t="s">
        <v>451</v>
      </c>
      <c r="B55" s="4" t="e">
        <v>#DIV/0!</v>
      </c>
      <c r="C55" s="4"/>
      <c r="D55" s="4"/>
      <c r="E55" s="4"/>
      <c r="F55" s="4"/>
      <c r="G55" s="4" t="e">
        <v>#DIV/0!</v>
      </c>
      <c r="H55" s="4" t="e">
        <v>#DIV/0!</v>
      </c>
      <c r="I55" s="4"/>
      <c r="J55" s="4">
        <v>1.2800000000000001E-2</v>
      </c>
      <c r="K55" s="4" t="e">
        <v>#DIV/0!</v>
      </c>
      <c r="L55" s="4" t="e">
        <v>#DIV/0!</v>
      </c>
      <c r="M55" s="4">
        <v>1.2800000000000001E-2</v>
      </c>
      <c r="N55" s="4" t="e">
        <v>#DIV/0!</v>
      </c>
      <c r="O55" s="4" t="e">
        <v>#DIV/0!</v>
      </c>
      <c r="P55" s="4"/>
      <c r="Q55" s="4">
        <v>571564</v>
      </c>
      <c r="R55" s="4">
        <v>159583</v>
      </c>
      <c r="S55" s="4">
        <v>10.6</v>
      </c>
      <c r="T55" s="4">
        <v>87.7</v>
      </c>
      <c r="U55" s="4" t="e">
        <v>#DIV/0!</v>
      </c>
      <c r="V55" s="4">
        <v>0.96</v>
      </c>
      <c r="W55" s="4">
        <v>0.2</v>
      </c>
      <c r="X55" s="4">
        <v>6.9</v>
      </c>
      <c r="Y55" s="4">
        <v>14.53</v>
      </c>
      <c r="Z55" s="4">
        <v>0.02</v>
      </c>
      <c r="AA55" s="4">
        <v>3.3E-4</v>
      </c>
      <c r="AB55" s="4"/>
      <c r="AC55" s="4">
        <v>12.8</v>
      </c>
      <c r="AD55" s="4">
        <v>3.85</v>
      </c>
      <c r="AE55" s="4">
        <v>4.79</v>
      </c>
    </row>
    <row r="56" spans="1:31">
      <c r="A56" s="4" t="s">
        <v>452</v>
      </c>
      <c r="B56" s="4" t="e">
        <v>#DIV/0!</v>
      </c>
      <c r="C56" s="4"/>
      <c r="D56" s="4"/>
      <c r="E56" s="4"/>
      <c r="F56" s="4"/>
      <c r="G56" s="4"/>
      <c r="H56" s="4"/>
      <c r="I56" s="4"/>
      <c r="J56" s="4" t="e">
        <v>#DIV/0!</v>
      </c>
      <c r="K56" s="4" t="e">
        <v>#DIV/0!</v>
      </c>
      <c r="L56" s="4" t="e">
        <v>#DIV/0!</v>
      </c>
      <c r="M56" s="4" t="e">
        <v>#DIV/0!</v>
      </c>
      <c r="N56" s="4" t="e">
        <v>#DIV/0!</v>
      </c>
      <c r="O56" s="4" t="e">
        <v>#DIV/0!</v>
      </c>
      <c r="P56" s="4"/>
      <c r="Q56" s="4">
        <v>159586</v>
      </c>
      <c r="R56" s="4">
        <v>159586</v>
      </c>
      <c r="S56" s="4">
        <v>12.5</v>
      </c>
      <c r="T56" s="4">
        <v>97.8</v>
      </c>
      <c r="U56" s="4" t="e">
        <v>#DIV/0!</v>
      </c>
      <c r="V56" s="4">
        <v>0.23</v>
      </c>
      <c r="W56" s="4">
        <v>0.2</v>
      </c>
      <c r="X56" s="4">
        <v>4.8</v>
      </c>
      <c r="Y56" s="4">
        <v>14.02</v>
      </c>
      <c r="Z56" s="4">
        <v>12.08</v>
      </c>
      <c r="AA56" s="4"/>
      <c r="AB56" s="4"/>
      <c r="AC56" s="4">
        <v>83.5</v>
      </c>
      <c r="AD56" s="4">
        <v>2.89</v>
      </c>
      <c r="AE56" s="4">
        <v>4</v>
      </c>
    </row>
    <row r="57" spans="1:31">
      <c r="A57" s="4" t="s">
        <v>453</v>
      </c>
      <c r="B57" s="4">
        <v>7.9200000000000007E-2</v>
      </c>
      <c r="C57" s="4"/>
      <c r="D57" s="4"/>
      <c r="E57" s="4"/>
      <c r="F57" s="4"/>
      <c r="G57" s="4"/>
      <c r="H57" s="4"/>
      <c r="I57" s="4"/>
      <c r="J57" s="4">
        <v>4.4000000000000003E-3</v>
      </c>
      <c r="K57" s="4" t="e">
        <v>#DIV/0!</v>
      </c>
      <c r="L57" s="4" t="e">
        <v>#DIV/0!</v>
      </c>
      <c r="M57" s="4">
        <v>4.4000000000000003E-3</v>
      </c>
      <c r="N57" s="4" t="e">
        <v>#DIV/0!</v>
      </c>
      <c r="O57" s="4" t="e">
        <v>#DIV/0!</v>
      </c>
      <c r="P57" s="4"/>
      <c r="Q57" s="4">
        <v>571563</v>
      </c>
      <c r="R57" s="4">
        <v>159588</v>
      </c>
      <c r="S57" s="4">
        <v>10.1</v>
      </c>
      <c r="T57" s="4">
        <v>86.8</v>
      </c>
      <c r="U57" s="4" t="e">
        <v>#DIV/0!</v>
      </c>
      <c r="V57" s="4">
        <v>0.22</v>
      </c>
      <c r="W57" s="4">
        <v>0.2</v>
      </c>
      <c r="X57" s="4">
        <v>8.5</v>
      </c>
      <c r="Y57" s="4">
        <v>13.27</v>
      </c>
      <c r="Z57" s="4">
        <v>12.23</v>
      </c>
      <c r="AA57" s="4"/>
      <c r="AB57" s="4"/>
      <c r="AC57" s="4">
        <v>90.3</v>
      </c>
      <c r="AD57" s="4">
        <v>2.99</v>
      </c>
      <c r="AE57" s="4">
        <v>4.2</v>
      </c>
    </row>
    <row r="58" spans="1:31">
      <c r="A58" s="4" t="s">
        <v>454</v>
      </c>
      <c r="B58" s="4" t="e">
        <v>#DIV/0!</v>
      </c>
      <c r="C58" s="4"/>
      <c r="D58" s="4"/>
      <c r="E58" s="4"/>
      <c r="F58" s="4"/>
      <c r="G58" s="4" t="e">
        <v>#DIV/0!</v>
      </c>
      <c r="H58" s="4" t="e">
        <v>#DIV/0!</v>
      </c>
      <c r="I58" s="4"/>
      <c r="J58" s="4">
        <v>1.6299999999999999E-2</v>
      </c>
      <c r="K58" s="4" t="e">
        <v>#DIV/0!</v>
      </c>
      <c r="L58" s="4" t="e">
        <v>#DIV/0!</v>
      </c>
      <c r="M58" s="4">
        <v>1.6299999999999999E-2</v>
      </c>
      <c r="N58" s="4" t="e">
        <v>#DIV/0!</v>
      </c>
      <c r="O58" s="4" t="e">
        <v>#DIV/0!</v>
      </c>
      <c r="P58" s="4"/>
      <c r="Q58" s="4">
        <v>571562</v>
      </c>
      <c r="R58" s="4">
        <v>159593</v>
      </c>
      <c r="S58" s="4">
        <v>9.6199999999999992</v>
      </c>
      <c r="T58" s="4">
        <v>86.8</v>
      </c>
      <c r="U58" s="4" t="e">
        <v>#DIV/0!</v>
      </c>
      <c r="V58" s="4">
        <v>0.45</v>
      </c>
      <c r="W58" s="4">
        <v>0.2</v>
      </c>
      <c r="X58" s="4">
        <v>10.6</v>
      </c>
      <c r="Y58" s="4">
        <v>17.54</v>
      </c>
      <c r="Z58" s="4">
        <v>0.05</v>
      </c>
      <c r="AA58" s="4"/>
      <c r="AB58" s="4"/>
      <c r="AC58" s="4">
        <v>11.7</v>
      </c>
      <c r="AD58" s="4">
        <v>2.58</v>
      </c>
      <c r="AE58" s="4">
        <v>4.7300000000000004</v>
      </c>
    </row>
    <row r="59" spans="1:31">
      <c r="A59" s="4" t="s">
        <v>455</v>
      </c>
      <c r="B59" s="4" t="e">
        <v>#DIV/0!</v>
      </c>
      <c r="C59" s="4"/>
      <c r="D59" s="4"/>
      <c r="E59" s="4"/>
      <c r="F59" s="4"/>
      <c r="G59" s="4"/>
      <c r="H59" s="4"/>
      <c r="I59" s="4"/>
      <c r="J59" s="4">
        <v>2.12E-2</v>
      </c>
      <c r="K59" s="4" t="e">
        <v>#DIV/0!</v>
      </c>
      <c r="L59" s="4" t="e">
        <v>#DIV/0!</v>
      </c>
      <c r="M59" s="4">
        <v>1.7999999999999999E-2</v>
      </c>
      <c r="N59" s="4">
        <v>3.2100000000000002E-3</v>
      </c>
      <c r="O59" s="4" t="e">
        <v>#DIV/0!</v>
      </c>
      <c r="P59" s="4"/>
      <c r="Q59" s="4">
        <v>571562</v>
      </c>
      <c r="R59" s="4">
        <v>159589</v>
      </c>
      <c r="S59" s="4">
        <v>11.9</v>
      </c>
      <c r="T59" s="4">
        <v>113.4</v>
      </c>
      <c r="U59" s="4" t="e">
        <v>#DIV/0!</v>
      </c>
      <c r="V59" s="4">
        <v>1.1299999999999999</v>
      </c>
      <c r="W59" s="4">
        <v>0.2</v>
      </c>
      <c r="X59" s="4">
        <v>12.7</v>
      </c>
      <c r="Y59" s="4">
        <v>15.06</v>
      </c>
      <c r="Z59" s="4">
        <v>0.14000000000000001</v>
      </c>
      <c r="AA59" s="4">
        <v>2.9999999999999997E-4</v>
      </c>
      <c r="AB59" s="4"/>
      <c r="AC59" s="4">
        <v>30.9</v>
      </c>
      <c r="AD59" s="4">
        <v>2.5299999999999998</v>
      </c>
      <c r="AE59" s="4">
        <v>3.88</v>
      </c>
    </row>
    <row r="60" spans="1:31">
      <c r="A60" s="4" t="s">
        <v>456</v>
      </c>
      <c r="B60" s="4" t="e">
        <v>#DIV/0!</v>
      </c>
      <c r="C60" s="4"/>
      <c r="D60" s="4"/>
      <c r="E60" s="4"/>
      <c r="F60" s="4"/>
      <c r="G60" s="4"/>
      <c r="H60" s="4"/>
      <c r="I60" s="4"/>
      <c r="J60" s="4">
        <v>1.6899999999999998E-2</v>
      </c>
      <c r="K60" s="4" t="e">
        <v>#DIV/0!</v>
      </c>
      <c r="L60" s="4" t="e">
        <v>#DIV/0!</v>
      </c>
      <c r="M60" s="4">
        <v>1.37E-2</v>
      </c>
      <c r="N60" s="4">
        <v>3.2399999999999998E-3</v>
      </c>
      <c r="O60" s="4" t="e">
        <v>#DIV/0!</v>
      </c>
      <c r="P60" s="4"/>
      <c r="Q60" s="4">
        <v>571556</v>
      </c>
      <c r="R60" s="4">
        <v>159591</v>
      </c>
      <c r="S60" s="4">
        <v>6.85</v>
      </c>
      <c r="T60" s="4">
        <v>73.900000000000006</v>
      </c>
      <c r="U60" s="4" t="e">
        <v>#DIV/0!</v>
      </c>
      <c r="V60" s="4">
        <v>2.56</v>
      </c>
      <c r="W60" s="4">
        <v>0.2</v>
      </c>
      <c r="X60" s="4">
        <v>18.2</v>
      </c>
      <c r="Y60" s="4">
        <v>16.05</v>
      </c>
      <c r="Z60" s="4">
        <v>0.22</v>
      </c>
      <c r="AA60" s="4"/>
      <c r="AB60" s="4"/>
      <c r="AC60" s="4">
        <v>27.8</v>
      </c>
      <c r="AD60" s="4">
        <v>2.27</v>
      </c>
      <c r="AE60" s="4">
        <v>5.68</v>
      </c>
    </row>
    <row r="61" spans="1:31">
      <c r="A61" s="4" t="s">
        <v>457</v>
      </c>
      <c r="B61" s="4" t="e">
        <v>#DIV/0!</v>
      </c>
      <c r="C61" s="4"/>
      <c r="D61" s="4"/>
      <c r="E61" s="4"/>
      <c r="F61" s="4"/>
      <c r="G61" s="4" t="e">
        <v>#DIV/0!</v>
      </c>
      <c r="H61" s="4" t="e">
        <v>#DIV/0!</v>
      </c>
      <c r="I61" s="4"/>
      <c r="J61" s="4" t="e">
        <v>#DIV/0!</v>
      </c>
      <c r="K61" s="4" t="e">
        <v>#DIV/0!</v>
      </c>
      <c r="L61" s="4"/>
      <c r="M61" s="4"/>
      <c r="N61" s="4"/>
      <c r="O61" s="4" t="e">
        <v>#DIV/0!</v>
      </c>
      <c r="P61" s="4"/>
      <c r="Q61" s="4">
        <v>571563</v>
      </c>
      <c r="R61" s="4">
        <v>159586</v>
      </c>
      <c r="S61" s="4">
        <v>17.7</v>
      </c>
      <c r="T61" s="4">
        <v>206.3</v>
      </c>
      <c r="U61" s="4" t="e">
        <v>#DIV/0!</v>
      </c>
      <c r="V61" s="4">
        <v>2.54</v>
      </c>
      <c r="W61" s="4">
        <v>0.2</v>
      </c>
      <c r="X61" s="4">
        <v>22.2</v>
      </c>
      <c r="Y61" s="4">
        <v>16.09</v>
      </c>
      <c r="Z61" s="4">
        <v>7.0000000000000007E-2</v>
      </c>
      <c r="AA61" s="4"/>
      <c r="AB61" s="4"/>
      <c r="AC61" s="4">
        <v>37.4</v>
      </c>
      <c r="AD61" s="4">
        <v>2.56</v>
      </c>
      <c r="AE61" s="4">
        <v>3.4</v>
      </c>
    </row>
    <row r="62" spans="1:31">
      <c r="A62" s="4" t="s">
        <v>458</v>
      </c>
      <c r="B62" s="4">
        <v>6.8000000000000005E-2</v>
      </c>
      <c r="C62" s="4"/>
      <c r="D62" s="4"/>
      <c r="E62" s="4"/>
      <c r="F62" s="4"/>
      <c r="G62" s="4"/>
      <c r="H62" s="4"/>
      <c r="I62" s="4"/>
      <c r="J62" s="4">
        <v>1.0999999999999999E-2</v>
      </c>
      <c r="K62" s="4" t="e">
        <v>#DIV/0!</v>
      </c>
      <c r="L62" s="4" t="e">
        <v>#DIV/0!</v>
      </c>
      <c r="M62" s="4">
        <v>1.0999999999999999E-2</v>
      </c>
      <c r="N62" s="4" t="e">
        <v>#DIV/0!</v>
      </c>
      <c r="O62" s="4" t="e">
        <v>#DIV/0!</v>
      </c>
      <c r="P62" s="4"/>
      <c r="Q62" s="4">
        <v>571565</v>
      </c>
      <c r="R62" s="4">
        <v>159582</v>
      </c>
      <c r="S62" s="4">
        <v>4.5599999999999996</v>
      </c>
      <c r="T62" s="4">
        <v>52.1</v>
      </c>
      <c r="U62" s="4" t="e">
        <v>#DIV/0!</v>
      </c>
      <c r="V62" s="4">
        <v>3.07</v>
      </c>
      <c r="W62" s="4">
        <v>0.2</v>
      </c>
      <c r="X62" s="4">
        <v>21</v>
      </c>
      <c r="Y62" s="4">
        <v>15.56</v>
      </c>
      <c r="Z62" s="4">
        <v>7.0000000000000007E-2</v>
      </c>
      <c r="AA62" s="4"/>
      <c r="AB62" s="4"/>
      <c r="AC62" s="4">
        <v>38.5</v>
      </c>
      <c r="AD62" s="4">
        <v>2.65</v>
      </c>
      <c r="AE62" s="4">
        <v>6</v>
      </c>
    </row>
    <row r="63" spans="1:31">
      <c r="A63" s="4" t="s">
        <v>459</v>
      </c>
      <c r="B63" s="4" t="e">
        <v>#DIV/0!</v>
      </c>
      <c r="C63" s="4"/>
      <c r="D63" s="4"/>
      <c r="E63" s="4"/>
      <c r="F63" s="4"/>
      <c r="G63" s="4"/>
      <c r="H63" s="4"/>
      <c r="I63" s="4"/>
      <c r="J63" s="4">
        <v>1.2E-2</v>
      </c>
      <c r="K63" s="4"/>
      <c r="L63" s="4" t="e">
        <v>#DIV/0!</v>
      </c>
      <c r="M63" s="4">
        <v>1.2E-2</v>
      </c>
      <c r="N63" s="4" t="e">
        <v>#DIV/0!</v>
      </c>
      <c r="O63" s="4" t="e">
        <v>#DIV/0!</v>
      </c>
      <c r="P63" s="4"/>
      <c r="Q63" s="4">
        <v>571567</v>
      </c>
      <c r="R63" s="4">
        <v>159579</v>
      </c>
      <c r="S63" s="4">
        <v>5.05</v>
      </c>
      <c r="T63" s="4">
        <v>56.2</v>
      </c>
      <c r="U63" s="4" t="e">
        <v>#DIV/0!</v>
      </c>
      <c r="V63" s="4">
        <v>6.07</v>
      </c>
      <c r="W63" s="4">
        <v>0.2</v>
      </c>
      <c r="X63" s="4">
        <v>18.8</v>
      </c>
      <c r="Y63" s="4">
        <v>16.59</v>
      </c>
      <c r="Z63" s="4">
        <v>0.04</v>
      </c>
      <c r="AA63" s="4">
        <v>3.8000000000000002E-4</v>
      </c>
      <c r="AB63" s="4"/>
      <c r="AC63" s="4">
        <v>21.8</v>
      </c>
      <c r="AD63" s="4">
        <v>2.79</v>
      </c>
      <c r="AE63" s="4">
        <v>6.3</v>
      </c>
    </row>
    <row r="64" spans="1:31">
      <c r="A64" s="4" t="s">
        <v>460</v>
      </c>
      <c r="B64" s="4" t="e">
        <v>#DIV/0!</v>
      </c>
      <c r="C64" s="4"/>
      <c r="D64" s="4"/>
      <c r="E64" s="4"/>
      <c r="F64" s="4"/>
      <c r="G64" s="4" t="e">
        <v>#DIV/0!</v>
      </c>
      <c r="H64" s="4" t="e">
        <v>#DIV/0!</v>
      </c>
      <c r="I64" s="4"/>
      <c r="J64" s="4">
        <v>8.6999999999999994E-3</v>
      </c>
      <c r="K64" s="4" t="e">
        <v>#DIV/0!</v>
      </c>
      <c r="L64" s="4" t="e">
        <v>#DIV/0!</v>
      </c>
      <c r="M64" s="4">
        <v>8.6999999999999994E-3</v>
      </c>
      <c r="N64" s="4" t="e">
        <v>#DIV/0!</v>
      </c>
      <c r="O64" s="4" t="e">
        <v>#DIV/0!</v>
      </c>
      <c r="P64" s="4"/>
      <c r="Q64" s="4">
        <v>571564</v>
      </c>
      <c r="R64" s="4">
        <v>159585</v>
      </c>
      <c r="S64" s="4">
        <v>6.21</v>
      </c>
      <c r="T64" s="4">
        <v>63</v>
      </c>
      <c r="U64" s="4" t="e">
        <v>#DIV/0!</v>
      </c>
      <c r="V64" s="4">
        <v>1.7</v>
      </c>
      <c r="W64" s="4">
        <v>0.2</v>
      </c>
      <c r="X64" s="4">
        <v>15.5</v>
      </c>
      <c r="Y64" s="4">
        <v>16.350000000000001</v>
      </c>
      <c r="Z64" s="4">
        <v>0.05</v>
      </c>
      <c r="AA64" s="4"/>
      <c r="AB64" s="4"/>
      <c r="AC64" s="4">
        <v>209.6</v>
      </c>
      <c r="AD64" s="4">
        <v>3.06</v>
      </c>
      <c r="AE64" s="4">
        <v>4.9000000000000004</v>
      </c>
    </row>
    <row r="65" spans="1:31">
      <c r="A65" s="4" t="s">
        <v>462</v>
      </c>
      <c r="B65" s="4" t="e">
        <v>#DIV/0!</v>
      </c>
      <c r="C65" s="4"/>
      <c r="D65" s="4"/>
      <c r="E65" s="4"/>
      <c r="F65" s="4"/>
      <c r="G65" s="4"/>
      <c r="H65" s="4"/>
      <c r="I65" s="4"/>
      <c r="J65" s="4" t="e">
        <v>#DIV/0!</v>
      </c>
      <c r="K65" s="4"/>
      <c r="L65" s="4" t="e">
        <v>#DIV/0!</v>
      </c>
      <c r="M65" s="4" t="e">
        <v>#DIV/0!</v>
      </c>
      <c r="N65" s="4" t="e">
        <v>#DIV/0!</v>
      </c>
      <c r="O65" s="4" t="e">
        <v>#DIV/0!</v>
      </c>
      <c r="P65" s="4"/>
      <c r="Q65" s="4">
        <v>571563</v>
      </c>
      <c r="R65" s="4">
        <v>159591</v>
      </c>
      <c r="S65" s="4">
        <v>11.7</v>
      </c>
      <c r="T65" s="4">
        <v>94.8</v>
      </c>
      <c r="U65" s="4" t="e">
        <v>#DIV/0!</v>
      </c>
      <c r="V65" s="4">
        <v>0.21</v>
      </c>
      <c r="W65" s="4">
        <v>0.2</v>
      </c>
      <c r="X65" s="4">
        <v>6.3</v>
      </c>
      <c r="Y65" s="4">
        <v>13</v>
      </c>
      <c r="Z65" s="4">
        <v>0.13</v>
      </c>
      <c r="AA65" s="4"/>
      <c r="AB65" s="4"/>
      <c r="AC65" s="4">
        <v>27.1</v>
      </c>
      <c r="AD65" s="4">
        <v>2.9</v>
      </c>
      <c r="AE65" s="4">
        <v>4.4000000000000004</v>
      </c>
    </row>
    <row r="66" spans="1:31">
      <c r="A66" s="4" t="s">
        <v>463</v>
      </c>
      <c r="B66" s="4" t="e">
        <v>#DIV/0!</v>
      </c>
      <c r="C66" s="4"/>
      <c r="D66" s="4"/>
      <c r="E66" s="4"/>
      <c r="F66" s="4"/>
      <c r="G66" s="4" t="e">
        <v>#DIV/0!</v>
      </c>
      <c r="H66" s="4" t="e">
        <v>#DIV/0!</v>
      </c>
      <c r="I66" s="4"/>
      <c r="J66" s="4">
        <v>1.2E-2</v>
      </c>
      <c r="K66" s="4" t="e">
        <v>#DIV/0!</v>
      </c>
      <c r="L66" s="4" t="e">
        <v>#DIV/0!</v>
      </c>
      <c r="M66" s="4">
        <v>1.2E-2</v>
      </c>
      <c r="N66" s="4" t="e">
        <v>#DIV/0!</v>
      </c>
      <c r="O66" s="4" t="e">
        <v>#DIV/0!</v>
      </c>
      <c r="P66" s="4"/>
      <c r="Q66" s="4">
        <v>571565</v>
      </c>
      <c r="R66" s="4">
        <v>159585</v>
      </c>
      <c r="S66" s="4"/>
      <c r="T66" s="4"/>
      <c r="U66" s="4" t="e">
        <v>#DIV/0!</v>
      </c>
      <c r="V66" s="4">
        <v>0.24</v>
      </c>
      <c r="W66" s="4">
        <v>0.2</v>
      </c>
      <c r="X66" s="4">
        <v>7</v>
      </c>
      <c r="Y66" s="4">
        <v>9.4700000000000006</v>
      </c>
      <c r="Z66" s="4">
        <v>0.08</v>
      </c>
      <c r="AA66" s="4" t="e">
        <v>#DIV/0!</v>
      </c>
      <c r="AB66" s="4"/>
      <c r="AC66" s="4">
        <v>12.7</v>
      </c>
      <c r="AD66" s="4">
        <v>6</v>
      </c>
      <c r="AE66" s="4">
        <v>4.2</v>
      </c>
    </row>
    <row r="67" spans="1:31">
      <c r="A67" s="4" t="s">
        <v>464</v>
      </c>
      <c r="B67" s="4" t="e">
        <v>#DIV/0!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>
        <v>571567</v>
      </c>
      <c r="R67" s="4">
        <v>159582</v>
      </c>
      <c r="S67" s="4">
        <v>10.199999999999999</v>
      </c>
      <c r="T67" s="4">
        <v>85.9</v>
      </c>
      <c r="U67" s="4" t="e">
        <v>#DIV/0!</v>
      </c>
      <c r="V67" s="4">
        <v>0.17</v>
      </c>
      <c r="W67" s="4">
        <v>0.2</v>
      </c>
      <c r="X67" s="4">
        <v>7.9</v>
      </c>
      <c r="Y67" s="4">
        <v>8.01</v>
      </c>
      <c r="Z67" s="4">
        <v>0.13</v>
      </c>
      <c r="AA67" s="4"/>
      <c r="AB67" s="4"/>
      <c r="AC67" s="4">
        <v>88.7</v>
      </c>
      <c r="AD67" s="4">
        <v>5.19</v>
      </c>
      <c r="AE67" s="4">
        <v>3</v>
      </c>
    </row>
    <row r="68" spans="1:31">
      <c r="A68" s="4" t="s">
        <v>465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>
        <v>571569</v>
      </c>
      <c r="R68" s="4">
        <v>159623</v>
      </c>
      <c r="S68" s="4">
        <v>10.9</v>
      </c>
      <c r="T68" s="4">
        <v>88.5</v>
      </c>
      <c r="U68" s="4" t="e">
        <v>#DIV/0!</v>
      </c>
      <c r="V68" s="4">
        <v>0.1</v>
      </c>
      <c r="W68" s="4">
        <v>0.2</v>
      </c>
      <c r="X68" s="4">
        <v>6.4</v>
      </c>
      <c r="Y68" s="4">
        <v>9.43</v>
      </c>
      <c r="Z68" s="4">
        <v>0.19</v>
      </c>
      <c r="AA68" s="4"/>
      <c r="AB68" s="4"/>
      <c r="AC68" s="4">
        <v>380.2</v>
      </c>
      <c r="AD68" s="4">
        <v>3.68</v>
      </c>
      <c r="AE68" s="4">
        <v>3.4</v>
      </c>
    </row>
    <row r="69" spans="1:31">
      <c r="A69" s="4" t="s">
        <v>466</v>
      </c>
      <c r="B69" s="4" t="e">
        <v>#DIV/0!</v>
      </c>
      <c r="C69" s="4"/>
      <c r="D69" s="4"/>
      <c r="E69" s="4"/>
      <c r="F69" s="4"/>
      <c r="G69" s="4" t="e">
        <v>#DIV/0!</v>
      </c>
      <c r="H69" s="4" t="e">
        <v>#DIV/0!</v>
      </c>
      <c r="I69" s="4"/>
      <c r="J69" s="4">
        <v>3.5000000000000001E-3</v>
      </c>
      <c r="K69" s="4" t="e">
        <v>#DIV/0!</v>
      </c>
      <c r="L69" s="4" t="e">
        <v>#DIV/0!</v>
      </c>
      <c r="M69" s="4">
        <v>3.5000000000000001E-3</v>
      </c>
      <c r="N69" s="4" t="e">
        <v>#DIV/0!</v>
      </c>
      <c r="O69" s="4" t="e">
        <v>#DIV/0!</v>
      </c>
      <c r="P69" s="4"/>
      <c r="Q69" s="4">
        <v>571565</v>
      </c>
      <c r="R69" s="4">
        <v>159587</v>
      </c>
      <c r="S69" s="4">
        <v>12.6</v>
      </c>
      <c r="T69" s="4">
        <v>110.6</v>
      </c>
      <c r="U69" s="4" t="e">
        <v>#DIV/0!</v>
      </c>
      <c r="V69" s="4">
        <v>0.53</v>
      </c>
      <c r="W69" s="4">
        <v>0.2</v>
      </c>
      <c r="X69" s="4">
        <v>9.4</v>
      </c>
      <c r="Y69" s="4">
        <v>13.41</v>
      </c>
      <c r="Z69" s="4">
        <v>0.41</v>
      </c>
      <c r="AA69" s="4"/>
      <c r="AB69" s="4"/>
      <c r="AC69" s="4">
        <v>20.9</v>
      </c>
      <c r="AD69" s="4">
        <v>2.84</v>
      </c>
      <c r="AE69" s="4"/>
    </row>
    <row r="70" spans="1:31">
      <c r="A70" s="4" t="s">
        <v>467</v>
      </c>
      <c r="B70" s="4" t="e">
        <v>#DIV/0!</v>
      </c>
      <c r="C70" s="4"/>
      <c r="D70" s="4"/>
      <c r="E70" s="4"/>
      <c r="F70" s="4"/>
      <c r="G70" s="4"/>
      <c r="H70" s="4"/>
      <c r="I70" s="4"/>
      <c r="J70" s="4">
        <v>1.2999999999999999E-2</v>
      </c>
      <c r="K70" s="4" t="e">
        <v>#DIV/0!</v>
      </c>
      <c r="L70" s="4" t="e">
        <v>#DIV/0!</v>
      </c>
      <c r="M70" s="4">
        <v>1.2999999999999999E-2</v>
      </c>
      <c r="N70" s="4" t="e">
        <v>#DIV/0!</v>
      </c>
      <c r="O70" s="4" t="e">
        <v>#DIV/0!</v>
      </c>
      <c r="P70" s="4"/>
      <c r="Q70" s="4">
        <v>571569</v>
      </c>
      <c r="R70" s="4">
        <v>159587</v>
      </c>
      <c r="S70" s="4">
        <v>10.4</v>
      </c>
      <c r="T70" s="4">
        <v>95.4</v>
      </c>
      <c r="U70" s="4" t="e">
        <v>#DIV/0!</v>
      </c>
      <c r="V70" s="4">
        <v>0.43</v>
      </c>
      <c r="W70" s="4">
        <v>0.2</v>
      </c>
      <c r="X70" s="4">
        <v>11.2</v>
      </c>
      <c r="Y70" s="4">
        <v>8.3800000000000008</v>
      </c>
      <c r="Z70" s="4">
        <v>11.52</v>
      </c>
      <c r="AA70" s="4"/>
      <c r="AB70" s="4"/>
      <c r="AC70" s="4">
        <v>57.7</v>
      </c>
      <c r="AD70" s="4">
        <v>3.69</v>
      </c>
      <c r="AE70" s="4"/>
    </row>
    <row r="71" spans="1:31">
      <c r="A71" s="4" t="s">
        <v>490</v>
      </c>
      <c r="B71" s="4"/>
      <c r="C71" s="4"/>
      <c r="D71" s="4"/>
      <c r="E71" s="4"/>
      <c r="F71" s="4"/>
      <c r="G71" s="4"/>
      <c r="H71" s="4"/>
      <c r="I71" s="4"/>
      <c r="J71" s="4">
        <v>8.8999999999999999E-3</v>
      </c>
      <c r="K71" s="4" t="e">
        <v>#DIV/0!</v>
      </c>
      <c r="L71" s="4" t="e">
        <v>#DIV/0!</v>
      </c>
      <c r="M71" s="4">
        <v>8.8999999999999999E-3</v>
      </c>
      <c r="N71" s="4" t="e">
        <v>#DIV/0!</v>
      </c>
      <c r="O71" s="4" t="e">
        <v>#DIV/0!</v>
      </c>
      <c r="P71" s="4"/>
      <c r="Q71" s="4">
        <v>571550</v>
      </c>
      <c r="R71" s="4">
        <v>159675</v>
      </c>
      <c r="S71" s="4">
        <v>9.11</v>
      </c>
      <c r="T71" s="4">
        <v>91.7</v>
      </c>
      <c r="U71" s="4" t="e">
        <v>#DIV/0!</v>
      </c>
      <c r="V71" s="4">
        <v>0.33</v>
      </c>
      <c r="W71" s="4">
        <v>0.2</v>
      </c>
      <c r="X71" s="4">
        <v>15.5</v>
      </c>
      <c r="Y71" s="4">
        <v>13.36</v>
      </c>
      <c r="Z71" s="4">
        <v>11.18</v>
      </c>
      <c r="AA71" s="4"/>
      <c r="AB71" s="4"/>
      <c r="AC71" s="4">
        <v>37.6</v>
      </c>
      <c r="AD71" s="4">
        <v>2.73</v>
      </c>
      <c r="AE71" s="4"/>
    </row>
    <row r="72" spans="1:31">
      <c r="A72" s="4" t="s">
        <v>491</v>
      </c>
      <c r="B72" s="4"/>
      <c r="C72" s="4"/>
      <c r="D72" s="4"/>
      <c r="E72" s="4"/>
      <c r="F72" s="4"/>
      <c r="G72" s="4"/>
      <c r="H72" s="4"/>
      <c r="I72" s="4"/>
      <c r="J72" s="4">
        <v>9.4000000000000004E-3</v>
      </c>
      <c r="K72" s="4" t="e">
        <v>#DIV/0!</v>
      </c>
      <c r="L72" s="4" t="e">
        <v>#DIV/0!</v>
      </c>
      <c r="M72" s="4">
        <v>9.4000000000000004E-3</v>
      </c>
      <c r="N72" s="4" t="e">
        <v>#DIV/0!</v>
      </c>
      <c r="O72" s="4" t="e">
        <v>#DIV/0!</v>
      </c>
      <c r="P72" s="4"/>
      <c r="Q72" s="4">
        <v>571582</v>
      </c>
      <c r="R72" s="4">
        <v>159584</v>
      </c>
      <c r="S72" s="4">
        <v>5.34</v>
      </c>
      <c r="T72" s="4">
        <v>57.8</v>
      </c>
      <c r="U72" s="4" t="e">
        <v>#DIV/0!</v>
      </c>
      <c r="V72" s="4">
        <v>0.54</v>
      </c>
      <c r="W72" s="4">
        <v>0.2</v>
      </c>
      <c r="X72" s="4">
        <v>18.899999999999999</v>
      </c>
      <c r="Y72" s="4">
        <v>11.5</v>
      </c>
      <c r="Z72" s="4">
        <v>0.02</v>
      </c>
      <c r="AA72" s="4"/>
      <c r="AB72" s="4"/>
      <c r="AC72" s="4">
        <v>36.799999999999997</v>
      </c>
      <c r="AD72" s="4">
        <v>2.56</v>
      </c>
      <c r="AE72" s="4"/>
    </row>
    <row r="73" spans="1:31">
      <c r="A73" s="4" t="s">
        <v>492</v>
      </c>
      <c r="B73" s="4"/>
      <c r="C73" s="4"/>
      <c r="D73" s="4"/>
      <c r="E73" s="4"/>
      <c r="F73" s="4"/>
      <c r="G73" s="4"/>
      <c r="H73" s="4"/>
      <c r="I73" s="4"/>
      <c r="J73" s="4">
        <v>8.8999999999999999E-3</v>
      </c>
      <c r="K73" s="4" t="e">
        <v>#DIV/0!</v>
      </c>
      <c r="L73" s="4" t="e">
        <v>#DIV/0!</v>
      </c>
      <c r="M73" s="4">
        <v>8.8999999999999999E-3</v>
      </c>
      <c r="N73" s="4" t="e">
        <v>#DIV/0!</v>
      </c>
      <c r="O73" s="4" t="e">
        <v>#DIV/0!</v>
      </c>
      <c r="P73" s="4"/>
      <c r="Q73" s="4">
        <v>571572</v>
      </c>
      <c r="R73" s="4">
        <v>159590</v>
      </c>
      <c r="S73" s="4">
        <v>6.9</v>
      </c>
      <c r="T73" s="4">
        <v>75.400000000000006</v>
      </c>
      <c r="U73" s="4" t="e">
        <v>#DIV/0!</v>
      </c>
      <c r="V73" s="4">
        <v>0.54</v>
      </c>
      <c r="W73" s="4">
        <v>0.2</v>
      </c>
      <c r="X73" s="4">
        <v>19.399999999999999</v>
      </c>
      <c r="Y73" s="4">
        <v>12.13</v>
      </c>
      <c r="Z73" s="4">
        <v>11.57</v>
      </c>
      <c r="AA73" s="4"/>
      <c r="AB73" s="4"/>
      <c r="AC73" s="4">
        <v>24.2</v>
      </c>
      <c r="AD73" s="4">
        <v>1.97</v>
      </c>
      <c r="AE73" s="4"/>
    </row>
    <row r="74" spans="1:31">
      <c r="A74" s="4" t="s">
        <v>493</v>
      </c>
      <c r="B74" s="4"/>
      <c r="C74" s="4"/>
      <c r="D74" s="4"/>
      <c r="E74" s="4"/>
      <c r="F74" s="4"/>
      <c r="G74" s="4"/>
      <c r="H74" s="4"/>
      <c r="I74" s="4"/>
      <c r="J74" s="4">
        <v>9.1999999999999998E-3</v>
      </c>
      <c r="K74" s="4" t="e">
        <v>#DIV/0!</v>
      </c>
      <c r="L74" s="4" t="e">
        <v>#DIV/0!</v>
      </c>
      <c r="M74" s="4">
        <v>9.1999999999999998E-3</v>
      </c>
      <c r="N74" s="4" t="e">
        <v>#DIV/0!</v>
      </c>
      <c r="O74" s="4" t="e">
        <v>#DIV/0!</v>
      </c>
      <c r="P74" s="4"/>
      <c r="Q74" s="4">
        <v>571563</v>
      </c>
      <c r="R74" s="4">
        <v>159591</v>
      </c>
      <c r="S74" s="4"/>
      <c r="T74" s="4"/>
      <c r="U74" s="4" t="e">
        <v>#DIV/0!</v>
      </c>
      <c r="V74" s="4"/>
      <c r="W74" s="4">
        <v>0.2</v>
      </c>
      <c r="X74" s="4"/>
      <c r="Y74" s="4">
        <v>17.45</v>
      </c>
      <c r="Z74" s="4">
        <v>0.11</v>
      </c>
      <c r="AA74" s="4"/>
      <c r="AB74" s="4"/>
      <c r="AC74" s="4"/>
      <c r="AD74" s="4">
        <v>3.08</v>
      </c>
      <c r="AE74" s="4"/>
    </row>
    <row r="75" spans="1:31">
      <c r="A75" s="4" t="s">
        <v>494</v>
      </c>
      <c r="B75" s="4"/>
      <c r="C75" s="4"/>
      <c r="D75" s="4"/>
      <c r="E75" s="4"/>
      <c r="F75" s="4"/>
      <c r="G75" s="4"/>
      <c r="H75" s="4"/>
      <c r="I75" s="4"/>
      <c r="J75" s="4">
        <v>7.7999999999999996E-3</v>
      </c>
      <c r="K75" s="4" t="e">
        <v>#DIV/0!</v>
      </c>
      <c r="L75" s="4" t="e">
        <v>#DIV/0!</v>
      </c>
      <c r="M75" s="4">
        <v>7.7999999999999996E-3</v>
      </c>
      <c r="N75" s="4" t="e">
        <v>#DIV/0!</v>
      </c>
      <c r="O75" s="4" t="e">
        <v>#DIV/0!</v>
      </c>
      <c r="P75" s="4"/>
      <c r="Q75" s="4">
        <v>539497.5</v>
      </c>
      <c r="R75" s="4">
        <v>158712.5</v>
      </c>
      <c r="S75" s="4">
        <v>7.7450000000000001</v>
      </c>
      <c r="T75" s="4">
        <v>74.75</v>
      </c>
      <c r="U75" s="4" t="e">
        <v>#DIV/0!</v>
      </c>
      <c r="V75" s="4">
        <v>0.36</v>
      </c>
      <c r="W75" s="4">
        <v>0.2</v>
      </c>
      <c r="X75" s="4">
        <v>14.15</v>
      </c>
      <c r="Y75" s="4">
        <v>12.725</v>
      </c>
      <c r="Z75" s="4">
        <v>6.0249999999999995</v>
      </c>
      <c r="AA75" s="4"/>
      <c r="AB75" s="4"/>
      <c r="AC75" s="4">
        <v>38.450000000000003</v>
      </c>
      <c r="AD75" s="4">
        <v>3.09</v>
      </c>
      <c r="AE75" s="4"/>
    </row>
    <row r="76" spans="1:31">
      <c r="A76" s="4" t="s">
        <v>496</v>
      </c>
      <c r="B76" s="4"/>
      <c r="C76" s="4"/>
      <c r="D76" s="4"/>
      <c r="E76" s="4"/>
      <c r="F76" s="4"/>
      <c r="G76" s="4"/>
      <c r="H76" s="4"/>
      <c r="I76" s="4"/>
      <c r="J76" s="4" t="e">
        <v>#DIV/0!</v>
      </c>
      <c r="K76" s="4" t="e">
        <v>#DIV/0!</v>
      </c>
      <c r="L76" s="4" t="e">
        <v>#DIV/0!</v>
      </c>
      <c r="M76" s="4" t="e">
        <v>#DIV/0!</v>
      </c>
      <c r="N76" s="4" t="e">
        <v>#DIV/0!</v>
      </c>
      <c r="O76" s="4" t="e">
        <v>#DIV/0!</v>
      </c>
      <c r="P76" s="4"/>
      <c r="Q76" s="4">
        <v>571176</v>
      </c>
      <c r="R76" s="4">
        <v>161551</v>
      </c>
      <c r="S76" s="4">
        <v>10.9</v>
      </c>
      <c r="T76" s="4">
        <v>87.5</v>
      </c>
      <c r="U76" s="4"/>
      <c r="V76" s="4">
        <v>0.18</v>
      </c>
      <c r="W76" s="4">
        <v>0.2</v>
      </c>
      <c r="X76" s="4">
        <v>6</v>
      </c>
      <c r="Y76" s="4">
        <v>7.58</v>
      </c>
      <c r="Z76" s="4">
        <v>12.17</v>
      </c>
      <c r="AA76" s="4"/>
      <c r="AB76" s="4"/>
      <c r="AC76" s="4">
        <v>49.4</v>
      </c>
      <c r="AD76" s="4">
        <v>2.2000000000000002</v>
      </c>
      <c r="AE76" s="4"/>
    </row>
    <row r="77" spans="1:31">
      <c r="A77" s="4" t="s">
        <v>497</v>
      </c>
      <c r="B77" s="4"/>
      <c r="C77" s="4"/>
      <c r="D77" s="4"/>
      <c r="E77" s="4"/>
      <c r="F77" s="4"/>
      <c r="G77" s="4"/>
      <c r="H77" s="4"/>
      <c r="I77" s="4"/>
      <c r="J77" s="4">
        <v>5.0000000000000001E-3</v>
      </c>
      <c r="K77" s="4" t="e">
        <v>#DIV/0!</v>
      </c>
      <c r="L77" s="4" t="e">
        <v>#DIV/0!</v>
      </c>
      <c r="M77" s="4">
        <v>5.0000000000000001E-3</v>
      </c>
      <c r="N77" s="4" t="e">
        <v>#DIV/0!</v>
      </c>
      <c r="O77" s="4" t="e">
        <v>#DIV/0!</v>
      </c>
      <c r="P77" s="4"/>
      <c r="Q77" s="4">
        <v>571564</v>
      </c>
      <c r="R77" s="4">
        <v>159590</v>
      </c>
      <c r="S77" s="4">
        <v>10.6</v>
      </c>
      <c r="T77" s="4">
        <v>88.4</v>
      </c>
      <c r="U77" s="4" t="e">
        <v>#DIV/0!</v>
      </c>
      <c r="V77" s="4">
        <v>0.26</v>
      </c>
      <c r="W77" s="4">
        <v>0.2</v>
      </c>
      <c r="X77" s="4">
        <v>7.2</v>
      </c>
      <c r="Y77" s="4">
        <v>16.12</v>
      </c>
      <c r="Z77" s="4">
        <v>0.32</v>
      </c>
      <c r="AA77" s="4"/>
      <c r="AB77" s="4"/>
      <c r="AC77" s="4">
        <v>32</v>
      </c>
      <c r="AD77" s="4">
        <v>2.4</v>
      </c>
      <c r="AE77" s="4"/>
    </row>
    <row r="78" spans="1:31">
      <c r="A78" s="4" t="s">
        <v>498</v>
      </c>
      <c r="B78" s="4" t="e">
        <v>#DIV/0!</v>
      </c>
      <c r="C78" s="4"/>
      <c r="D78" s="4"/>
      <c r="E78" s="4"/>
      <c r="F78" s="4"/>
      <c r="G78" s="4"/>
      <c r="H78" s="4"/>
      <c r="I78" s="4"/>
      <c r="J78" s="4" t="e">
        <v>#DIV/0!</v>
      </c>
      <c r="K78" s="4" t="e">
        <v>#DIV/0!</v>
      </c>
      <c r="L78" s="4" t="e">
        <v>#DIV/0!</v>
      </c>
      <c r="M78" s="4" t="e">
        <v>#DIV/0!</v>
      </c>
      <c r="N78" s="4" t="e">
        <v>#DIV/0!</v>
      </c>
      <c r="O78" s="4" t="e">
        <v>#DIV/0!</v>
      </c>
      <c r="P78" s="4"/>
      <c r="Q78" s="4">
        <v>571580</v>
      </c>
      <c r="R78" s="4">
        <v>159602</v>
      </c>
      <c r="S78" s="4">
        <v>10.6</v>
      </c>
      <c r="T78" s="4">
        <v>90</v>
      </c>
      <c r="U78" s="4" t="e">
        <v>#DIV/0!</v>
      </c>
      <c r="V78" s="4">
        <v>0.19</v>
      </c>
      <c r="W78" s="4">
        <v>0.2</v>
      </c>
      <c r="X78" s="4">
        <v>8.3000000000000007</v>
      </c>
      <c r="Y78" s="4">
        <v>15.58</v>
      </c>
      <c r="Z78" s="4">
        <v>12.23</v>
      </c>
      <c r="AA78" s="4"/>
      <c r="AB78" s="4"/>
      <c r="AC78" s="4">
        <v>56.2</v>
      </c>
      <c r="AD78" s="4">
        <v>4.7</v>
      </c>
      <c r="AE78" s="4"/>
    </row>
    <row r="79" spans="1:31">
      <c r="A79" s="4" t="s">
        <v>499</v>
      </c>
      <c r="B79" s="4" t="e">
        <v>#DIV/0!</v>
      </c>
      <c r="C79" s="4"/>
      <c r="D79" s="4"/>
      <c r="E79" s="4"/>
      <c r="F79" s="4"/>
      <c r="G79" s="4"/>
      <c r="H79" s="4"/>
      <c r="I79" s="4"/>
      <c r="J79" s="4">
        <v>3.0999999999999999E-3</v>
      </c>
      <c r="K79" s="4"/>
      <c r="L79" s="4" t="e">
        <v>#DIV/0!</v>
      </c>
      <c r="M79" s="4">
        <v>3.0999999999999999E-3</v>
      </c>
      <c r="N79" s="4" t="e">
        <v>#DIV/0!</v>
      </c>
      <c r="O79" s="4" t="e">
        <v>#DIV/0!</v>
      </c>
      <c r="P79" s="4"/>
      <c r="Q79" s="4">
        <v>571573</v>
      </c>
      <c r="R79" s="4">
        <v>159589</v>
      </c>
      <c r="S79" s="4">
        <v>10.9</v>
      </c>
      <c r="T79" s="4">
        <v>92.7</v>
      </c>
      <c r="U79" s="4" t="e">
        <v>#DIV/0!</v>
      </c>
      <c r="V79" s="4">
        <v>0.21</v>
      </c>
      <c r="W79" s="4">
        <v>0.2</v>
      </c>
      <c r="X79" s="4">
        <v>8.1999999999999993</v>
      </c>
      <c r="Y79" s="4">
        <v>12.38</v>
      </c>
      <c r="Z79" s="4">
        <v>12.06</v>
      </c>
      <c r="AA79" s="4"/>
      <c r="AB79" s="4"/>
      <c r="AC79" s="4">
        <v>28.9</v>
      </c>
      <c r="AD79" s="4">
        <v>3.27</v>
      </c>
      <c r="AE79" s="4"/>
    </row>
    <row r="80" spans="1:31">
      <c r="A80" s="4" t="s">
        <v>500</v>
      </c>
      <c r="B80" s="4" t="e">
        <v>#DIV/0!</v>
      </c>
      <c r="C80" s="4"/>
      <c r="D80" s="4"/>
      <c r="E80" s="4"/>
      <c r="F80" s="4"/>
      <c r="G80" s="4"/>
      <c r="H80" s="4"/>
      <c r="I80" s="4"/>
      <c r="J80" s="4">
        <v>4.4999999999999997E-3</v>
      </c>
      <c r="K80" s="4" t="e">
        <v>#DIV/0!</v>
      </c>
      <c r="L80" s="4" t="e">
        <v>#DIV/0!</v>
      </c>
      <c r="M80" s="4">
        <v>4.4999999999999997E-3</v>
      </c>
      <c r="N80" s="4" t="e">
        <v>#DIV/0!</v>
      </c>
      <c r="O80" s="4" t="e">
        <v>#DIV/0!</v>
      </c>
      <c r="P80" s="4"/>
      <c r="Q80" s="4">
        <v>571586</v>
      </c>
      <c r="R80" s="4">
        <v>159613</v>
      </c>
      <c r="S80" s="4">
        <v>9.3000000000000007</v>
      </c>
      <c r="T80" s="4">
        <v>85.1</v>
      </c>
      <c r="U80" s="4" t="e">
        <v>#DIV/0!</v>
      </c>
      <c r="V80" s="4">
        <v>0.24</v>
      </c>
      <c r="W80" s="4">
        <v>0.2</v>
      </c>
      <c r="X80" s="4">
        <v>11.26</v>
      </c>
      <c r="Y80" s="4">
        <v>8.0399999999999991</v>
      </c>
      <c r="Z80" s="4">
        <v>12.22</v>
      </c>
      <c r="AA80" s="4"/>
      <c r="AB80" s="4"/>
      <c r="AC80" s="4">
        <v>17.5</v>
      </c>
      <c r="AD80" s="4">
        <v>3.01</v>
      </c>
      <c r="AE80" s="4"/>
    </row>
    <row r="81" spans="1:31">
      <c r="A81" s="4" t="s">
        <v>501</v>
      </c>
      <c r="B81" s="4" t="e">
        <v>#DIV/0!</v>
      </c>
      <c r="C81" s="4"/>
      <c r="D81" s="4"/>
      <c r="E81" s="4"/>
      <c r="F81" s="4"/>
      <c r="G81" s="4"/>
      <c r="H81" s="4"/>
      <c r="I81" s="4"/>
      <c r="J81" s="4">
        <v>3.3E-3</v>
      </c>
      <c r="K81" s="4" t="e">
        <v>#DIV/0!</v>
      </c>
      <c r="L81" s="4" t="e">
        <v>#DIV/0!</v>
      </c>
      <c r="M81" s="4">
        <v>3.3E-3</v>
      </c>
      <c r="N81" s="4" t="e">
        <v>#DIV/0!</v>
      </c>
      <c r="O81" s="4" t="e">
        <v>#DIV/0!</v>
      </c>
      <c r="P81" s="4"/>
      <c r="Q81" s="4">
        <v>571562</v>
      </c>
      <c r="R81" s="4">
        <v>159594</v>
      </c>
      <c r="S81" s="4">
        <v>7.15</v>
      </c>
      <c r="T81" s="4">
        <v>73.8</v>
      </c>
      <c r="U81" s="4" t="e">
        <v>#DIV/0!</v>
      </c>
      <c r="V81" s="4">
        <v>0.26</v>
      </c>
      <c r="W81" s="4">
        <v>0.2</v>
      </c>
      <c r="X81" s="4">
        <v>16.7</v>
      </c>
      <c r="Y81" s="4">
        <v>16.22</v>
      </c>
      <c r="Z81" s="4">
        <v>12.14</v>
      </c>
      <c r="AA81" s="4"/>
      <c r="AB81" s="4"/>
      <c r="AC81" s="4">
        <v>25.2</v>
      </c>
      <c r="AD81" s="4">
        <v>2.97</v>
      </c>
      <c r="AE81" s="4"/>
    </row>
    <row r="82" spans="1:31">
      <c r="A82" s="4" t="s">
        <v>502</v>
      </c>
      <c r="B82" s="4" t="e">
        <v>#DIV/0!</v>
      </c>
      <c r="C82" s="4"/>
      <c r="D82" s="4"/>
      <c r="E82" s="4"/>
      <c r="F82" s="4"/>
      <c r="G82" s="4"/>
      <c r="H82" s="4"/>
      <c r="I82" s="4"/>
      <c r="J82" s="4" t="e">
        <v>#DIV/0!</v>
      </c>
      <c r="K82" s="4" t="e">
        <v>#DIV/0!</v>
      </c>
      <c r="L82" s="4" t="e">
        <v>#DIV/0!</v>
      </c>
      <c r="M82" s="4" t="e">
        <v>#DIV/0!</v>
      </c>
      <c r="N82" s="4" t="e">
        <v>#DIV/0!</v>
      </c>
      <c r="O82" s="4" t="e">
        <v>#DIV/0!</v>
      </c>
      <c r="P82" s="4"/>
      <c r="Q82" s="4">
        <v>571569</v>
      </c>
      <c r="R82" s="4">
        <v>159590</v>
      </c>
      <c r="S82" s="4">
        <v>6.92</v>
      </c>
      <c r="T82" s="4">
        <v>70.400000000000006</v>
      </c>
      <c r="U82" s="4" t="e">
        <v>#DIV/0!</v>
      </c>
      <c r="V82" s="4">
        <v>0.31</v>
      </c>
      <c r="W82" s="4">
        <v>0.2</v>
      </c>
      <c r="X82" s="4">
        <v>16</v>
      </c>
      <c r="Y82" s="4">
        <v>9.2100000000000009</v>
      </c>
      <c r="Z82" s="4">
        <v>11.47</v>
      </c>
      <c r="AA82" s="4"/>
      <c r="AB82" s="4"/>
      <c r="AC82" s="4">
        <v>18.5</v>
      </c>
      <c r="AD82" s="4">
        <v>3.52</v>
      </c>
      <c r="AE82" s="4"/>
    </row>
    <row r="83" spans="1:31">
      <c r="A83" s="4" t="s">
        <v>503</v>
      </c>
      <c r="B83" s="4">
        <v>0.05</v>
      </c>
      <c r="C83" s="4"/>
      <c r="D83" s="4"/>
      <c r="E83" s="4"/>
      <c r="F83" s="4"/>
      <c r="G83" s="4"/>
      <c r="H83" s="4"/>
      <c r="I83" s="4"/>
      <c r="J83" s="4">
        <v>7.2499999999999995E-3</v>
      </c>
      <c r="K83" s="4" t="e">
        <v>#DIV/0!</v>
      </c>
      <c r="L83" s="4" t="e">
        <v>#DIV/0!</v>
      </c>
      <c r="M83" s="4">
        <v>7.2499999999999995E-3</v>
      </c>
      <c r="N83" s="4" t="e">
        <v>#DIV/0!</v>
      </c>
      <c r="O83" s="4" t="e">
        <v>#DIV/0!</v>
      </c>
      <c r="P83" s="4"/>
      <c r="Q83" s="4">
        <v>571570</v>
      </c>
      <c r="R83" s="4">
        <v>159588</v>
      </c>
      <c r="S83" s="4">
        <v>5.3949999999999996</v>
      </c>
      <c r="T83" s="4">
        <v>59.15</v>
      </c>
      <c r="U83" s="4" t="e">
        <v>#DIV/0!</v>
      </c>
      <c r="V83" s="4">
        <v>0.42499999999999999</v>
      </c>
      <c r="W83" s="4">
        <v>0.2</v>
      </c>
      <c r="X83" s="4">
        <v>19.7</v>
      </c>
      <c r="Y83" s="4">
        <v>9.7750000000000004</v>
      </c>
      <c r="Z83" s="4">
        <v>5.75</v>
      </c>
      <c r="AA83" s="4"/>
      <c r="AB83" s="4"/>
      <c r="AC83" s="4">
        <v>19.8</v>
      </c>
      <c r="AD83" s="4">
        <v>2.9950000000000001</v>
      </c>
      <c r="AE83" s="4"/>
    </row>
    <row r="84" spans="1:31">
      <c r="A84" s="4" t="s">
        <v>505</v>
      </c>
      <c r="B84" s="4" t="e">
        <v>#DIV/0!</v>
      </c>
      <c r="C84" s="4"/>
      <c r="D84" s="4"/>
      <c r="E84" s="4"/>
      <c r="F84" s="4"/>
      <c r="G84" s="4"/>
      <c r="H84" s="4"/>
      <c r="I84" s="4"/>
      <c r="J84" s="4">
        <v>4.1999999999999997E-3</v>
      </c>
      <c r="K84" s="4" t="e">
        <v>#DIV/0!</v>
      </c>
      <c r="L84" s="4" t="e">
        <v>#DIV/0!</v>
      </c>
      <c r="M84" s="4">
        <v>4.1999999999999997E-3</v>
      </c>
      <c r="N84" s="4" t="e">
        <v>#DIV/0!</v>
      </c>
      <c r="O84" s="4" t="e">
        <v>#DIV/0!</v>
      </c>
      <c r="P84" s="4"/>
      <c r="Q84" s="4">
        <v>571561</v>
      </c>
      <c r="R84" s="4">
        <v>159598</v>
      </c>
      <c r="S84" s="4">
        <v>6.21</v>
      </c>
      <c r="T84" s="4">
        <v>62.4</v>
      </c>
      <c r="U84" s="4" t="e">
        <v>#DIV/0!</v>
      </c>
      <c r="V84" s="4">
        <v>0.27</v>
      </c>
      <c r="W84" s="4">
        <v>0.2</v>
      </c>
      <c r="X84" s="4">
        <v>15.4</v>
      </c>
      <c r="Y84" s="4">
        <v>7.25</v>
      </c>
      <c r="Z84" s="4">
        <v>12.3</v>
      </c>
      <c r="AA84" s="4"/>
      <c r="AB84" s="4"/>
      <c r="AC84" s="4">
        <v>16</v>
      </c>
      <c r="AD84" s="4">
        <v>2.69</v>
      </c>
      <c r="AE84" s="4"/>
    </row>
    <row r="85" spans="1:31">
      <c r="A85" s="4" t="s">
        <v>506</v>
      </c>
      <c r="B85" s="4" t="e">
        <v>#DIV/0!</v>
      </c>
      <c r="C85" s="4"/>
      <c r="D85" s="4"/>
      <c r="E85" s="4"/>
      <c r="F85" s="4"/>
      <c r="G85" s="4"/>
      <c r="H85" s="4"/>
      <c r="I85" s="4"/>
      <c r="J85" s="4">
        <v>6.0000000000000001E-3</v>
      </c>
      <c r="K85" s="4" t="e">
        <v>#DIV/0!</v>
      </c>
      <c r="L85" s="4" t="e">
        <v>#DIV/0!</v>
      </c>
      <c r="M85" s="4">
        <v>6.0000000000000001E-3</v>
      </c>
      <c r="N85" s="4" t="e">
        <v>#DIV/0!</v>
      </c>
      <c r="O85" s="4" t="e">
        <v>#DIV/0!</v>
      </c>
      <c r="P85" s="4"/>
      <c r="Q85" s="4">
        <v>571568</v>
      </c>
      <c r="R85" s="4">
        <v>159600</v>
      </c>
      <c r="S85" s="4">
        <v>8.14</v>
      </c>
      <c r="T85" s="4">
        <v>77.900000000000006</v>
      </c>
      <c r="U85" s="4" t="e">
        <v>#DIV/0!</v>
      </c>
      <c r="V85" s="4">
        <v>0.26</v>
      </c>
      <c r="W85" s="4">
        <v>0.2</v>
      </c>
      <c r="X85" s="4">
        <v>13.2</v>
      </c>
      <c r="Y85" s="4">
        <v>16.3</v>
      </c>
      <c r="Z85" s="4">
        <v>11.36</v>
      </c>
      <c r="AA85" s="4"/>
      <c r="AB85" s="4"/>
      <c r="AC85" s="4">
        <v>38.799999999999997</v>
      </c>
      <c r="AD85" s="4">
        <v>3.11</v>
      </c>
      <c r="AE85" s="4"/>
    </row>
    <row r="86" spans="1:31">
      <c r="A86" s="4" t="s">
        <v>507</v>
      </c>
      <c r="B86" s="4" t="e">
        <v>#DIV/0!</v>
      </c>
      <c r="C86" s="4"/>
      <c r="D86" s="4"/>
      <c r="E86" s="4"/>
      <c r="F86" s="4"/>
      <c r="G86" s="4"/>
      <c r="H86" s="4"/>
      <c r="I86" s="4"/>
      <c r="J86" s="4">
        <v>2.2100000000000002E-2</v>
      </c>
      <c r="K86" s="4" t="e">
        <v>#DIV/0!</v>
      </c>
      <c r="L86" s="4" t="e">
        <v>#DIV/0!</v>
      </c>
      <c r="M86" s="4">
        <v>1.9E-2</v>
      </c>
      <c r="N86" s="4">
        <v>3.0999999999999999E-3</v>
      </c>
      <c r="O86" s="4" t="e">
        <v>#DIV/0!</v>
      </c>
      <c r="P86" s="4"/>
      <c r="Q86" s="4">
        <v>571573</v>
      </c>
      <c r="R86" s="4">
        <v>159587</v>
      </c>
      <c r="S86" s="4">
        <v>8.7100000000000009</v>
      </c>
      <c r="T86" s="4">
        <v>77.900000000000006</v>
      </c>
      <c r="U86" s="4" t="e">
        <v>#DIV/0!</v>
      </c>
      <c r="V86" s="4">
        <v>0.55000000000000004</v>
      </c>
      <c r="W86" s="4">
        <v>0.2</v>
      </c>
      <c r="X86" s="4">
        <v>10.199999999999999</v>
      </c>
      <c r="Y86" s="4">
        <v>11.2</v>
      </c>
      <c r="Z86" s="4">
        <v>0.17</v>
      </c>
      <c r="AA86" s="4"/>
      <c r="AB86" s="4"/>
      <c r="AC86" s="4">
        <v>15.9</v>
      </c>
      <c r="AD86" s="4">
        <v>3.56</v>
      </c>
      <c r="AE86" s="4"/>
    </row>
    <row r="87" spans="1:31">
      <c r="A87" s="4" t="s">
        <v>508</v>
      </c>
      <c r="B87" s="4" t="e">
        <v>#DIV/0!</v>
      </c>
      <c r="C87" s="4"/>
      <c r="D87" s="4"/>
      <c r="E87" s="4"/>
      <c r="F87" s="4"/>
      <c r="G87" s="4"/>
      <c r="H87" s="4"/>
      <c r="I87" s="4"/>
      <c r="J87" s="4">
        <v>1.6999999999999999E-3</v>
      </c>
      <c r="K87" s="4" t="e">
        <v>#DIV/0!</v>
      </c>
      <c r="L87" s="4" t="e">
        <v>#DIV/0!</v>
      </c>
      <c r="M87" s="4">
        <v>1.6999999999999999E-3</v>
      </c>
      <c r="N87" s="4" t="e">
        <v>#DIV/0!</v>
      </c>
      <c r="O87" s="4" t="e">
        <v>#DIV/0!</v>
      </c>
      <c r="P87" s="4"/>
      <c r="Q87" s="4">
        <v>571569</v>
      </c>
      <c r="R87" s="4">
        <v>159607</v>
      </c>
      <c r="S87" s="4">
        <v>10.5</v>
      </c>
      <c r="T87" s="4">
        <v>88.6</v>
      </c>
      <c r="U87" s="4" t="e">
        <v>#DIV/0!</v>
      </c>
      <c r="V87" s="4">
        <v>0.19</v>
      </c>
      <c r="W87" s="4">
        <v>0.2</v>
      </c>
      <c r="X87" s="4">
        <v>7.7</v>
      </c>
      <c r="Y87" s="4">
        <v>11.49</v>
      </c>
      <c r="Z87" s="4">
        <v>0.03</v>
      </c>
      <c r="AA87" s="4"/>
      <c r="AB87" s="4"/>
      <c r="AC87" s="4">
        <v>29.6</v>
      </c>
      <c r="AD87" s="4">
        <v>3.63</v>
      </c>
      <c r="AE87" s="4"/>
    </row>
    <row r="88" spans="1:31">
      <c r="A88" s="4" t="s">
        <v>509</v>
      </c>
      <c r="B88" s="4" t="e">
        <v>#DIV/0!</v>
      </c>
      <c r="C88" s="4"/>
      <c r="D88" s="4"/>
      <c r="E88" s="4"/>
      <c r="F88" s="4"/>
      <c r="G88" s="4"/>
      <c r="H88" s="4"/>
      <c r="I88" s="4"/>
      <c r="J88" s="4">
        <v>3.0000000000000001E-3</v>
      </c>
      <c r="K88" s="4" t="e">
        <v>#DIV/0!</v>
      </c>
      <c r="L88" s="4" t="e">
        <v>#DIV/0!</v>
      </c>
      <c r="M88" s="4">
        <v>3.0000000000000001E-3</v>
      </c>
      <c r="N88" s="4" t="e">
        <v>#DIV/0!</v>
      </c>
      <c r="O88" s="4" t="e">
        <v>#DIV/0!</v>
      </c>
      <c r="P88" s="4"/>
      <c r="Q88" s="4">
        <v>571570</v>
      </c>
      <c r="R88" s="4">
        <v>159602</v>
      </c>
      <c r="S88" s="4">
        <v>12.4</v>
      </c>
      <c r="T88" s="4">
        <v>92.7</v>
      </c>
      <c r="U88" s="4" t="e">
        <v>#DIV/0!</v>
      </c>
      <c r="V88" s="4">
        <v>0.2</v>
      </c>
      <c r="W88" s="4">
        <v>0.2</v>
      </c>
      <c r="X88" s="4">
        <v>3.2</v>
      </c>
      <c r="Y88" s="4">
        <v>11.41</v>
      </c>
      <c r="Z88" s="4">
        <v>12.16</v>
      </c>
      <c r="AA88" s="4"/>
      <c r="AB88" s="4"/>
      <c r="AC88" s="4">
        <v>35.799999999999997</v>
      </c>
      <c r="AD88" s="4">
        <v>3.03</v>
      </c>
      <c r="AE88" s="4"/>
    </row>
    <row r="89" spans="1:31">
      <c r="A89" s="4" t="s">
        <v>510</v>
      </c>
      <c r="B89" s="4" t="e">
        <v>#DIV/0!</v>
      </c>
      <c r="C89" s="4"/>
      <c r="D89" s="4"/>
      <c r="E89" s="4"/>
      <c r="F89" s="4"/>
      <c r="G89" s="4"/>
      <c r="H89" s="4"/>
      <c r="I89" s="4"/>
      <c r="J89" s="4" t="e">
        <v>#DIV/0!</v>
      </c>
      <c r="K89" s="4" t="e">
        <v>#DIV/0!</v>
      </c>
      <c r="L89" s="4" t="e">
        <v>#DIV/0!</v>
      </c>
      <c r="M89" s="4" t="e">
        <v>#DIV/0!</v>
      </c>
      <c r="N89" s="4" t="e">
        <v>#DIV/0!</v>
      </c>
      <c r="O89" s="4" t="e">
        <v>#DIV/0!</v>
      </c>
      <c r="P89" s="4"/>
      <c r="Q89" s="4">
        <v>571559</v>
      </c>
      <c r="R89" s="4">
        <v>159592</v>
      </c>
      <c r="S89" s="4">
        <v>11.4</v>
      </c>
      <c r="T89" s="4">
        <v>91.6</v>
      </c>
      <c r="U89" s="4" t="e">
        <v>#DIV/0!</v>
      </c>
      <c r="V89" s="4">
        <v>0.22</v>
      </c>
      <c r="W89" s="4">
        <v>0.2</v>
      </c>
      <c r="X89" s="4">
        <v>5.8</v>
      </c>
      <c r="Y89" s="4">
        <v>14.48</v>
      </c>
      <c r="Z89" s="4">
        <v>0.38</v>
      </c>
      <c r="AA89" s="4"/>
      <c r="AB89" s="4"/>
      <c r="AC89" s="4">
        <v>32.1</v>
      </c>
      <c r="AD89" s="4">
        <v>3.62</v>
      </c>
      <c r="AE89" s="4"/>
    </row>
    <row r="90" spans="1:31">
      <c r="A90" s="4" t="s">
        <v>511</v>
      </c>
      <c r="B90" s="4" t="e">
        <v>#DIV/0!</v>
      </c>
      <c r="C90" s="4"/>
      <c r="D90" s="4"/>
      <c r="E90" s="4"/>
      <c r="F90" s="4"/>
      <c r="G90" s="4"/>
      <c r="H90" s="4"/>
      <c r="I90" s="4"/>
      <c r="J90" s="4">
        <v>6.3E-3</v>
      </c>
      <c r="K90" s="4" t="e">
        <v>#DIV/0!</v>
      </c>
      <c r="L90" s="4" t="e">
        <v>#DIV/0!</v>
      </c>
      <c r="M90" s="4">
        <v>6.3E-3</v>
      </c>
      <c r="N90" s="4" t="e">
        <v>#DIV/0!</v>
      </c>
      <c r="O90" s="4" t="e">
        <v>#DIV/0!</v>
      </c>
      <c r="P90" s="4"/>
      <c r="Q90" s="4">
        <v>571566</v>
      </c>
      <c r="R90" s="4">
        <v>159588</v>
      </c>
      <c r="S90" s="4">
        <v>10.5</v>
      </c>
      <c r="T90" s="4">
        <v>88.5</v>
      </c>
      <c r="U90" s="4" t="e">
        <v>#DIV/0!</v>
      </c>
      <c r="V90" s="4">
        <v>0.26</v>
      </c>
      <c r="W90" s="4">
        <v>0.2</v>
      </c>
      <c r="X90" s="4">
        <v>7.9</v>
      </c>
      <c r="Y90" s="4">
        <v>8.48</v>
      </c>
      <c r="Z90" s="4">
        <v>0.09</v>
      </c>
      <c r="AA90" s="4"/>
      <c r="AB90" s="4"/>
      <c r="AC90" s="4">
        <v>10.6</v>
      </c>
      <c r="AD90" s="4">
        <v>4.01</v>
      </c>
      <c r="AE90" s="4"/>
    </row>
    <row r="91" spans="1:31">
      <c r="A91" s="4" t="s">
        <v>512</v>
      </c>
      <c r="B91" s="4" t="e">
        <v>#DIV/0!</v>
      </c>
      <c r="C91" s="4"/>
      <c r="D91" s="4"/>
      <c r="E91" s="4"/>
      <c r="F91" s="4"/>
      <c r="G91" s="4"/>
      <c r="H91" s="4"/>
      <c r="I91" s="4"/>
      <c r="J91" s="4">
        <v>1.4999999999999999E-2</v>
      </c>
      <c r="K91" s="4" t="e">
        <v>#DIV/0!</v>
      </c>
      <c r="L91" s="4" t="e">
        <v>#DIV/0!</v>
      </c>
      <c r="M91" s="4">
        <v>1.4999999999999999E-2</v>
      </c>
      <c r="N91" s="4" t="e">
        <v>#DIV/0!</v>
      </c>
      <c r="O91" s="4" t="e">
        <v>#DIV/0!</v>
      </c>
      <c r="P91" s="4"/>
      <c r="Q91" s="4">
        <v>571561</v>
      </c>
      <c r="R91" s="4">
        <v>159593</v>
      </c>
      <c r="S91" s="4">
        <v>12.9</v>
      </c>
      <c r="T91" s="4">
        <v>122.3</v>
      </c>
      <c r="U91" s="4" t="e">
        <v>#DIV/0!</v>
      </c>
      <c r="V91" s="4">
        <v>0.34</v>
      </c>
      <c r="W91" s="4">
        <v>0.2</v>
      </c>
      <c r="X91" s="4">
        <v>12.7</v>
      </c>
      <c r="Y91" s="4">
        <v>8.09</v>
      </c>
      <c r="Z91" s="4">
        <v>7.0000000000000007E-2</v>
      </c>
      <c r="AA91" s="4"/>
      <c r="AB91" s="4"/>
      <c r="AC91" s="4">
        <v>17.600000000000001</v>
      </c>
      <c r="AD91" s="4">
        <v>2.75</v>
      </c>
      <c r="AE91" s="4"/>
    </row>
    <row r="92" spans="1:31">
      <c r="A92" s="4" t="s">
        <v>513</v>
      </c>
      <c r="B92" s="4" t="e">
        <v>#DIV/0!</v>
      </c>
      <c r="C92" s="4"/>
      <c r="D92" s="4"/>
      <c r="E92" s="4"/>
      <c r="F92" s="4"/>
      <c r="G92" s="4"/>
      <c r="H92" s="4"/>
      <c r="I92" s="4"/>
      <c r="J92" s="4">
        <v>1.2E-2</v>
      </c>
      <c r="K92" s="4" t="e">
        <v>#DIV/0!</v>
      </c>
      <c r="L92" s="4" t="e">
        <v>#DIV/0!</v>
      </c>
      <c r="M92" s="4">
        <v>1.2E-2</v>
      </c>
      <c r="N92" s="4" t="e">
        <v>#DIV/0!</v>
      </c>
      <c r="O92" s="4" t="e">
        <v>#DIV/0!</v>
      </c>
      <c r="P92" s="4"/>
      <c r="Q92" s="4">
        <v>571566</v>
      </c>
      <c r="R92" s="4">
        <v>159606</v>
      </c>
      <c r="S92" s="4">
        <v>8.2100000000000009</v>
      </c>
      <c r="T92" s="4">
        <v>82</v>
      </c>
      <c r="U92" s="4" t="e">
        <v>#DIV/0!</v>
      </c>
      <c r="V92" s="4">
        <v>0.44</v>
      </c>
      <c r="W92" s="4">
        <v>0.2</v>
      </c>
      <c r="X92" s="4">
        <v>15.1</v>
      </c>
      <c r="Y92" s="4">
        <v>7.57</v>
      </c>
      <c r="Z92" s="4">
        <v>12.43</v>
      </c>
      <c r="AA92" s="4"/>
      <c r="AB92" s="4"/>
      <c r="AC92" s="4">
        <v>33.1</v>
      </c>
      <c r="AD92" s="4">
        <v>2.2000000000000002</v>
      </c>
      <c r="AE92" s="4"/>
    </row>
    <row r="93" spans="1:31">
      <c r="A93" s="4" t="s">
        <v>514</v>
      </c>
      <c r="B93" s="4">
        <v>4.3999999999999997E-2</v>
      </c>
      <c r="C93" s="4"/>
      <c r="D93" s="4"/>
      <c r="E93" s="4"/>
      <c r="F93" s="4"/>
      <c r="G93" s="4"/>
      <c r="H93" s="4"/>
      <c r="I93" s="4"/>
      <c r="J93" s="4">
        <v>8.6999999999999994E-3</v>
      </c>
      <c r="K93" s="4" t="e">
        <v>#DIV/0!</v>
      </c>
      <c r="L93" s="4" t="e">
        <v>#DIV/0!</v>
      </c>
      <c r="M93" s="4">
        <v>8.6999999999999994E-3</v>
      </c>
      <c r="N93" s="4" t="e">
        <v>#DIV/0!</v>
      </c>
      <c r="O93" s="4" t="e">
        <v>#DIV/0!</v>
      </c>
      <c r="P93" s="4"/>
      <c r="Q93" s="4">
        <v>571561</v>
      </c>
      <c r="R93" s="4">
        <v>159609</v>
      </c>
      <c r="S93" s="4">
        <v>6.23</v>
      </c>
      <c r="T93" s="4">
        <v>64.599999999999994</v>
      </c>
      <c r="U93" s="4" t="e">
        <v>#DIV/0!</v>
      </c>
      <c r="V93" s="4">
        <v>0.39</v>
      </c>
      <c r="W93" s="4">
        <v>0.2</v>
      </c>
      <c r="X93" s="4">
        <v>16.899999999999999</v>
      </c>
      <c r="Y93" s="4">
        <v>13.03</v>
      </c>
      <c r="Z93" s="4">
        <v>12.24</v>
      </c>
      <c r="AA93" s="4"/>
      <c r="AB93" s="4"/>
      <c r="AC93" s="4">
        <v>41.9</v>
      </c>
      <c r="AD93" s="4">
        <v>2.69</v>
      </c>
      <c r="AE93" s="4"/>
    </row>
    <row r="94" spans="1:31">
      <c r="A94" s="4" t="s">
        <v>515</v>
      </c>
      <c r="B94" s="4" t="e">
        <v>#DIV/0!</v>
      </c>
      <c r="C94" s="4"/>
      <c r="D94" s="4"/>
      <c r="E94" s="4"/>
      <c r="F94" s="4"/>
      <c r="G94" s="4"/>
      <c r="H94" s="4"/>
      <c r="I94" s="4"/>
      <c r="J94" s="4">
        <v>8.8999999999999999E-3</v>
      </c>
      <c r="K94" s="4" t="e">
        <v>#DIV/0!</v>
      </c>
      <c r="L94" s="4"/>
      <c r="M94" s="4">
        <v>8.8999999999999999E-3</v>
      </c>
      <c r="N94" s="4" t="e">
        <v>#DIV/0!</v>
      </c>
      <c r="O94" s="4" t="e">
        <v>#DIV/0!</v>
      </c>
      <c r="P94" s="4"/>
      <c r="Q94" s="4">
        <v>571568</v>
      </c>
      <c r="R94" s="4">
        <v>159602</v>
      </c>
      <c r="S94" s="4">
        <v>4.2300000000000004</v>
      </c>
      <c r="T94" s="4">
        <v>49.5</v>
      </c>
      <c r="U94" s="4" t="e">
        <v>#DIV/0!</v>
      </c>
      <c r="V94" s="4">
        <v>1.06</v>
      </c>
      <c r="W94" s="4">
        <v>0.2</v>
      </c>
      <c r="X94" s="4">
        <v>22.8</v>
      </c>
      <c r="Y94" s="4">
        <v>14.41</v>
      </c>
      <c r="Z94" s="4">
        <v>12.13</v>
      </c>
      <c r="AA94" s="4"/>
      <c r="AB94" s="4"/>
      <c r="AC94" s="4">
        <v>29.6</v>
      </c>
      <c r="AD94" s="4">
        <v>4.5999999999999996</v>
      </c>
      <c r="AE94" s="4"/>
    </row>
    <row r="95" spans="1:31">
      <c r="A95" s="4" t="s">
        <v>516</v>
      </c>
      <c r="B95" s="4" t="e">
        <v>#DIV/0!</v>
      </c>
      <c r="C95" s="4">
        <v>2E-3</v>
      </c>
      <c r="D95" s="4"/>
      <c r="E95" s="4"/>
      <c r="F95" s="4"/>
      <c r="G95" s="4"/>
      <c r="H95" s="4"/>
      <c r="I95" s="4"/>
      <c r="J95" s="4">
        <v>7.7999999999999996E-3</v>
      </c>
      <c r="K95" s="4" t="e">
        <v>#DIV/0!</v>
      </c>
      <c r="L95" s="4" t="e">
        <v>#DIV/0!</v>
      </c>
      <c r="M95" s="4">
        <v>7.7999999999999996E-3</v>
      </c>
      <c r="N95" s="4" t="e">
        <v>#DIV/0!</v>
      </c>
      <c r="O95" s="4" t="e">
        <v>#DIV/0!</v>
      </c>
      <c r="P95" s="4"/>
      <c r="Q95" s="4">
        <v>571559</v>
      </c>
      <c r="R95" s="4">
        <v>159615</v>
      </c>
      <c r="S95" s="4">
        <v>5.38</v>
      </c>
      <c r="T95" s="4">
        <v>62.3</v>
      </c>
      <c r="U95" s="4" t="e">
        <v>#DIV/0!</v>
      </c>
      <c r="V95" s="4">
        <v>3.49</v>
      </c>
      <c r="W95" s="4">
        <v>0.2</v>
      </c>
      <c r="X95" s="4">
        <v>21.6</v>
      </c>
      <c r="Y95" s="4">
        <v>16.52</v>
      </c>
      <c r="Z95" s="4">
        <v>12.03</v>
      </c>
      <c r="AA95" s="4"/>
      <c r="AB95" s="4" t="e">
        <v>#DIV/0!</v>
      </c>
      <c r="AC95" s="4">
        <v>27.2</v>
      </c>
      <c r="AD95" s="4">
        <v>4</v>
      </c>
      <c r="AE95" s="4"/>
    </row>
    <row r="96" spans="1:31">
      <c r="A96" s="4" t="s">
        <v>517</v>
      </c>
      <c r="B96" s="4" t="e">
        <v>#DIV/0!</v>
      </c>
      <c r="C96" s="4"/>
      <c r="D96" s="4"/>
      <c r="E96" s="4"/>
      <c r="F96" s="4"/>
      <c r="G96" s="4"/>
      <c r="H96" s="4"/>
      <c r="I96" s="4"/>
      <c r="J96" s="4">
        <v>1.15E-2</v>
      </c>
      <c r="K96" s="4" t="e">
        <v>#DIV/0!</v>
      </c>
      <c r="L96" s="4" t="e">
        <v>#DIV/0!</v>
      </c>
      <c r="M96" s="4">
        <v>1.15E-2</v>
      </c>
      <c r="N96" s="4" t="e">
        <v>#DIV/0!</v>
      </c>
      <c r="O96" s="4" t="e">
        <v>#DIV/0!</v>
      </c>
      <c r="P96" s="4"/>
      <c r="Q96" s="4">
        <v>571574.5</v>
      </c>
      <c r="R96" s="4">
        <v>159591</v>
      </c>
      <c r="S96" s="4">
        <v>7.3450000000000006</v>
      </c>
      <c r="T96" s="4">
        <v>74.099999999999994</v>
      </c>
      <c r="U96" s="4" t="e">
        <v>#DIV/0!</v>
      </c>
      <c r="V96" s="4">
        <v>0.66500000000000004</v>
      </c>
      <c r="W96" s="4">
        <v>0.2</v>
      </c>
      <c r="X96" s="4">
        <v>15.5</v>
      </c>
      <c r="Y96" s="4">
        <v>12.66</v>
      </c>
      <c r="Z96" s="4">
        <v>5.8249999999999993</v>
      </c>
      <c r="AA96" s="4"/>
      <c r="AB96" s="4"/>
      <c r="AC96" s="4">
        <v>20.05</v>
      </c>
      <c r="AD96" s="4">
        <v>3.3</v>
      </c>
      <c r="AE96" s="4"/>
    </row>
    <row r="97" spans="1:31">
      <c r="A97" s="4" t="s">
        <v>519</v>
      </c>
      <c r="B97" s="4" t="e">
        <v>#DIV/0!</v>
      </c>
      <c r="C97" s="4"/>
      <c r="D97" s="4"/>
      <c r="E97" s="4"/>
      <c r="F97" s="4"/>
      <c r="G97" s="4"/>
      <c r="H97" s="4"/>
      <c r="I97" s="4"/>
      <c r="J97" s="4">
        <v>2.1999999999999999E-2</v>
      </c>
      <c r="K97" s="4" t="e">
        <v>#DIV/0!</v>
      </c>
      <c r="L97" s="4" t="e">
        <v>#DIV/0!</v>
      </c>
      <c r="M97" s="4">
        <v>2.1999999999999999E-2</v>
      </c>
      <c r="N97" s="4" t="e">
        <v>#DIV/0!</v>
      </c>
      <c r="O97" s="4" t="e">
        <v>#DIV/0!</v>
      </c>
      <c r="P97" s="4"/>
      <c r="Q97" s="4">
        <v>571567</v>
      </c>
      <c r="R97" s="4">
        <v>159605</v>
      </c>
      <c r="S97" s="4">
        <v>8.99</v>
      </c>
      <c r="T97" s="4">
        <v>83.7</v>
      </c>
      <c r="U97" s="4" t="e">
        <v>#DIV/0!</v>
      </c>
      <c r="V97" s="4">
        <v>0.26</v>
      </c>
      <c r="W97" s="4">
        <v>0.2</v>
      </c>
      <c r="X97" s="4">
        <v>12</v>
      </c>
      <c r="Y97" s="4">
        <v>17.25</v>
      </c>
      <c r="Z97" s="4">
        <v>11.47</v>
      </c>
      <c r="AA97" s="4"/>
      <c r="AB97" s="4"/>
      <c r="AC97" s="4">
        <v>34.799999999999997</v>
      </c>
      <c r="AD97" s="4">
        <v>3.9</v>
      </c>
      <c r="AE97" s="4"/>
    </row>
    <row r="98" spans="1:31">
      <c r="A98" s="4" t="s">
        <v>520</v>
      </c>
      <c r="B98" s="4" t="e">
        <v>#DIV/0!</v>
      </c>
      <c r="C98" s="4"/>
      <c r="D98" s="4"/>
      <c r="E98" s="4"/>
      <c r="F98" s="4"/>
      <c r="G98" s="4"/>
      <c r="H98" s="4"/>
      <c r="I98" s="4"/>
      <c r="J98" s="4">
        <v>1.8E-3</v>
      </c>
      <c r="K98" s="4" t="e">
        <v>#DIV/0!</v>
      </c>
      <c r="L98" s="4" t="e">
        <v>#DIV/0!</v>
      </c>
      <c r="M98" s="4">
        <v>1.8E-3</v>
      </c>
      <c r="N98" s="4" t="e">
        <v>#DIV/0!</v>
      </c>
      <c r="O98" s="4" t="e">
        <v>#DIV/0!</v>
      </c>
      <c r="P98" s="4"/>
      <c r="Q98" s="4">
        <v>571565</v>
      </c>
      <c r="R98" s="4">
        <v>159597</v>
      </c>
      <c r="S98" s="4">
        <v>10.6</v>
      </c>
      <c r="T98" s="4">
        <v>88.2</v>
      </c>
      <c r="U98" s="4" t="e">
        <v>#DIV/0!</v>
      </c>
      <c r="V98" s="4">
        <v>0.19</v>
      </c>
      <c r="W98" s="4">
        <v>0.2</v>
      </c>
      <c r="X98" s="4">
        <v>7.3</v>
      </c>
      <c r="Y98" s="4">
        <v>12.51</v>
      </c>
      <c r="Z98" s="4">
        <v>11.51</v>
      </c>
      <c r="AA98" s="4"/>
      <c r="AB98" s="4"/>
      <c r="AC98" s="4">
        <v>50.1</v>
      </c>
      <c r="AD98" s="4">
        <v>4.4000000000000004</v>
      </c>
      <c r="AE98" s="4"/>
    </row>
    <row r="99" spans="1:31">
      <c r="A99" s="4" t="s">
        <v>935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spans="1:31">
      <c r="A100" s="4" t="s">
        <v>418</v>
      </c>
      <c r="B100" s="4">
        <v>7.9039999999999999E-2</v>
      </c>
      <c r="C100" s="4">
        <v>2E-3</v>
      </c>
      <c r="D100" s="4" t="e">
        <v>#DIV/0!</v>
      </c>
      <c r="E100" s="4">
        <v>5.3725000000000005</v>
      </c>
      <c r="F100" s="4" t="e">
        <v>#DIV/0!</v>
      </c>
      <c r="G100" s="4" t="e">
        <v>#DIV/0!</v>
      </c>
      <c r="H100" s="4" t="e">
        <v>#DIV/0!</v>
      </c>
      <c r="I100" s="4">
        <v>3.1449999999999996</v>
      </c>
      <c r="J100" s="4">
        <v>1.2086470588235296E-2</v>
      </c>
      <c r="K100" s="4" t="e">
        <v>#DIV/0!</v>
      </c>
      <c r="L100" s="4" t="e">
        <v>#DIV/0!</v>
      </c>
      <c r="M100" s="4">
        <v>1.1621764705882354E-2</v>
      </c>
      <c r="N100" s="4">
        <v>3.5088888888888895E-3</v>
      </c>
      <c r="O100" s="4" t="e">
        <v>#DIV/0!</v>
      </c>
      <c r="P100" s="4" t="e">
        <v>#DIV/0!</v>
      </c>
      <c r="Q100" s="4">
        <v>565759.09756097558</v>
      </c>
      <c r="R100" s="4">
        <v>159598.04878048779</v>
      </c>
      <c r="S100" s="4">
        <v>9.010625000000001</v>
      </c>
      <c r="T100" s="4">
        <v>83.717500000000001</v>
      </c>
      <c r="U100" s="4" t="e">
        <v>#DIV/0!</v>
      </c>
      <c r="V100" s="4">
        <v>0.81987654320987668</v>
      </c>
      <c r="W100" s="4">
        <v>0.19999999999999968</v>
      </c>
      <c r="X100" s="4">
        <v>12.672345679012347</v>
      </c>
      <c r="Y100" s="4">
        <v>12.458658536585366</v>
      </c>
      <c r="Z100" s="4">
        <v>4.2948780487804861</v>
      </c>
      <c r="AA100" s="4">
        <v>3.6555555555555554E-4</v>
      </c>
      <c r="AB100" s="4" t="e">
        <v>#DIV/0!</v>
      </c>
      <c r="AC100" s="4">
        <v>45.716363636363639</v>
      </c>
      <c r="AD100" s="4">
        <v>3.4320731707317074</v>
      </c>
      <c r="AE100" s="4">
        <v>4.6383333333333345</v>
      </c>
    </row>
  </sheetData>
  <hyperlinks>
    <hyperlink ref="A1" r:id="rId1" xr:uid="{6462710C-021C-470E-A973-BB8AD3CDAD94}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11B76-6274-4376-8351-CA971E0F287B}">
  <dimension ref="A1:I147"/>
  <sheetViews>
    <sheetView workbookViewId="0"/>
  </sheetViews>
  <sheetFormatPr defaultRowHeight="15"/>
  <cols>
    <col min="1" max="1" width="15.28515625" customWidth="1"/>
    <col min="2" max="2" width="15" bestFit="1" customWidth="1"/>
    <col min="3" max="3" width="31.7109375" bestFit="1" customWidth="1"/>
    <col min="5" max="5" width="24.7109375" bestFit="1" customWidth="1"/>
    <col min="6" max="6" width="12" bestFit="1" customWidth="1"/>
    <col min="8" max="8" width="10.85546875" customWidth="1"/>
  </cols>
  <sheetData>
    <row r="1" spans="1:9">
      <c r="A1" s="8" t="s">
        <v>936</v>
      </c>
      <c r="H1" t="s">
        <v>75</v>
      </c>
      <c r="I1" t="s">
        <v>76</v>
      </c>
    </row>
    <row r="2" spans="1:9">
      <c r="H2">
        <v>0.46110000000000001</v>
      </c>
      <c r="I2">
        <v>51.307400000000001</v>
      </c>
    </row>
    <row r="25" spans="1:6">
      <c r="A25" t="s">
        <v>937</v>
      </c>
    </row>
    <row r="27" spans="1:6">
      <c r="A27" s="4" t="s">
        <v>81</v>
      </c>
      <c r="B27" s="4" t="s">
        <v>82</v>
      </c>
      <c r="C27" s="4"/>
      <c r="D27" s="4"/>
      <c r="E27" s="4"/>
      <c r="F27" s="4"/>
    </row>
    <row r="28" spans="1:6">
      <c r="A28" s="4" t="s">
        <v>83</v>
      </c>
      <c r="B28" s="4" t="s">
        <v>938</v>
      </c>
      <c r="C28" s="4" t="s">
        <v>939</v>
      </c>
      <c r="D28" s="4" t="s">
        <v>940</v>
      </c>
      <c r="E28" s="4" t="s">
        <v>390</v>
      </c>
      <c r="F28" s="4" t="s">
        <v>418</v>
      </c>
    </row>
    <row r="29" spans="1:6">
      <c r="A29" s="4" t="s">
        <v>419</v>
      </c>
      <c r="B29" s="4">
        <v>17.2</v>
      </c>
      <c r="C29" s="4">
        <v>121</v>
      </c>
      <c r="D29" s="4">
        <v>490</v>
      </c>
      <c r="E29" s="4">
        <v>16.5</v>
      </c>
      <c r="F29" s="4">
        <v>132.38</v>
      </c>
    </row>
    <row r="30" spans="1:6">
      <c r="A30" s="4" t="s">
        <v>420</v>
      </c>
      <c r="B30" s="4">
        <v>15.34</v>
      </c>
      <c r="C30" s="4">
        <v>95.4</v>
      </c>
      <c r="D30" s="4">
        <v>450</v>
      </c>
      <c r="E30" s="4">
        <v>20</v>
      </c>
      <c r="F30" s="4">
        <v>84.390909090909091</v>
      </c>
    </row>
    <row r="31" spans="1:6">
      <c r="A31" s="4" t="s">
        <v>421</v>
      </c>
      <c r="B31" s="4">
        <v>11.213333333333333</v>
      </c>
      <c r="C31" s="4">
        <v>69.25</v>
      </c>
      <c r="D31" s="4">
        <v>250</v>
      </c>
      <c r="E31" s="4">
        <v>10</v>
      </c>
      <c r="F31" s="4">
        <v>61.734285714285711</v>
      </c>
    </row>
    <row r="32" spans="1:6">
      <c r="A32" s="4" t="s">
        <v>422</v>
      </c>
      <c r="B32" s="4">
        <v>10.780000000000001</v>
      </c>
      <c r="C32" s="4">
        <v>73.099999999999994</v>
      </c>
      <c r="D32" s="4">
        <v>580</v>
      </c>
      <c r="E32" s="4">
        <v>18</v>
      </c>
      <c r="F32" s="4">
        <v>110.93428571428571</v>
      </c>
    </row>
    <row r="33" spans="1:6">
      <c r="A33" s="4" t="s">
        <v>423</v>
      </c>
      <c r="B33" s="4">
        <v>10.556666666666667</v>
      </c>
      <c r="C33" s="4">
        <v>69.650000000000006</v>
      </c>
      <c r="D33" s="4">
        <v>240</v>
      </c>
      <c r="E33" s="4">
        <v>10</v>
      </c>
      <c r="F33" s="4">
        <v>60.138571428571431</v>
      </c>
    </row>
    <row r="34" spans="1:6">
      <c r="A34" s="4" t="s">
        <v>424</v>
      </c>
      <c r="B34" s="4">
        <v>7</v>
      </c>
      <c r="C34" s="4">
        <v>59.199999999999996</v>
      </c>
      <c r="D34" s="4">
        <v>210</v>
      </c>
      <c r="E34" s="4">
        <v>9.25</v>
      </c>
      <c r="F34" s="4">
        <v>54.258333333333333</v>
      </c>
    </row>
    <row r="35" spans="1:6">
      <c r="A35" s="4" t="s">
        <v>425</v>
      </c>
      <c r="B35" s="4">
        <v>9.7349999999999994</v>
      </c>
      <c r="C35" s="4">
        <v>60.25</v>
      </c>
      <c r="D35" s="4"/>
      <c r="E35" s="4"/>
      <c r="F35" s="4">
        <v>34.9925</v>
      </c>
    </row>
    <row r="36" spans="1:6">
      <c r="A36" s="4" t="s">
        <v>426</v>
      </c>
      <c r="B36" s="4">
        <v>12.533333333333331</v>
      </c>
      <c r="C36" s="4">
        <v>81.699999999999989</v>
      </c>
      <c r="D36" s="4">
        <v>300</v>
      </c>
      <c r="E36" s="4">
        <v>15</v>
      </c>
      <c r="F36" s="4">
        <v>73.714285714285708</v>
      </c>
    </row>
    <row r="37" spans="1:6">
      <c r="A37" s="4" t="s">
        <v>427</v>
      </c>
      <c r="B37" s="4">
        <v>14.100000000000001</v>
      </c>
      <c r="C37" s="4">
        <v>62.9</v>
      </c>
      <c r="D37" s="4">
        <v>380</v>
      </c>
      <c r="E37" s="4">
        <v>20.3</v>
      </c>
      <c r="F37" s="4">
        <v>98.28</v>
      </c>
    </row>
    <row r="38" spans="1:6">
      <c r="A38" s="4" t="s">
        <v>428</v>
      </c>
      <c r="B38" s="4">
        <v>16.933333333333334</v>
      </c>
      <c r="C38" s="4">
        <v>96.8</v>
      </c>
      <c r="D38" s="4">
        <v>458</v>
      </c>
      <c r="E38" s="4">
        <v>25</v>
      </c>
      <c r="F38" s="4">
        <v>14301.377777777778</v>
      </c>
    </row>
    <row r="39" spans="1:6">
      <c r="A39" s="4" t="s">
        <v>429</v>
      </c>
      <c r="B39" s="4">
        <v>14.966666666666669</v>
      </c>
      <c r="C39" s="4">
        <v>83.9</v>
      </c>
      <c r="D39" s="4">
        <v>449</v>
      </c>
      <c r="E39" s="4">
        <v>31</v>
      </c>
      <c r="F39" s="4">
        <v>98.95714285714287</v>
      </c>
    </row>
    <row r="40" spans="1:6">
      <c r="A40" s="4" t="s">
        <v>430</v>
      </c>
      <c r="B40" s="4">
        <v>15.966666666666667</v>
      </c>
      <c r="C40" s="4">
        <v>79.849999999999994</v>
      </c>
      <c r="D40" s="4">
        <v>609</v>
      </c>
      <c r="E40" s="4">
        <v>23</v>
      </c>
      <c r="F40" s="4">
        <v>119.94285714285715</v>
      </c>
    </row>
    <row r="41" spans="1:6">
      <c r="A41" s="4" t="s">
        <v>431</v>
      </c>
      <c r="B41" s="4">
        <v>14.266666666666666</v>
      </c>
      <c r="C41" s="4">
        <v>83.65</v>
      </c>
      <c r="D41" s="4">
        <v>423</v>
      </c>
      <c r="E41" s="4">
        <v>11</v>
      </c>
      <c r="F41" s="4">
        <v>92.01428571428572</v>
      </c>
    </row>
    <row r="42" spans="1:6">
      <c r="A42" s="4" t="s">
        <v>432</v>
      </c>
      <c r="B42" s="4">
        <v>14.166666666666666</v>
      </c>
      <c r="C42" s="4">
        <v>73.45</v>
      </c>
      <c r="D42" s="4">
        <v>426</v>
      </c>
      <c r="E42" s="4">
        <v>16</v>
      </c>
      <c r="F42" s="4">
        <v>90.2</v>
      </c>
    </row>
    <row r="43" spans="1:6">
      <c r="A43" s="4" t="s">
        <v>433</v>
      </c>
      <c r="B43" s="4">
        <v>13.233333333333334</v>
      </c>
      <c r="C43" s="4">
        <v>72.7</v>
      </c>
      <c r="D43" s="4">
        <v>362</v>
      </c>
      <c r="E43" s="4">
        <v>12</v>
      </c>
      <c r="F43" s="4">
        <v>79.871428571428581</v>
      </c>
    </row>
    <row r="44" spans="1:6">
      <c r="A44" s="4" t="s">
        <v>434</v>
      </c>
      <c r="B44" s="4">
        <v>7.3049999999999997</v>
      </c>
      <c r="C44" s="4">
        <v>65.849999999999994</v>
      </c>
      <c r="D44" s="4">
        <v>281</v>
      </c>
      <c r="E44" s="4">
        <v>6</v>
      </c>
      <c r="F44" s="4">
        <v>72.218333333333334</v>
      </c>
    </row>
    <row r="45" spans="1:6">
      <c r="A45" s="4" t="s">
        <v>435</v>
      </c>
      <c r="B45" s="4">
        <v>11.225000000000001</v>
      </c>
      <c r="C45" s="4">
        <v>69.400000000000006</v>
      </c>
      <c r="D45" s="4">
        <v>321</v>
      </c>
      <c r="E45" s="4">
        <v>16</v>
      </c>
      <c r="F45" s="4">
        <v>65.087500000000006</v>
      </c>
    </row>
    <row r="46" spans="1:6">
      <c r="A46" s="4" t="s">
        <v>436</v>
      </c>
      <c r="B46" s="4">
        <v>9.7000000000000011</v>
      </c>
      <c r="C46" s="4">
        <v>63.1</v>
      </c>
      <c r="D46" s="4">
        <v>240</v>
      </c>
      <c r="E46" s="4">
        <v>18</v>
      </c>
      <c r="F46" s="4">
        <v>59.042857142857144</v>
      </c>
    </row>
    <row r="47" spans="1:6">
      <c r="A47" s="4" t="s">
        <v>437</v>
      </c>
      <c r="B47" s="4">
        <v>11.076666666666668</v>
      </c>
      <c r="C47" s="4">
        <v>68.05</v>
      </c>
      <c r="D47" s="4">
        <v>254</v>
      </c>
      <c r="E47" s="4">
        <v>10</v>
      </c>
      <c r="F47" s="4">
        <v>61.904285714285713</v>
      </c>
    </row>
    <row r="48" spans="1:6">
      <c r="A48" s="4" t="s">
        <v>438</v>
      </c>
      <c r="B48" s="4">
        <v>10.25</v>
      </c>
      <c r="C48" s="4">
        <v>82.75</v>
      </c>
      <c r="D48" s="4">
        <v>335</v>
      </c>
      <c r="E48" s="4">
        <v>17</v>
      </c>
      <c r="F48" s="4">
        <v>78.321428571428569</v>
      </c>
    </row>
    <row r="49" spans="1:6">
      <c r="A49" s="4" t="s">
        <v>439</v>
      </c>
      <c r="B49" s="4">
        <v>10.033333333333333</v>
      </c>
      <c r="C49" s="4">
        <v>77.599999999999994</v>
      </c>
      <c r="D49" s="4">
        <v>404</v>
      </c>
      <c r="E49" s="4">
        <v>17</v>
      </c>
      <c r="F49" s="4">
        <v>86.614285714285714</v>
      </c>
    </row>
    <row r="50" spans="1:6">
      <c r="A50" s="4" t="s">
        <v>440</v>
      </c>
      <c r="B50" s="4">
        <v>12.966666666666667</v>
      </c>
      <c r="C50" s="4">
        <v>74.5</v>
      </c>
      <c r="D50" s="4">
        <v>479</v>
      </c>
      <c r="E50" s="4">
        <v>23</v>
      </c>
      <c r="F50" s="4">
        <v>14784.877777777778</v>
      </c>
    </row>
    <row r="51" spans="1:6">
      <c r="A51" s="4" t="s">
        <v>441</v>
      </c>
      <c r="B51" s="4">
        <v>12.966666666666667</v>
      </c>
      <c r="C51" s="4">
        <v>90.2</v>
      </c>
      <c r="D51" s="4">
        <v>464</v>
      </c>
      <c r="E51" s="4">
        <v>13</v>
      </c>
      <c r="F51" s="4">
        <v>99.471428571428561</v>
      </c>
    </row>
    <row r="52" spans="1:6">
      <c r="A52" s="4" t="s">
        <v>442</v>
      </c>
      <c r="B52" s="4">
        <v>15.366666666666667</v>
      </c>
      <c r="C52" s="4">
        <v>89.8</v>
      </c>
      <c r="D52" s="4">
        <v>501</v>
      </c>
      <c r="E52" s="4">
        <v>23</v>
      </c>
      <c r="F52" s="4">
        <v>107.10000000000001</v>
      </c>
    </row>
    <row r="53" spans="1:6">
      <c r="A53" s="4" t="s">
        <v>443</v>
      </c>
      <c r="B53" s="4">
        <v>12.233333333333333</v>
      </c>
      <c r="C53" s="4">
        <v>75.349999999999994</v>
      </c>
      <c r="D53" s="4">
        <v>366</v>
      </c>
      <c r="E53" s="4">
        <v>16</v>
      </c>
      <c r="F53" s="4">
        <v>81.342857142857142</v>
      </c>
    </row>
    <row r="54" spans="1:6">
      <c r="A54" s="4" t="s">
        <v>444</v>
      </c>
      <c r="B54" s="4">
        <v>12.693333333333333</v>
      </c>
      <c r="C54" s="4">
        <v>78.25</v>
      </c>
      <c r="D54" s="4">
        <v>353</v>
      </c>
      <c r="E54" s="4">
        <v>17</v>
      </c>
      <c r="F54" s="4">
        <v>80.654285714285706</v>
      </c>
    </row>
    <row r="55" spans="1:6">
      <c r="A55" s="4" t="s">
        <v>934</v>
      </c>
      <c r="B55" s="4">
        <v>9.9766666666666666</v>
      </c>
      <c r="C55" s="4">
        <v>62.199999999999996</v>
      </c>
      <c r="D55" s="4">
        <v>237</v>
      </c>
      <c r="E55" s="4">
        <v>9</v>
      </c>
      <c r="F55" s="4">
        <v>57.19</v>
      </c>
    </row>
    <row r="56" spans="1:6">
      <c r="A56" s="4" t="s">
        <v>445</v>
      </c>
      <c r="B56" s="4">
        <v>9.4866666666666664</v>
      </c>
      <c r="C56" s="4">
        <v>67</v>
      </c>
      <c r="D56" s="4">
        <v>245</v>
      </c>
      <c r="E56" s="4">
        <v>6</v>
      </c>
      <c r="F56" s="4">
        <v>59.065714285714293</v>
      </c>
    </row>
    <row r="57" spans="1:6">
      <c r="A57" s="4" t="s">
        <v>446</v>
      </c>
      <c r="B57" s="4">
        <v>9.6866666666666674</v>
      </c>
      <c r="C57" s="4">
        <v>72.099999999999994</v>
      </c>
      <c r="D57" s="4">
        <v>207</v>
      </c>
      <c r="E57" s="4">
        <v>7</v>
      </c>
      <c r="F57" s="4">
        <v>55.322857142857139</v>
      </c>
    </row>
    <row r="58" spans="1:6">
      <c r="A58" s="4" t="s">
        <v>447</v>
      </c>
      <c r="B58" s="4">
        <v>7.53</v>
      </c>
      <c r="C58" s="4">
        <v>50.95</v>
      </c>
      <c r="D58" s="4">
        <v>181</v>
      </c>
      <c r="E58" s="4">
        <v>3</v>
      </c>
      <c r="F58" s="4">
        <v>44.07</v>
      </c>
    </row>
    <row r="59" spans="1:6">
      <c r="A59" s="4" t="s">
        <v>448</v>
      </c>
      <c r="B59" s="4">
        <v>15.200000000000001</v>
      </c>
      <c r="C59" s="4">
        <v>81.400000000000006</v>
      </c>
      <c r="D59" s="4">
        <v>264</v>
      </c>
      <c r="E59" s="4">
        <v>11</v>
      </c>
      <c r="F59" s="4">
        <v>69.05714285714285</v>
      </c>
    </row>
    <row r="60" spans="1:6">
      <c r="A60" s="4" t="s">
        <v>449</v>
      </c>
      <c r="B60" s="4">
        <v>13.6</v>
      </c>
      <c r="C60" s="4">
        <v>79.449999999999989</v>
      </c>
      <c r="D60" s="4">
        <v>468</v>
      </c>
      <c r="E60" s="4">
        <v>18</v>
      </c>
      <c r="F60" s="4">
        <v>97.95714285714287</v>
      </c>
    </row>
    <row r="61" spans="1:6">
      <c r="A61" s="4" t="s">
        <v>450</v>
      </c>
      <c r="B61" s="4">
        <v>14.433333333333332</v>
      </c>
      <c r="C61" s="4">
        <v>84.949999999999989</v>
      </c>
      <c r="D61" s="4">
        <v>470</v>
      </c>
      <c r="E61" s="4">
        <v>21</v>
      </c>
      <c r="F61" s="4">
        <v>100.60000000000001</v>
      </c>
    </row>
    <row r="62" spans="1:6">
      <c r="A62" s="4" t="s">
        <v>451</v>
      </c>
      <c r="B62" s="4">
        <v>12.649999999999999</v>
      </c>
      <c r="C62" s="4">
        <v>72.099999999999994</v>
      </c>
      <c r="D62" s="4">
        <v>236</v>
      </c>
      <c r="E62" s="4">
        <v>12</v>
      </c>
      <c r="F62" s="4">
        <v>18959.914285714283</v>
      </c>
    </row>
    <row r="63" spans="1:6">
      <c r="A63" s="4" t="s">
        <v>452</v>
      </c>
      <c r="B63" s="4">
        <v>11.68</v>
      </c>
      <c r="C63" s="4">
        <v>72</v>
      </c>
      <c r="D63" s="4">
        <v>290</v>
      </c>
      <c r="E63" s="4">
        <v>9</v>
      </c>
      <c r="F63" s="4">
        <v>62.413333333333334</v>
      </c>
    </row>
    <row r="64" spans="1:6">
      <c r="A64" s="4" t="s">
        <v>453</v>
      </c>
      <c r="B64" s="4">
        <v>11.223333333333334</v>
      </c>
      <c r="C64" s="4">
        <v>91.15</v>
      </c>
      <c r="D64" s="4">
        <v>481</v>
      </c>
      <c r="E64" s="4">
        <v>16</v>
      </c>
      <c r="F64" s="4">
        <v>101.85285714285715</v>
      </c>
    </row>
    <row r="65" spans="1:6">
      <c r="A65" s="4" t="s">
        <v>454</v>
      </c>
      <c r="B65" s="4">
        <v>13</v>
      </c>
      <c r="C65" s="4">
        <v>93.7</v>
      </c>
      <c r="D65" s="4">
        <v>454</v>
      </c>
      <c r="E65" s="4">
        <v>20</v>
      </c>
      <c r="F65" s="4">
        <v>100.05714285714285</v>
      </c>
    </row>
    <row r="66" spans="1:6">
      <c r="A66" s="4" t="s">
        <v>455</v>
      </c>
      <c r="B66" s="4">
        <v>14.146666666666667</v>
      </c>
      <c r="C66" s="4">
        <v>93.3</v>
      </c>
      <c r="D66" s="4">
        <v>286</v>
      </c>
      <c r="E66" s="4">
        <v>14</v>
      </c>
      <c r="F66" s="4">
        <v>75.577142857142846</v>
      </c>
    </row>
    <row r="67" spans="1:6">
      <c r="A67" s="4" t="s">
        <v>456</v>
      </c>
      <c r="B67" s="4">
        <v>19.100000000000001</v>
      </c>
      <c r="C67" s="4">
        <v>102</v>
      </c>
      <c r="D67" s="4">
        <v>318</v>
      </c>
      <c r="E67" s="4">
        <v>27</v>
      </c>
      <c r="F67" s="4">
        <v>86.614285714285714</v>
      </c>
    </row>
    <row r="68" spans="1:6">
      <c r="A68" s="4" t="s">
        <v>457</v>
      </c>
      <c r="B68" s="4">
        <v>12.270000000000001</v>
      </c>
      <c r="C68" s="4">
        <v>77.900000000000006</v>
      </c>
      <c r="D68" s="4">
        <v>243</v>
      </c>
      <c r="E68" s="4">
        <v>11</v>
      </c>
      <c r="F68" s="4">
        <v>63.801428571428573</v>
      </c>
    </row>
    <row r="69" spans="1:6">
      <c r="A69" s="4" t="s">
        <v>458</v>
      </c>
      <c r="B69" s="4">
        <v>9.2466666666666661</v>
      </c>
      <c r="C69" s="4">
        <v>64.099999999999994</v>
      </c>
      <c r="D69" s="4">
        <v>152</v>
      </c>
      <c r="E69" s="4">
        <v>11</v>
      </c>
      <c r="F69" s="4">
        <v>45.562857142857141</v>
      </c>
    </row>
    <row r="70" spans="1:6">
      <c r="A70" s="4" t="s">
        <v>459</v>
      </c>
      <c r="B70" s="4">
        <v>10.469999999999999</v>
      </c>
      <c r="C70" s="4">
        <v>65.150000000000006</v>
      </c>
      <c r="D70" s="4">
        <v>276</v>
      </c>
      <c r="E70" s="4">
        <v>15</v>
      </c>
      <c r="F70" s="4">
        <v>64.67285714285714</v>
      </c>
    </row>
    <row r="71" spans="1:6">
      <c r="A71" s="4" t="s">
        <v>460</v>
      </c>
      <c r="B71" s="4">
        <v>11.206666666666665</v>
      </c>
      <c r="C71" s="4">
        <v>75.849999999999994</v>
      </c>
      <c r="D71" s="4">
        <v>259</v>
      </c>
      <c r="E71" s="4">
        <v>12</v>
      </c>
      <c r="F71" s="4">
        <v>65.188571428571422</v>
      </c>
    </row>
    <row r="72" spans="1:6">
      <c r="A72" s="4" t="s">
        <v>461</v>
      </c>
      <c r="B72" s="4">
        <v>12.5</v>
      </c>
      <c r="C72" s="4">
        <v>43.7</v>
      </c>
      <c r="D72" s="4">
        <v>510</v>
      </c>
      <c r="E72" s="4">
        <v>20</v>
      </c>
      <c r="F72" s="4">
        <v>93.55714285714285</v>
      </c>
    </row>
    <row r="73" spans="1:6">
      <c r="A73" s="4" t="s">
        <v>462</v>
      </c>
      <c r="B73" s="4">
        <v>14.5</v>
      </c>
      <c r="C73" s="4">
        <v>64.25</v>
      </c>
      <c r="D73" s="4">
        <v>433</v>
      </c>
      <c r="E73" s="4">
        <v>22</v>
      </c>
      <c r="F73" s="4">
        <v>89.571428571428569</v>
      </c>
    </row>
    <row r="74" spans="1:6">
      <c r="A74" s="4" t="s">
        <v>463</v>
      </c>
      <c r="B74" s="4">
        <v>14.266666666666666</v>
      </c>
      <c r="C74" s="4">
        <v>75.400000000000006</v>
      </c>
      <c r="D74" s="4">
        <v>424</v>
      </c>
      <c r="E74" s="4">
        <v>24</v>
      </c>
      <c r="F74" s="4">
        <v>15371.400000000001</v>
      </c>
    </row>
    <row r="75" spans="1:6">
      <c r="A75" s="4" t="s">
        <v>464</v>
      </c>
      <c r="B75" s="4">
        <v>10.6</v>
      </c>
      <c r="C75" s="4">
        <v>62.2</v>
      </c>
      <c r="D75" s="4">
        <v>498</v>
      </c>
      <c r="E75" s="4">
        <v>28</v>
      </c>
      <c r="F75" s="4">
        <v>97.45714285714287</v>
      </c>
    </row>
    <row r="76" spans="1:6">
      <c r="A76" s="4" t="s">
        <v>465</v>
      </c>
      <c r="B76" s="4">
        <v>12.9</v>
      </c>
      <c r="C76" s="4">
        <v>81.900000000000006</v>
      </c>
      <c r="D76" s="4">
        <v>434</v>
      </c>
      <c r="E76" s="4">
        <v>19</v>
      </c>
      <c r="F76" s="4">
        <v>136.94999999999999</v>
      </c>
    </row>
    <row r="77" spans="1:6">
      <c r="A77" s="4" t="s">
        <v>941</v>
      </c>
      <c r="B77" s="4">
        <v>8.6366666666666667</v>
      </c>
      <c r="C77" s="4">
        <v>71.5</v>
      </c>
      <c r="D77" s="4">
        <v>408</v>
      </c>
      <c r="E77" s="4">
        <v>17</v>
      </c>
      <c r="F77" s="4">
        <v>87.068333333333328</v>
      </c>
    </row>
    <row r="78" spans="1:6">
      <c r="A78" s="4" t="s">
        <v>942</v>
      </c>
      <c r="B78" s="4">
        <v>10.45</v>
      </c>
      <c r="C78" s="4">
        <v>76.400000000000006</v>
      </c>
      <c r="D78" s="4">
        <v>292</v>
      </c>
      <c r="E78" s="4">
        <v>16</v>
      </c>
      <c r="F78" s="4">
        <v>70.30714285714285</v>
      </c>
    </row>
    <row r="79" spans="1:6">
      <c r="A79" s="4" t="s">
        <v>943</v>
      </c>
      <c r="B79" s="4">
        <v>11.57</v>
      </c>
      <c r="C79" s="4">
        <v>75.966666666666669</v>
      </c>
      <c r="D79" s="4">
        <v>185</v>
      </c>
      <c r="E79" s="4">
        <v>10</v>
      </c>
      <c r="F79" s="4">
        <v>52.13111111111111</v>
      </c>
    </row>
    <row r="80" spans="1:6">
      <c r="A80" s="4" t="s">
        <v>944</v>
      </c>
      <c r="B80" s="4">
        <v>9.6466666666666665</v>
      </c>
      <c r="C80" s="4">
        <v>67.650000000000006</v>
      </c>
      <c r="D80" s="4">
        <v>200</v>
      </c>
      <c r="E80" s="4">
        <v>9</v>
      </c>
      <c r="F80" s="4">
        <v>53.32</v>
      </c>
    </row>
    <row r="81" spans="1:6">
      <c r="A81" s="4" t="s">
        <v>945</v>
      </c>
      <c r="B81" s="4">
        <v>16.774999999999999</v>
      </c>
      <c r="C81" s="4">
        <v>85.466666666666654</v>
      </c>
      <c r="D81" s="4">
        <v>210</v>
      </c>
      <c r="E81" s="4">
        <v>13</v>
      </c>
      <c r="F81" s="4">
        <v>60.722222222222221</v>
      </c>
    </row>
    <row r="82" spans="1:6">
      <c r="A82" s="4" t="s">
        <v>946</v>
      </c>
      <c r="B82" s="4">
        <v>11.4</v>
      </c>
      <c r="C82" s="4">
        <v>69.400000000000006</v>
      </c>
      <c r="D82" s="4">
        <v>196</v>
      </c>
      <c r="E82" s="4">
        <v>14</v>
      </c>
      <c r="F82" s="4">
        <v>54.714285714285715</v>
      </c>
    </row>
    <row r="83" spans="1:6">
      <c r="A83" s="4" t="s">
        <v>947</v>
      </c>
      <c r="B83" s="4">
        <v>14.056666666666667</v>
      </c>
      <c r="C83" s="4">
        <v>88.2</v>
      </c>
      <c r="D83" s="4">
        <v>227</v>
      </c>
      <c r="E83" s="4">
        <v>14</v>
      </c>
      <c r="F83" s="4">
        <v>65.652857142857144</v>
      </c>
    </row>
    <row r="84" spans="1:6">
      <c r="A84" s="4" t="s">
        <v>948</v>
      </c>
      <c r="B84" s="4">
        <v>14.95</v>
      </c>
      <c r="C84" s="4">
        <v>77.400000000000006</v>
      </c>
      <c r="D84" s="4">
        <v>260</v>
      </c>
      <c r="E84" s="4">
        <v>15</v>
      </c>
      <c r="F84" s="4">
        <v>76.460000000000008</v>
      </c>
    </row>
    <row r="85" spans="1:6">
      <c r="A85" s="4" t="s">
        <v>949</v>
      </c>
      <c r="B85" s="4">
        <v>13.25</v>
      </c>
      <c r="C85" s="4">
        <v>72.566666666666677</v>
      </c>
      <c r="D85" s="4">
        <v>274</v>
      </c>
      <c r="E85" s="4">
        <v>25</v>
      </c>
      <c r="F85" s="4">
        <v>63.300000000000004</v>
      </c>
    </row>
    <row r="86" spans="1:6">
      <c r="A86" s="4" t="s">
        <v>950</v>
      </c>
      <c r="B86" s="4">
        <v>18.900000000000002</v>
      </c>
      <c r="C86" s="4">
        <v>84.45</v>
      </c>
      <c r="D86" s="4">
        <v>504</v>
      </c>
      <c r="E86" s="4">
        <v>31</v>
      </c>
      <c r="F86" s="4">
        <v>15894.28888888889</v>
      </c>
    </row>
    <row r="87" spans="1:6">
      <c r="A87" s="4" t="s">
        <v>951</v>
      </c>
      <c r="B87" s="4">
        <v>18.066666666666666</v>
      </c>
      <c r="C87" s="4">
        <v>95.1</v>
      </c>
      <c r="D87" s="4">
        <v>443</v>
      </c>
      <c r="E87" s="4">
        <v>36</v>
      </c>
      <c r="F87" s="4">
        <v>103.34285714285714</v>
      </c>
    </row>
    <row r="88" spans="1:6">
      <c r="A88" s="4" t="s">
        <v>952</v>
      </c>
      <c r="B88" s="4">
        <v>15.366666666666665</v>
      </c>
      <c r="C88" s="4">
        <v>102.05</v>
      </c>
      <c r="D88" s="4">
        <v>349</v>
      </c>
      <c r="E88" s="4">
        <v>28</v>
      </c>
      <c r="F88" s="4">
        <v>89.600000000000009</v>
      </c>
    </row>
    <row r="89" spans="1:6">
      <c r="A89" s="4" t="s">
        <v>466</v>
      </c>
      <c r="B89" s="4">
        <v>12.233333333333334</v>
      </c>
      <c r="C89" s="4">
        <v>79.150000000000006</v>
      </c>
      <c r="D89" s="4">
        <v>1040</v>
      </c>
      <c r="E89" s="4">
        <v>20</v>
      </c>
      <c r="F89" s="4">
        <v>179.28571428571428</v>
      </c>
    </row>
    <row r="90" spans="1:6">
      <c r="A90" s="4" t="s">
        <v>467</v>
      </c>
      <c r="B90" s="4">
        <v>13.166666666666666</v>
      </c>
      <c r="C90" s="4">
        <v>85.5</v>
      </c>
      <c r="D90" s="4">
        <v>443</v>
      </c>
      <c r="E90" s="4">
        <v>23</v>
      </c>
      <c r="F90" s="4">
        <v>96.642857142857139</v>
      </c>
    </row>
    <row r="91" spans="1:6">
      <c r="A91" s="4" t="s">
        <v>468</v>
      </c>
      <c r="B91" s="4">
        <v>9.7533333333333321</v>
      </c>
      <c r="C91" s="4">
        <v>59.75</v>
      </c>
      <c r="D91" s="4">
        <v>459</v>
      </c>
      <c r="E91" s="4">
        <v>13</v>
      </c>
      <c r="F91" s="4">
        <v>88.679999999999993</v>
      </c>
    </row>
    <row r="92" spans="1:6">
      <c r="A92" s="4" t="s">
        <v>469</v>
      </c>
      <c r="B92" s="4">
        <v>7.2133333333333338</v>
      </c>
      <c r="C92" s="4">
        <v>56.7</v>
      </c>
      <c r="D92" s="4">
        <v>400</v>
      </c>
      <c r="E92" s="4">
        <v>11</v>
      </c>
      <c r="F92" s="4">
        <v>78.005714285714276</v>
      </c>
    </row>
    <row r="93" spans="1:6">
      <c r="A93" s="4" t="s">
        <v>470</v>
      </c>
      <c r="B93" s="4">
        <v>7.9233333333333347</v>
      </c>
      <c r="C93" s="4">
        <v>55.25</v>
      </c>
      <c r="D93" s="4">
        <v>184</v>
      </c>
      <c r="E93" s="4">
        <v>6</v>
      </c>
      <c r="F93" s="4">
        <v>46.324285714285715</v>
      </c>
    </row>
    <row r="94" spans="1:6">
      <c r="A94" s="4" t="s">
        <v>471</v>
      </c>
      <c r="B94" s="4">
        <v>10.9</v>
      </c>
      <c r="C94" s="4">
        <v>62.5</v>
      </c>
      <c r="D94" s="4"/>
      <c r="E94" s="4"/>
      <c r="F94" s="4">
        <v>36.700000000000003</v>
      </c>
    </row>
    <row r="95" spans="1:6">
      <c r="A95" s="4" t="s">
        <v>472</v>
      </c>
      <c r="B95" s="4">
        <v>11.844999999999999</v>
      </c>
      <c r="C95" s="4">
        <v>64.400000000000006</v>
      </c>
      <c r="D95" s="4">
        <v>492.5</v>
      </c>
      <c r="E95" s="4">
        <v>19</v>
      </c>
      <c r="F95" s="4">
        <v>114.87090909090908</v>
      </c>
    </row>
    <row r="96" spans="1:6">
      <c r="A96" s="4" t="s">
        <v>473</v>
      </c>
      <c r="B96" s="4">
        <v>13.05</v>
      </c>
      <c r="C96" s="4">
        <v>56.349999999999994</v>
      </c>
      <c r="D96" s="4">
        <v>514</v>
      </c>
      <c r="E96" s="4">
        <v>23</v>
      </c>
      <c r="F96" s="4">
        <v>112.63333333333333</v>
      </c>
    </row>
    <row r="97" spans="1:6">
      <c r="A97" s="4" t="s">
        <v>474</v>
      </c>
      <c r="B97" s="4">
        <v>10.695</v>
      </c>
      <c r="C97" s="4">
        <v>56.45</v>
      </c>
      <c r="D97" s="4">
        <v>348</v>
      </c>
      <c r="E97" s="4">
        <v>22</v>
      </c>
      <c r="F97" s="4">
        <v>65.710000000000008</v>
      </c>
    </row>
    <row r="98" spans="1:6">
      <c r="A98" s="4" t="s">
        <v>475</v>
      </c>
      <c r="B98" s="4">
        <v>13.299999999999999</v>
      </c>
      <c r="C98" s="4">
        <v>69.300000000000011</v>
      </c>
      <c r="D98" s="4">
        <v>520</v>
      </c>
      <c r="E98" s="4">
        <v>21</v>
      </c>
      <c r="F98" s="4">
        <v>16151.277777777777</v>
      </c>
    </row>
    <row r="99" spans="1:6">
      <c r="A99" s="4" t="s">
        <v>476</v>
      </c>
      <c r="B99" s="4">
        <v>12.533333333333333</v>
      </c>
      <c r="C99" s="4">
        <v>63.650000000000006</v>
      </c>
      <c r="D99" s="4">
        <v>536</v>
      </c>
      <c r="E99" s="4">
        <v>22</v>
      </c>
      <c r="F99" s="4">
        <v>103.27142857142857</v>
      </c>
    </row>
    <row r="100" spans="1:6">
      <c r="A100" s="4" t="s">
        <v>477</v>
      </c>
      <c r="B100" s="4">
        <v>17.666666666666668</v>
      </c>
      <c r="C100" s="4">
        <v>99.1</v>
      </c>
      <c r="D100" s="4">
        <v>752</v>
      </c>
      <c r="E100" s="4">
        <v>26</v>
      </c>
      <c r="F100" s="4">
        <v>147.02857142857144</v>
      </c>
    </row>
    <row r="101" spans="1:6">
      <c r="A101" s="4" t="s">
        <v>478</v>
      </c>
      <c r="B101" s="4">
        <v>16.633333333333336</v>
      </c>
      <c r="C101" s="4">
        <v>77.8</v>
      </c>
      <c r="D101" s="4">
        <v>821</v>
      </c>
      <c r="E101" s="4">
        <v>31</v>
      </c>
      <c r="F101" s="4">
        <v>151.07142857142858</v>
      </c>
    </row>
    <row r="102" spans="1:6">
      <c r="A102" s="4" t="s">
        <v>479</v>
      </c>
      <c r="B102" s="4">
        <v>10.296666666666667</v>
      </c>
      <c r="C102" s="4">
        <v>79.849999999999994</v>
      </c>
      <c r="D102" s="4">
        <v>659</v>
      </c>
      <c r="E102" s="4">
        <v>24</v>
      </c>
      <c r="F102" s="4">
        <v>124.79857142857144</v>
      </c>
    </row>
    <row r="103" spans="1:6">
      <c r="A103" s="4" t="s">
        <v>480</v>
      </c>
      <c r="B103" s="4">
        <v>8.5666666666666664</v>
      </c>
      <c r="C103" s="4">
        <v>56.95</v>
      </c>
      <c r="D103" s="4">
        <v>304</v>
      </c>
      <c r="E103" s="4">
        <v>13</v>
      </c>
      <c r="F103" s="4">
        <v>65.228571428571428</v>
      </c>
    </row>
    <row r="104" spans="1:6">
      <c r="A104" s="4" t="s">
        <v>481</v>
      </c>
      <c r="B104" s="4">
        <v>6.1966666666666663</v>
      </c>
      <c r="C104" s="4">
        <v>51.150000000000006</v>
      </c>
      <c r="D104" s="4">
        <v>286</v>
      </c>
      <c r="E104" s="4">
        <v>7</v>
      </c>
      <c r="F104" s="4">
        <v>59.127142857142857</v>
      </c>
    </row>
    <row r="105" spans="1:6">
      <c r="A105" s="4" t="s">
        <v>482</v>
      </c>
      <c r="B105" s="4">
        <v>5.12</v>
      </c>
      <c r="C105" s="4">
        <v>46.650000000000006</v>
      </c>
      <c r="D105" s="4">
        <v>270</v>
      </c>
      <c r="E105" s="4">
        <v>11</v>
      </c>
      <c r="F105" s="4">
        <v>64.09</v>
      </c>
    </row>
    <row r="106" spans="1:6">
      <c r="A106" s="4" t="s">
        <v>483</v>
      </c>
      <c r="B106" s="4">
        <v>8.1524999999999999</v>
      </c>
      <c r="C106" s="4">
        <v>47.45</v>
      </c>
      <c r="D106" s="4">
        <v>244</v>
      </c>
      <c r="E106" s="4">
        <v>12</v>
      </c>
      <c r="F106" s="4">
        <v>47.938749999999999</v>
      </c>
    </row>
    <row r="107" spans="1:6">
      <c r="A107" s="4" t="s">
        <v>484</v>
      </c>
      <c r="B107" s="4">
        <v>7.6166666666666671</v>
      </c>
      <c r="C107" s="4">
        <v>49.3</v>
      </c>
      <c r="D107" s="4">
        <v>303</v>
      </c>
      <c r="E107" s="4">
        <v>14</v>
      </c>
      <c r="F107" s="4">
        <v>62.635714285714286</v>
      </c>
    </row>
    <row r="108" spans="1:6">
      <c r="A108" s="4" t="s">
        <v>485</v>
      </c>
      <c r="B108" s="4">
        <v>8.99</v>
      </c>
      <c r="C108" s="4">
        <v>56.25</v>
      </c>
      <c r="D108" s="4">
        <v>223</v>
      </c>
      <c r="E108" s="4">
        <v>13</v>
      </c>
      <c r="F108" s="4">
        <v>53.638571428571431</v>
      </c>
    </row>
    <row r="109" spans="1:6">
      <c r="A109" s="4" t="s">
        <v>486</v>
      </c>
      <c r="B109" s="4">
        <v>11.503333333333332</v>
      </c>
      <c r="C109" s="4">
        <v>67.55</v>
      </c>
      <c r="D109" s="4">
        <v>427</v>
      </c>
      <c r="E109" s="4">
        <v>20</v>
      </c>
      <c r="F109" s="4">
        <v>88.087142857142865</v>
      </c>
    </row>
    <row r="110" spans="1:6">
      <c r="A110" s="4" t="s">
        <v>953</v>
      </c>
      <c r="B110" s="4">
        <v>13.1</v>
      </c>
      <c r="C110" s="4">
        <v>67.400000000000006</v>
      </c>
      <c r="D110" s="4">
        <v>406</v>
      </c>
      <c r="E110" s="4">
        <v>21</v>
      </c>
      <c r="F110" s="4">
        <v>14997.122222222222</v>
      </c>
    </row>
    <row r="111" spans="1:6">
      <c r="A111" s="4" t="s">
        <v>487</v>
      </c>
      <c r="B111" s="4">
        <v>17.933333333333334</v>
      </c>
      <c r="C111" s="4">
        <v>118.6</v>
      </c>
      <c r="D111" s="4">
        <v>603</v>
      </c>
      <c r="E111" s="4">
        <v>25</v>
      </c>
      <c r="F111" s="4">
        <v>131.28571428571428</v>
      </c>
    </row>
    <row r="112" spans="1:6">
      <c r="A112" s="4" t="s">
        <v>488</v>
      </c>
      <c r="B112" s="4">
        <v>15.05</v>
      </c>
      <c r="C112" s="4">
        <v>94.1</v>
      </c>
      <c r="D112" s="4">
        <v>570</v>
      </c>
      <c r="E112" s="4">
        <v>29</v>
      </c>
      <c r="F112" s="4">
        <v>144.64000000000001</v>
      </c>
    </row>
    <row r="113" spans="1:6">
      <c r="A113" s="4" t="s">
        <v>954</v>
      </c>
      <c r="B113" s="4">
        <v>14.75</v>
      </c>
      <c r="C113" s="4">
        <v>82.8</v>
      </c>
      <c r="D113" s="4">
        <v>623</v>
      </c>
      <c r="E113" s="4">
        <v>28</v>
      </c>
      <c r="F113" s="4">
        <v>106.48888888888888</v>
      </c>
    </row>
    <row r="114" spans="1:6">
      <c r="A114" s="4" t="s">
        <v>489</v>
      </c>
      <c r="B114" s="4">
        <v>12.866666666666665</v>
      </c>
      <c r="C114" s="4">
        <v>69.7</v>
      </c>
      <c r="D114" s="4">
        <v>707</v>
      </c>
      <c r="E114" s="4">
        <v>19</v>
      </c>
      <c r="F114" s="4">
        <v>129.14285714285714</v>
      </c>
    </row>
    <row r="115" spans="1:6">
      <c r="A115" s="4" t="s">
        <v>490</v>
      </c>
      <c r="B115" s="4">
        <v>14.533333333333333</v>
      </c>
      <c r="C115" s="4">
        <v>79.75</v>
      </c>
      <c r="D115" s="4">
        <v>617</v>
      </c>
      <c r="E115" s="4">
        <v>15</v>
      </c>
      <c r="F115" s="4">
        <v>119.3</v>
      </c>
    </row>
    <row r="116" spans="1:6">
      <c r="A116" s="4" t="s">
        <v>491</v>
      </c>
      <c r="B116" s="4">
        <v>9.5466666666666669</v>
      </c>
      <c r="C116" s="4">
        <v>41.7</v>
      </c>
      <c r="D116" s="4">
        <v>447</v>
      </c>
      <c r="E116" s="4">
        <v>15</v>
      </c>
      <c r="F116" s="4">
        <v>82.005714285714276</v>
      </c>
    </row>
    <row r="117" spans="1:6">
      <c r="A117" s="4" t="s">
        <v>492</v>
      </c>
      <c r="B117" s="4">
        <v>10.483333333333334</v>
      </c>
      <c r="C117" s="4">
        <v>59.05</v>
      </c>
      <c r="D117" s="4">
        <v>457</v>
      </c>
      <c r="E117" s="4">
        <v>16</v>
      </c>
      <c r="F117" s="4">
        <v>88.935714285714283</v>
      </c>
    </row>
    <row r="118" spans="1:6">
      <c r="A118" s="4" t="s">
        <v>493</v>
      </c>
      <c r="B118" s="4">
        <v>10.816666666666668</v>
      </c>
      <c r="C118" s="4">
        <v>62.800000000000004</v>
      </c>
      <c r="D118" s="4">
        <v>400</v>
      </c>
      <c r="E118" s="4">
        <v>16</v>
      </c>
      <c r="F118" s="4">
        <v>82.007142857142853</v>
      </c>
    </row>
    <row r="119" spans="1:6">
      <c r="A119" s="4" t="s">
        <v>494</v>
      </c>
      <c r="B119" s="4">
        <v>9.086666666666666</v>
      </c>
      <c r="C119" s="4">
        <v>59.4</v>
      </c>
      <c r="D119" s="4">
        <v>522</v>
      </c>
      <c r="E119" s="4">
        <v>16</v>
      </c>
      <c r="F119" s="4">
        <v>97.722857142857137</v>
      </c>
    </row>
    <row r="120" spans="1:6">
      <c r="A120" s="4" t="s">
        <v>495</v>
      </c>
      <c r="B120" s="4">
        <v>12.416666666666666</v>
      </c>
      <c r="C120" s="4">
        <v>54.95</v>
      </c>
      <c r="D120" s="4">
        <v>472</v>
      </c>
      <c r="E120" s="4">
        <v>27</v>
      </c>
      <c r="F120" s="4">
        <v>92.30714285714285</v>
      </c>
    </row>
    <row r="121" spans="1:6">
      <c r="A121" s="4" t="s">
        <v>496</v>
      </c>
      <c r="B121" s="4">
        <v>13.633333333333333</v>
      </c>
      <c r="C121" s="4">
        <v>61.05</v>
      </c>
      <c r="D121" s="4">
        <v>306</v>
      </c>
      <c r="E121" s="4">
        <v>16</v>
      </c>
      <c r="F121" s="4">
        <v>69.285714285714292</v>
      </c>
    </row>
    <row r="122" spans="1:6">
      <c r="A122" s="4" t="s">
        <v>497</v>
      </c>
      <c r="B122" s="4">
        <v>14.766666666666667</v>
      </c>
      <c r="C122" s="4">
        <v>67.45</v>
      </c>
      <c r="D122" s="4">
        <v>758</v>
      </c>
      <c r="E122" s="4">
        <v>31</v>
      </c>
      <c r="F122" s="4">
        <v>14931.800000000001</v>
      </c>
    </row>
    <row r="123" spans="1:6">
      <c r="A123" s="4" t="s">
        <v>498</v>
      </c>
      <c r="B123" s="4">
        <v>16</v>
      </c>
      <c r="C123" s="4">
        <v>75.25</v>
      </c>
      <c r="D123" s="4">
        <v>873</v>
      </c>
      <c r="E123" s="4">
        <v>33</v>
      </c>
      <c r="F123" s="4">
        <v>157.78571428571428</v>
      </c>
    </row>
    <row r="124" spans="1:6">
      <c r="A124" s="4" t="s">
        <v>499</v>
      </c>
      <c r="B124" s="4">
        <v>14.733333333333334</v>
      </c>
      <c r="C124" s="4">
        <v>81.400000000000006</v>
      </c>
      <c r="D124" s="4">
        <v>563</v>
      </c>
      <c r="E124" s="4">
        <v>24</v>
      </c>
      <c r="F124" s="4">
        <v>113.42857142857143</v>
      </c>
    </row>
    <row r="125" spans="1:6">
      <c r="A125" s="4" t="s">
        <v>500</v>
      </c>
      <c r="B125" s="4">
        <v>19.933333333333334</v>
      </c>
      <c r="C125" s="4">
        <v>85.45</v>
      </c>
      <c r="D125" s="4">
        <v>831</v>
      </c>
      <c r="E125" s="4">
        <v>43</v>
      </c>
      <c r="F125" s="4">
        <v>157.81428571428572</v>
      </c>
    </row>
    <row r="126" spans="1:6">
      <c r="A126" s="4" t="s">
        <v>501</v>
      </c>
      <c r="B126" s="4">
        <v>11.766666666666666</v>
      </c>
      <c r="C126" s="4">
        <v>61.2</v>
      </c>
      <c r="D126" s="4">
        <v>577</v>
      </c>
      <c r="E126" s="4">
        <v>29</v>
      </c>
      <c r="F126" s="4">
        <v>109.10000000000001</v>
      </c>
    </row>
    <row r="127" spans="1:6">
      <c r="A127" s="4" t="s">
        <v>502</v>
      </c>
      <c r="B127" s="4">
        <v>12.37</v>
      </c>
      <c r="C127" s="4">
        <v>74.75</v>
      </c>
      <c r="D127" s="4">
        <v>349</v>
      </c>
      <c r="E127" s="4">
        <v>12</v>
      </c>
      <c r="F127" s="4">
        <v>78.23</v>
      </c>
    </row>
    <row r="128" spans="1:6">
      <c r="A128" s="4" t="s">
        <v>503</v>
      </c>
      <c r="B128" s="4">
        <v>10.083333333333334</v>
      </c>
      <c r="C128" s="4">
        <v>63.35</v>
      </c>
      <c r="D128" s="4">
        <v>276</v>
      </c>
      <c r="E128" s="4">
        <v>13</v>
      </c>
      <c r="F128" s="4">
        <v>63.707142857142856</v>
      </c>
    </row>
    <row r="129" spans="1:6">
      <c r="A129" s="4" t="s">
        <v>504</v>
      </c>
      <c r="B129" s="4">
        <v>13.443333333333333</v>
      </c>
      <c r="C129" s="4">
        <v>66.349999999999994</v>
      </c>
      <c r="D129" s="4">
        <v>263</v>
      </c>
      <c r="E129" s="4">
        <v>13</v>
      </c>
      <c r="F129" s="4">
        <v>64.147142857142853</v>
      </c>
    </row>
    <row r="130" spans="1:6">
      <c r="A130" s="4" t="s">
        <v>505</v>
      </c>
      <c r="B130" s="4">
        <v>18.166666666666668</v>
      </c>
      <c r="C130" s="4">
        <v>83.65</v>
      </c>
      <c r="D130" s="4">
        <v>398</v>
      </c>
      <c r="E130" s="4">
        <v>16</v>
      </c>
      <c r="F130" s="4">
        <v>90.828571428571422</v>
      </c>
    </row>
    <row r="131" spans="1:6">
      <c r="A131" s="4" t="s">
        <v>506</v>
      </c>
      <c r="B131" s="4">
        <v>23.2</v>
      </c>
      <c r="C131" s="4">
        <v>115.5</v>
      </c>
      <c r="D131" s="4">
        <v>684</v>
      </c>
      <c r="E131" s="4">
        <v>28</v>
      </c>
      <c r="F131" s="4">
        <v>144.65714285714287</v>
      </c>
    </row>
    <row r="132" spans="1:6">
      <c r="A132" s="4" t="s">
        <v>507</v>
      </c>
      <c r="B132" s="4">
        <v>15.9</v>
      </c>
      <c r="C132" s="4">
        <v>75.5</v>
      </c>
      <c r="D132" s="4">
        <v>543</v>
      </c>
      <c r="E132" s="4">
        <v>26</v>
      </c>
      <c r="F132" s="4">
        <v>109.67142857142858</v>
      </c>
    </row>
    <row r="133" spans="1:6">
      <c r="A133" s="4" t="s">
        <v>508</v>
      </c>
      <c r="B133" s="4">
        <v>11.056666666666667</v>
      </c>
      <c r="C133" s="4">
        <v>59.5</v>
      </c>
      <c r="D133" s="4">
        <v>519</v>
      </c>
      <c r="E133" s="4">
        <v>30</v>
      </c>
      <c r="F133" s="4">
        <v>100.16714285714286</v>
      </c>
    </row>
    <row r="134" spans="1:6">
      <c r="A134" s="4" t="s">
        <v>509</v>
      </c>
      <c r="B134" s="4">
        <v>17.233333333333334</v>
      </c>
      <c r="C134" s="4">
        <v>92.8</v>
      </c>
      <c r="D134" s="4">
        <v>1090</v>
      </c>
      <c r="E134" s="4">
        <v>34</v>
      </c>
      <c r="F134" s="4">
        <v>14929.922222222222</v>
      </c>
    </row>
    <row r="135" spans="1:6">
      <c r="A135" s="4" t="s">
        <v>510</v>
      </c>
      <c r="B135" s="4">
        <v>16.033333333333335</v>
      </c>
      <c r="C135" s="4">
        <v>80.75</v>
      </c>
      <c r="D135" s="4">
        <v>719</v>
      </c>
      <c r="E135" s="4">
        <v>13</v>
      </c>
      <c r="F135" s="4">
        <v>134.51428571428571</v>
      </c>
    </row>
    <row r="136" spans="1:6">
      <c r="A136" s="4" t="s">
        <v>511</v>
      </c>
      <c r="B136" s="4">
        <v>17.366666666666667</v>
      </c>
      <c r="C136" s="4">
        <v>99.9</v>
      </c>
      <c r="D136" s="4">
        <v>682</v>
      </c>
      <c r="E136" s="4">
        <v>23</v>
      </c>
      <c r="F136" s="4">
        <v>136.69999999999999</v>
      </c>
    </row>
    <row r="137" spans="1:6">
      <c r="A137" s="4" t="s">
        <v>512</v>
      </c>
      <c r="B137" s="4">
        <v>16.533333333333335</v>
      </c>
      <c r="C137" s="4">
        <v>96.25</v>
      </c>
      <c r="D137" s="4">
        <v>757</v>
      </c>
      <c r="E137" s="4">
        <v>24</v>
      </c>
      <c r="F137" s="4">
        <v>146.15714285714287</v>
      </c>
    </row>
    <row r="138" spans="1:6">
      <c r="A138" s="4" t="s">
        <v>513</v>
      </c>
      <c r="B138" s="4">
        <v>15.9</v>
      </c>
      <c r="C138" s="4">
        <v>95</v>
      </c>
      <c r="D138" s="4">
        <v>1080</v>
      </c>
      <c r="E138" s="4">
        <v>24</v>
      </c>
      <c r="F138" s="4">
        <v>191.67142857142858</v>
      </c>
    </row>
    <row r="139" spans="1:6">
      <c r="A139" s="4" t="s">
        <v>514</v>
      </c>
      <c r="B139" s="4">
        <v>10.434999999999999</v>
      </c>
      <c r="C139" s="4">
        <v>67.7</v>
      </c>
      <c r="D139" s="4">
        <v>409</v>
      </c>
      <c r="E139" s="4">
        <v>12</v>
      </c>
      <c r="F139" s="4">
        <v>101.914</v>
      </c>
    </row>
    <row r="140" spans="1:6">
      <c r="A140" s="4" t="s">
        <v>515</v>
      </c>
      <c r="B140" s="4">
        <v>12.453333333333333</v>
      </c>
      <c r="C140" s="4">
        <v>77.449999999999989</v>
      </c>
      <c r="D140" s="4">
        <v>502</v>
      </c>
      <c r="E140" s="4">
        <v>18</v>
      </c>
      <c r="F140" s="4">
        <v>101.75142857142858</v>
      </c>
    </row>
    <row r="141" spans="1:6">
      <c r="A141" s="4" t="s">
        <v>516</v>
      </c>
      <c r="B141" s="4">
        <v>9.2633333333333336</v>
      </c>
      <c r="C141" s="4">
        <v>56.2</v>
      </c>
      <c r="D141" s="4">
        <v>384</v>
      </c>
      <c r="E141" s="4">
        <v>15</v>
      </c>
      <c r="F141" s="4">
        <v>77.027142857142863</v>
      </c>
    </row>
    <row r="142" spans="1:6">
      <c r="A142" s="4" t="s">
        <v>517</v>
      </c>
      <c r="B142" s="4">
        <v>7.2566666666666668</v>
      </c>
      <c r="C142" s="4">
        <v>56.65</v>
      </c>
      <c r="D142" s="4">
        <v>467</v>
      </c>
      <c r="E142" s="4">
        <v>14</v>
      </c>
      <c r="F142" s="4">
        <v>88.009999999999991</v>
      </c>
    </row>
    <row r="143" spans="1:6">
      <c r="A143" s="4" t="s">
        <v>518</v>
      </c>
      <c r="B143" s="4">
        <v>13.1</v>
      </c>
      <c r="C143" s="4">
        <v>66.566666666666677</v>
      </c>
      <c r="D143" s="4">
        <v>912</v>
      </c>
      <c r="E143" s="4">
        <v>27</v>
      </c>
      <c r="F143" s="4">
        <v>132.34444444444443</v>
      </c>
    </row>
    <row r="144" spans="1:6">
      <c r="A144" s="4" t="s">
        <v>519</v>
      </c>
      <c r="B144" s="4">
        <v>15.323333333333332</v>
      </c>
      <c r="C144" s="4">
        <v>72.099999999999994</v>
      </c>
      <c r="D144" s="4">
        <v>492</v>
      </c>
      <c r="E144" s="4">
        <v>23</v>
      </c>
      <c r="F144" s="4">
        <v>100.73857142857143</v>
      </c>
    </row>
    <row r="145" spans="1:6">
      <c r="A145" s="4" t="s">
        <v>520</v>
      </c>
      <c r="B145" s="4">
        <v>15.333333333333334</v>
      </c>
      <c r="C145" s="4">
        <v>84.1</v>
      </c>
      <c r="D145" s="4">
        <v>1040</v>
      </c>
      <c r="E145" s="4">
        <v>30</v>
      </c>
      <c r="F145" s="4">
        <v>183.45714285714286</v>
      </c>
    </row>
    <row r="146" spans="1:6">
      <c r="A146" s="4" t="s">
        <v>955</v>
      </c>
      <c r="B146" s="4"/>
      <c r="C146" s="4"/>
      <c r="D146" s="4"/>
      <c r="E146" s="4"/>
      <c r="F146" s="4">
        <v>67112</v>
      </c>
    </row>
    <row r="147" spans="1:6">
      <c r="A147" s="4" t="s">
        <v>418</v>
      </c>
      <c r="B147" s="4">
        <v>12.66623931623932</v>
      </c>
      <c r="C147" s="4">
        <v>73.983404255319172</v>
      </c>
      <c r="D147" s="4">
        <v>442.43589743589746</v>
      </c>
      <c r="E147" s="4">
        <v>18.404273504273505</v>
      </c>
      <c r="F147" s="4">
        <v>1700.1633928571434</v>
      </c>
    </row>
  </sheetData>
  <hyperlinks>
    <hyperlink ref="A1" r:id="rId1" xr:uid="{71D066AA-3D8F-415D-8715-A2AF11D1EE1C}"/>
  </hyperlinks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3E2A-69EF-4462-BD4A-9FA29BE40272}">
  <dimension ref="A1:J146"/>
  <sheetViews>
    <sheetView workbookViewId="0"/>
  </sheetViews>
  <sheetFormatPr defaultRowHeight="15"/>
  <cols>
    <col min="1" max="1" width="15.85546875" customWidth="1"/>
    <col min="2" max="2" width="15" bestFit="1" customWidth="1"/>
    <col min="3" max="3" width="31.7109375" bestFit="1" customWidth="1"/>
    <col min="4" max="4" width="24.7109375" bestFit="1" customWidth="1"/>
    <col min="5" max="5" width="12" bestFit="1" customWidth="1"/>
  </cols>
  <sheetData>
    <row r="1" spans="1:10">
      <c r="A1" t="s">
        <v>956</v>
      </c>
      <c r="I1" t="s">
        <v>75</v>
      </c>
      <c r="J1" t="s">
        <v>76</v>
      </c>
    </row>
    <row r="2" spans="1:10">
      <c r="I2">
        <v>0.46200000000000002</v>
      </c>
      <c r="J2">
        <v>51.305300000000003</v>
      </c>
    </row>
    <row r="23" spans="1:5">
      <c r="A23" t="s">
        <v>957</v>
      </c>
    </row>
    <row r="27" spans="1:5">
      <c r="A27" s="4" t="s">
        <v>81</v>
      </c>
      <c r="B27" s="4" t="s">
        <v>82</v>
      </c>
      <c r="C27" s="4"/>
      <c r="D27" s="4"/>
      <c r="E27" s="4"/>
    </row>
    <row r="28" spans="1:5">
      <c r="A28" s="4" t="s">
        <v>83</v>
      </c>
      <c r="B28" s="4" t="s">
        <v>938</v>
      </c>
      <c r="C28" s="4" t="s">
        <v>939</v>
      </c>
      <c r="D28" s="4" t="s">
        <v>390</v>
      </c>
      <c r="E28" s="4" t="s">
        <v>418</v>
      </c>
    </row>
    <row r="29" spans="1:5">
      <c r="A29" s="4" t="s">
        <v>419</v>
      </c>
      <c r="B29" s="4">
        <v>4.6933333333333325</v>
      </c>
      <c r="C29" s="4">
        <v>42.05</v>
      </c>
      <c r="D29" s="4">
        <v>8</v>
      </c>
      <c r="E29" s="4">
        <v>17.696666666666665</v>
      </c>
    </row>
    <row r="30" spans="1:5">
      <c r="A30" s="4" t="s">
        <v>420</v>
      </c>
      <c r="B30" s="4">
        <v>3.46</v>
      </c>
      <c r="C30" s="4">
        <v>31.6</v>
      </c>
      <c r="D30" s="4"/>
      <c r="E30" s="4">
        <v>17.53</v>
      </c>
    </row>
    <row r="31" spans="1:5">
      <c r="A31" s="4" t="s">
        <v>421</v>
      </c>
      <c r="B31" s="4">
        <v>2.76</v>
      </c>
      <c r="C31" s="4">
        <v>22.1</v>
      </c>
      <c r="D31" s="4"/>
      <c r="E31" s="4">
        <v>12.43</v>
      </c>
    </row>
    <row r="32" spans="1:5">
      <c r="A32" s="4" t="s">
        <v>422</v>
      </c>
      <c r="B32" s="4">
        <v>3.7549999999999999</v>
      </c>
      <c r="C32" s="4">
        <v>24</v>
      </c>
      <c r="D32" s="4">
        <v>9</v>
      </c>
      <c r="E32" s="4">
        <v>10.1275</v>
      </c>
    </row>
    <row r="33" spans="1:5">
      <c r="A33" s="4" t="s">
        <v>423</v>
      </c>
      <c r="B33" s="4">
        <v>4.46</v>
      </c>
      <c r="C33" s="4">
        <v>36.4</v>
      </c>
      <c r="D33" s="4" t="e">
        <v>#DIV/0!</v>
      </c>
      <c r="E33" s="4">
        <v>20.43</v>
      </c>
    </row>
    <row r="34" spans="1:5">
      <c r="A34" s="4" t="s">
        <v>424</v>
      </c>
      <c r="B34" s="4" t="e">
        <v>#DIV/0!</v>
      </c>
      <c r="C34" s="4">
        <v>21.2</v>
      </c>
      <c r="D34" s="4">
        <v>3</v>
      </c>
      <c r="E34" s="4">
        <v>12.1</v>
      </c>
    </row>
    <row r="35" spans="1:5">
      <c r="A35" s="4" t="s">
        <v>425</v>
      </c>
      <c r="B35" s="4">
        <v>3.2</v>
      </c>
      <c r="C35" s="4">
        <v>28.7</v>
      </c>
      <c r="D35" s="4"/>
      <c r="E35" s="4">
        <v>15.95</v>
      </c>
    </row>
    <row r="36" spans="1:5">
      <c r="A36" s="4" t="s">
        <v>426</v>
      </c>
      <c r="B36" s="4">
        <v>4.79</v>
      </c>
      <c r="C36" s="4">
        <v>32.5</v>
      </c>
      <c r="D36" s="4">
        <v>8</v>
      </c>
      <c r="E36" s="4">
        <v>12.52</v>
      </c>
    </row>
    <row r="37" spans="1:5">
      <c r="A37" s="4" t="s">
        <v>427</v>
      </c>
      <c r="B37" s="4">
        <v>4.79</v>
      </c>
      <c r="C37" s="4">
        <v>30.7</v>
      </c>
      <c r="D37" s="4"/>
      <c r="E37" s="4">
        <v>17.745000000000001</v>
      </c>
    </row>
    <row r="38" spans="1:5">
      <c r="A38" s="4" t="s">
        <v>428</v>
      </c>
      <c r="B38" s="4">
        <v>6.91</v>
      </c>
      <c r="C38" s="4">
        <v>41</v>
      </c>
      <c r="D38" s="4"/>
      <c r="E38" s="4">
        <v>23.954999999999998</v>
      </c>
    </row>
    <row r="39" spans="1:5">
      <c r="A39" s="4" t="s">
        <v>429</v>
      </c>
      <c r="B39" s="4">
        <v>8.91</v>
      </c>
      <c r="C39" s="4">
        <v>56</v>
      </c>
      <c r="D39" s="4">
        <v>25</v>
      </c>
      <c r="E39" s="4">
        <v>24.704999999999998</v>
      </c>
    </row>
    <row r="40" spans="1:5">
      <c r="A40" s="4" t="s">
        <v>430</v>
      </c>
      <c r="B40" s="4">
        <v>2.84</v>
      </c>
      <c r="C40" s="4">
        <v>28</v>
      </c>
      <c r="D40" s="4"/>
      <c r="E40" s="4">
        <v>15.42</v>
      </c>
    </row>
    <row r="41" spans="1:5">
      <c r="A41" s="4" t="s">
        <v>431</v>
      </c>
      <c r="B41" s="4">
        <v>2.97</v>
      </c>
      <c r="C41" s="4">
        <v>32.5</v>
      </c>
      <c r="D41" s="4">
        <v>3</v>
      </c>
      <c r="E41" s="4">
        <v>12.823333333333332</v>
      </c>
    </row>
    <row r="42" spans="1:5">
      <c r="A42" s="4" t="s">
        <v>432</v>
      </c>
      <c r="B42" s="4">
        <v>6.17</v>
      </c>
      <c r="C42" s="4">
        <v>32.799999999999997</v>
      </c>
      <c r="D42" s="4"/>
      <c r="E42" s="4">
        <v>19.484999999999999</v>
      </c>
    </row>
    <row r="43" spans="1:5">
      <c r="A43" s="4" t="s">
        <v>433</v>
      </c>
      <c r="B43" s="4">
        <v>3.87</v>
      </c>
      <c r="C43" s="4">
        <v>29.7</v>
      </c>
      <c r="D43" s="4">
        <v>6</v>
      </c>
      <c r="E43" s="4">
        <v>13.19</v>
      </c>
    </row>
    <row r="44" spans="1:5">
      <c r="A44" s="4" t="s">
        <v>434</v>
      </c>
      <c r="B44" s="4">
        <v>8.42</v>
      </c>
      <c r="C44" s="4">
        <v>35.200000000000003</v>
      </c>
      <c r="D44" s="4"/>
      <c r="E44" s="4">
        <v>21.810000000000002</v>
      </c>
    </row>
    <row r="45" spans="1:5">
      <c r="A45" s="4" t="s">
        <v>435</v>
      </c>
      <c r="B45" s="4">
        <v>14.975</v>
      </c>
      <c r="C45" s="4">
        <v>31.2</v>
      </c>
      <c r="D45" s="4">
        <v>14</v>
      </c>
      <c r="E45" s="4">
        <v>18.787500000000001</v>
      </c>
    </row>
    <row r="46" spans="1:5">
      <c r="A46" s="4" t="s">
        <v>436</v>
      </c>
      <c r="B46" s="4">
        <v>3.38</v>
      </c>
      <c r="C46" s="4">
        <v>23.6</v>
      </c>
      <c r="D46" s="4">
        <v>3</v>
      </c>
      <c r="E46" s="4">
        <v>9.9933333333333341</v>
      </c>
    </row>
    <row r="47" spans="1:5">
      <c r="A47" s="4" t="s">
        <v>437</v>
      </c>
      <c r="B47" s="4">
        <v>4.01</v>
      </c>
      <c r="C47" s="4">
        <v>26.7</v>
      </c>
      <c r="D47" s="4"/>
      <c r="E47" s="4">
        <v>15.355</v>
      </c>
    </row>
    <row r="48" spans="1:5">
      <c r="A48" s="4" t="s">
        <v>438</v>
      </c>
      <c r="B48" s="4">
        <v>2.5299999999999998</v>
      </c>
      <c r="C48" s="4">
        <v>29.2</v>
      </c>
      <c r="D48" s="4"/>
      <c r="E48" s="4">
        <v>15.865</v>
      </c>
    </row>
    <row r="49" spans="1:5">
      <c r="A49" s="4" t="s">
        <v>439</v>
      </c>
      <c r="B49" s="4">
        <v>3.26</v>
      </c>
      <c r="C49" s="4">
        <v>30.7</v>
      </c>
      <c r="D49" s="4">
        <v>3</v>
      </c>
      <c r="E49" s="4">
        <v>12.32</v>
      </c>
    </row>
    <row r="50" spans="1:5">
      <c r="A50" s="4" t="s">
        <v>440</v>
      </c>
      <c r="B50" s="4">
        <v>11.2</v>
      </c>
      <c r="C50" s="4">
        <v>47</v>
      </c>
      <c r="D50" s="4"/>
      <c r="E50" s="4">
        <v>29.1</v>
      </c>
    </row>
    <row r="51" spans="1:5">
      <c r="A51" s="4" t="s">
        <v>441</v>
      </c>
      <c r="B51" s="4">
        <v>19.05</v>
      </c>
      <c r="C51" s="4">
        <v>59.5</v>
      </c>
      <c r="D51" s="4">
        <v>22</v>
      </c>
      <c r="E51" s="4">
        <v>29.9</v>
      </c>
    </row>
    <row r="52" spans="1:5">
      <c r="A52" s="4" t="s">
        <v>442</v>
      </c>
      <c r="B52" s="4">
        <v>4.6900000000000004</v>
      </c>
      <c r="C52" s="4">
        <v>44.9</v>
      </c>
      <c r="D52" s="4"/>
      <c r="E52" s="4">
        <v>24.794999999999998</v>
      </c>
    </row>
    <row r="53" spans="1:5">
      <c r="A53" s="4" t="s">
        <v>443</v>
      </c>
      <c r="B53" s="4">
        <v>3</v>
      </c>
      <c r="C53" s="4">
        <v>29</v>
      </c>
      <c r="D53" s="4">
        <v>5</v>
      </c>
      <c r="E53" s="4">
        <v>12.333333333333334</v>
      </c>
    </row>
    <row r="54" spans="1:5">
      <c r="A54" s="4" t="s">
        <v>444</v>
      </c>
      <c r="B54" s="4">
        <v>8.9499999999999993</v>
      </c>
      <c r="C54" s="4">
        <v>42.8</v>
      </c>
      <c r="D54" s="4"/>
      <c r="E54" s="4">
        <v>25.875</v>
      </c>
    </row>
    <row r="55" spans="1:5">
      <c r="A55" s="4" t="s">
        <v>934</v>
      </c>
      <c r="B55" s="4" t="e">
        <v>#DIV/0!</v>
      </c>
      <c r="C55" s="4">
        <v>21.4</v>
      </c>
      <c r="D55" s="4"/>
      <c r="E55" s="4">
        <v>21.4</v>
      </c>
    </row>
    <row r="56" spans="1:5">
      <c r="A56" s="4" t="s">
        <v>445</v>
      </c>
      <c r="B56" s="4">
        <v>2.6</v>
      </c>
      <c r="C56" s="4">
        <v>22.2</v>
      </c>
      <c r="D56" s="4" t="e">
        <v>#DIV/0!</v>
      </c>
      <c r="E56" s="4">
        <v>12.4</v>
      </c>
    </row>
    <row r="57" spans="1:5">
      <c r="A57" s="4" t="s">
        <v>446</v>
      </c>
      <c r="B57" s="4">
        <v>5.19</v>
      </c>
      <c r="C57" s="4">
        <v>30.2</v>
      </c>
      <c r="D57" s="4" t="e">
        <v>#DIV/0!</v>
      </c>
      <c r="E57" s="4">
        <v>17.695</v>
      </c>
    </row>
    <row r="58" spans="1:5">
      <c r="A58" s="4" t="s">
        <v>447</v>
      </c>
      <c r="B58" s="4">
        <v>2.58</v>
      </c>
      <c r="C58" s="4">
        <v>18.3</v>
      </c>
      <c r="D58" s="4"/>
      <c r="E58" s="4">
        <v>10.440000000000001</v>
      </c>
    </row>
    <row r="59" spans="1:5">
      <c r="A59" s="4" t="s">
        <v>448</v>
      </c>
      <c r="B59" s="4">
        <v>7.8449999999999998</v>
      </c>
      <c r="C59" s="4">
        <v>40.299999999999997</v>
      </c>
      <c r="D59" s="4">
        <v>10</v>
      </c>
      <c r="E59" s="4">
        <v>16.497499999999999</v>
      </c>
    </row>
    <row r="60" spans="1:5">
      <c r="A60" s="4" t="s">
        <v>449</v>
      </c>
      <c r="B60" s="4">
        <v>8.07</v>
      </c>
      <c r="C60" s="4">
        <v>75.3</v>
      </c>
      <c r="D60" s="4">
        <v>11</v>
      </c>
      <c r="E60" s="4">
        <v>25.61</v>
      </c>
    </row>
    <row r="61" spans="1:5">
      <c r="A61" s="4" t="s">
        <v>450</v>
      </c>
      <c r="B61" s="4">
        <v>3.55</v>
      </c>
      <c r="C61" s="4">
        <v>32.4</v>
      </c>
      <c r="D61" s="4"/>
      <c r="E61" s="4">
        <v>17.974999999999998</v>
      </c>
    </row>
    <row r="62" spans="1:5">
      <c r="A62" s="4" t="s">
        <v>451</v>
      </c>
      <c r="B62" s="4">
        <v>5.3949999999999996</v>
      </c>
      <c r="C62" s="4">
        <v>40.9</v>
      </c>
      <c r="D62" s="4">
        <v>12</v>
      </c>
      <c r="E62" s="4">
        <v>15.922499999999999</v>
      </c>
    </row>
    <row r="63" spans="1:5">
      <c r="A63" s="4" t="s">
        <v>452</v>
      </c>
      <c r="B63" s="4">
        <v>2.96</v>
      </c>
      <c r="C63" s="4">
        <v>42.5</v>
      </c>
      <c r="D63" s="4"/>
      <c r="E63" s="4">
        <v>22.73</v>
      </c>
    </row>
    <row r="64" spans="1:5">
      <c r="A64" s="4" t="s">
        <v>453</v>
      </c>
      <c r="B64" s="4">
        <v>5.55</v>
      </c>
      <c r="C64" s="4">
        <v>38.9</v>
      </c>
      <c r="D64" s="4">
        <v>34</v>
      </c>
      <c r="E64" s="4">
        <v>21</v>
      </c>
    </row>
    <row r="65" spans="1:5">
      <c r="A65" s="4" t="s">
        <v>454</v>
      </c>
      <c r="B65" s="4">
        <v>3.09</v>
      </c>
      <c r="C65" s="4">
        <v>38.5</v>
      </c>
      <c r="D65" s="4"/>
      <c r="E65" s="4">
        <v>20.795000000000002</v>
      </c>
    </row>
    <row r="66" spans="1:5">
      <c r="A66" s="4" t="s">
        <v>455</v>
      </c>
      <c r="B66" s="4">
        <v>2.6749999999999998</v>
      </c>
      <c r="C66" s="4">
        <v>25.7</v>
      </c>
      <c r="D66" s="4">
        <v>10</v>
      </c>
      <c r="E66" s="4">
        <v>10.262499999999999</v>
      </c>
    </row>
    <row r="67" spans="1:5">
      <c r="A67" s="4" t="s">
        <v>456</v>
      </c>
      <c r="B67" s="4">
        <v>4.0599999999999996</v>
      </c>
      <c r="C67" s="4">
        <v>31.9</v>
      </c>
      <c r="D67" s="4"/>
      <c r="E67" s="4">
        <v>17.98</v>
      </c>
    </row>
    <row r="68" spans="1:5">
      <c r="A68" s="4" t="s">
        <v>457</v>
      </c>
      <c r="B68" s="4">
        <v>3.1150000000000002</v>
      </c>
      <c r="C68" s="4">
        <v>27.5</v>
      </c>
      <c r="D68" s="4">
        <v>5</v>
      </c>
      <c r="E68" s="4">
        <v>9.682500000000001</v>
      </c>
    </row>
    <row r="69" spans="1:5">
      <c r="A69" s="4" t="s">
        <v>458</v>
      </c>
      <c r="B69" s="4">
        <v>2.21</v>
      </c>
      <c r="C69" s="4">
        <v>22.6</v>
      </c>
      <c r="D69" s="4"/>
      <c r="E69" s="4">
        <v>12.405000000000001</v>
      </c>
    </row>
    <row r="70" spans="1:5">
      <c r="A70" s="4" t="s">
        <v>459</v>
      </c>
      <c r="B70" s="4">
        <v>11.805</v>
      </c>
      <c r="C70" s="4">
        <v>25.7</v>
      </c>
      <c r="D70" s="4">
        <v>16</v>
      </c>
      <c r="E70" s="4">
        <v>16.327500000000001</v>
      </c>
    </row>
    <row r="71" spans="1:5">
      <c r="A71" s="4" t="s">
        <v>460</v>
      </c>
      <c r="B71" s="4">
        <v>6.06</v>
      </c>
      <c r="C71" s="4">
        <v>41.2</v>
      </c>
      <c r="D71" s="4"/>
      <c r="E71" s="4">
        <v>23.630000000000003</v>
      </c>
    </row>
    <row r="72" spans="1:5">
      <c r="A72" s="4" t="s">
        <v>461</v>
      </c>
      <c r="B72" s="4">
        <v>3.04</v>
      </c>
      <c r="C72" s="4">
        <v>33.6</v>
      </c>
      <c r="D72" s="4"/>
      <c r="E72" s="4">
        <v>18.32</v>
      </c>
    </row>
    <row r="73" spans="1:5">
      <c r="A73" s="4" t="s">
        <v>462</v>
      </c>
      <c r="B73" s="4">
        <v>8.0299999999999994</v>
      </c>
      <c r="C73" s="4">
        <v>44.3</v>
      </c>
      <c r="D73" s="4">
        <v>19</v>
      </c>
      <c r="E73" s="4">
        <v>19.84</v>
      </c>
    </row>
    <row r="74" spans="1:5">
      <c r="A74" s="4" t="s">
        <v>463</v>
      </c>
      <c r="B74" s="4">
        <v>22.8</v>
      </c>
      <c r="C74" s="4">
        <v>83.8</v>
      </c>
      <c r="D74" s="4">
        <v>43</v>
      </c>
      <c r="E74" s="4">
        <v>49.866666666666667</v>
      </c>
    </row>
    <row r="75" spans="1:5">
      <c r="A75" s="4" t="s">
        <v>464</v>
      </c>
      <c r="B75" s="4">
        <v>7.42</v>
      </c>
      <c r="C75" s="4">
        <v>57.6</v>
      </c>
      <c r="D75" s="4"/>
      <c r="E75" s="4">
        <v>32.51</v>
      </c>
    </row>
    <row r="76" spans="1:5">
      <c r="A76" s="4" t="s">
        <v>465</v>
      </c>
      <c r="B76" s="4">
        <v>9.64</v>
      </c>
      <c r="C76" s="4">
        <v>33.799999999999997</v>
      </c>
      <c r="D76" s="4"/>
      <c r="E76" s="4">
        <v>21.72</v>
      </c>
    </row>
    <row r="77" spans="1:5">
      <c r="A77" s="4" t="s">
        <v>941</v>
      </c>
      <c r="B77" s="4">
        <v>6.8849999999999998</v>
      </c>
      <c r="C77" s="4">
        <v>41.5</v>
      </c>
      <c r="D77" s="4">
        <v>19</v>
      </c>
      <c r="E77" s="4">
        <v>18.567499999999999</v>
      </c>
    </row>
    <row r="78" spans="1:5">
      <c r="A78" s="4" t="s">
        <v>942</v>
      </c>
      <c r="B78" s="4">
        <v>8.5299999999999994</v>
      </c>
      <c r="C78" s="4">
        <v>42.5</v>
      </c>
      <c r="D78" s="4"/>
      <c r="E78" s="4">
        <v>25.515000000000001</v>
      </c>
    </row>
    <row r="79" spans="1:5">
      <c r="A79" s="4" t="s">
        <v>943</v>
      </c>
      <c r="B79" s="4">
        <v>5.0750000000000002</v>
      </c>
      <c r="C79" s="4">
        <v>36.6</v>
      </c>
      <c r="D79" s="4">
        <v>11</v>
      </c>
      <c r="E79" s="4">
        <v>14.4375</v>
      </c>
    </row>
    <row r="80" spans="1:5">
      <c r="A80" s="4" t="s">
        <v>944</v>
      </c>
      <c r="B80" s="4">
        <v>6.89</v>
      </c>
      <c r="C80" s="4">
        <v>40.5</v>
      </c>
      <c r="D80" s="4"/>
      <c r="E80" s="4">
        <v>23.695</v>
      </c>
    </row>
    <row r="81" spans="1:5">
      <c r="A81" s="4" t="s">
        <v>945</v>
      </c>
      <c r="B81" s="4">
        <v>3.71</v>
      </c>
      <c r="C81" s="4">
        <v>30</v>
      </c>
      <c r="D81" s="4">
        <v>7</v>
      </c>
      <c r="E81" s="4">
        <v>11.105</v>
      </c>
    </row>
    <row r="82" spans="1:5">
      <c r="A82" s="4" t="s">
        <v>946</v>
      </c>
      <c r="B82" s="4">
        <v>5.53</v>
      </c>
      <c r="C82" s="4">
        <v>39.6</v>
      </c>
      <c r="D82" s="4"/>
      <c r="E82" s="4">
        <v>22.565000000000001</v>
      </c>
    </row>
    <row r="83" spans="1:5">
      <c r="A83" s="4" t="s">
        <v>947</v>
      </c>
      <c r="B83" s="4">
        <v>5.48</v>
      </c>
      <c r="C83" s="4">
        <v>49.9</v>
      </c>
      <c r="D83" s="4">
        <v>8</v>
      </c>
      <c r="E83" s="4">
        <v>17.215</v>
      </c>
    </row>
    <row r="84" spans="1:5">
      <c r="A84" s="4" t="s">
        <v>948</v>
      </c>
      <c r="B84" s="4">
        <v>5.68</v>
      </c>
      <c r="C84" s="4">
        <v>48.6</v>
      </c>
      <c r="D84" s="4"/>
      <c r="E84" s="4">
        <v>27.14</v>
      </c>
    </row>
    <row r="85" spans="1:5">
      <c r="A85" s="4" t="s">
        <v>949</v>
      </c>
      <c r="B85" s="4">
        <v>5.1150000000000002</v>
      </c>
      <c r="C85" s="4">
        <v>51.1</v>
      </c>
      <c r="D85" s="4">
        <v>15</v>
      </c>
      <c r="E85" s="4">
        <v>19.0825</v>
      </c>
    </row>
    <row r="86" spans="1:5">
      <c r="A86" s="4" t="s">
        <v>950</v>
      </c>
      <c r="B86" s="4">
        <v>7.17</v>
      </c>
      <c r="C86" s="4">
        <v>61.7</v>
      </c>
      <c r="D86" s="4">
        <v>23</v>
      </c>
      <c r="E86" s="4">
        <v>30.623333333333335</v>
      </c>
    </row>
    <row r="87" spans="1:5">
      <c r="A87" s="4" t="s">
        <v>951</v>
      </c>
      <c r="B87" s="4">
        <v>6.0750000000000002</v>
      </c>
      <c r="C87" s="4">
        <v>45.8</v>
      </c>
      <c r="D87" s="4"/>
      <c r="E87" s="4">
        <v>19.316666666666666</v>
      </c>
    </row>
    <row r="88" spans="1:5">
      <c r="A88" s="4" t="s">
        <v>952</v>
      </c>
      <c r="B88" s="4">
        <v>4.7549999999999999</v>
      </c>
      <c r="C88" s="4">
        <v>42.3</v>
      </c>
      <c r="D88" s="4">
        <v>4</v>
      </c>
      <c r="E88" s="4">
        <v>13.952499999999999</v>
      </c>
    </row>
    <row r="89" spans="1:5">
      <c r="A89" s="4" t="s">
        <v>466</v>
      </c>
      <c r="B89" s="4">
        <v>3.59</v>
      </c>
      <c r="C89" s="4">
        <v>39.9</v>
      </c>
      <c r="D89" s="4"/>
      <c r="E89" s="4">
        <v>21.744999999999997</v>
      </c>
    </row>
    <row r="90" spans="1:5">
      <c r="A90" s="4" t="s">
        <v>467</v>
      </c>
      <c r="B90" s="4">
        <v>2.77</v>
      </c>
      <c r="C90" s="4">
        <v>32.799999999999997</v>
      </c>
      <c r="D90" s="4"/>
      <c r="E90" s="4">
        <v>17.785</v>
      </c>
    </row>
    <row r="91" spans="1:5">
      <c r="A91" s="4" t="s">
        <v>468</v>
      </c>
      <c r="B91" s="4">
        <v>3.11</v>
      </c>
      <c r="C91" s="4">
        <v>23.2</v>
      </c>
      <c r="D91" s="4" t="e">
        <v>#DIV/0!</v>
      </c>
      <c r="E91" s="4">
        <v>13.154999999999999</v>
      </c>
    </row>
    <row r="92" spans="1:5">
      <c r="A92" s="4" t="s">
        <v>469</v>
      </c>
      <c r="B92" s="4">
        <v>2.3199999999999998</v>
      </c>
      <c r="C92" s="4">
        <v>27.6</v>
      </c>
      <c r="D92" s="4"/>
      <c r="E92" s="4">
        <v>14.96</v>
      </c>
    </row>
    <row r="93" spans="1:5">
      <c r="A93" s="4" t="s">
        <v>470</v>
      </c>
      <c r="B93" s="4">
        <v>2.46</v>
      </c>
      <c r="C93" s="4">
        <v>24.3</v>
      </c>
      <c r="D93" s="4" t="e">
        <v>#DIV/0!</v>
      </c>
      <c r="E93" s="4">
        <v>9.74</v>
      </c>
    </row>
    <row r="94" spans="1:5">
      <c r="A94" s="4" t="s">
        <v>471</v>
      </c>
      <c r="B94" s="4">
        <v>2.75</v>
      </c>
      <c r="C94" s="4">
        <v>16.5</v>
      </c>
      <c r="D94" s="4">
        <v>3</v>
      </c>
      <c r="E94" s="4">
        <v>7.416666666666667</v>
      </c>
    </row>
    <row r="95" spans="1:5">
      <c r="A95" s="4" t="s">
        <v>472</v>
      </c>
      <c r="B95" s="4">
        <v>2.82</v>
      </c>
      <c r="C95" s="4">
        <v>24.6</v>
      </c>
      <c r="D95" s="4"/>
      <c r="E95" s="4">
        <v>13.71</v>
      </c>
    </row>
    <row r="96" spans="1:5">
      <c r="A96" s="4" t="s">
        <v>473</v>
      </c>
      <c r="B96" s="4">
        <v>19.600000000000001</v>
      </c>
      <c r="C96" s="4">
        <v>40.1</v>
      </c>
      <c r="D96" s="4">
        <v>12</v>
      </c>
      <c r="E96" s="4">
        <v>23.900000000000002</v>
      </c>
    </row>
    <row r="97" spans="1:5">
      <c r="A97" s="4" t="s">
        <v>474</v>
      </c>
      <c r="B97" s="4">
        <v>3.1399999999999997</v>
      </c>
      <c r="C97" s="4">
        <v>23.4</v>
      </c>
      <c r="D97" s="4"/>
      <c r="E97" s="4">
        <v>9.8933333333333326</v>
      </c>
    </row>
    <row r="98" spans="1:5">
      <c r="A98" s="4" t="s">
        <v>475</v>
      </c>
      <c r="B98" s="4">
        <v>5.6</v>
      </c>
      <c r="C98" s="4">
        <v>39.299999999999997</v>
      </c>
      <c r="D98" s="4">
        <v>10</v>
      </c>
      <c r="E98" s="4">
        <v>15.125</v>
      </c>
    </row>
    <row r="99" spans="1:5">
      <c r="A99" s="4" t="s">
        <v>476</v>
      </c>
      <c r="B99" s="4">
        <v>3.31</v>
      </c>
      <c r="C99" s="4">
        <v>27.9</v>
      </c>
      <c r="D99" s="4"/>
      <c r="E99" s="4">
        <v>15.604999999999999</v>
      </c>
    </row>
    <row r="100" spans="1:5">
      <c r="A100" s="4" t="s">
        <v>477</v>
      </c>
      <c r="B100" s="4">
        <v>3.91</v>
      </c>
      <c r="C100" s="4">
        <v>46.4</v>
      </c>
      <c r="D100" s="4">
        <v>3</v>
      </c>
      <c r="E100" s="4">
        <v>14.305</v>
      </c>
    </row>
    <row r="101" spans="1:5">
      <c r="A101" s="4" t="s">
        <v>478</v>
      </c>
      <c r="B101" s="4">
        <v>2.97</v>
      </c>
      <c r="C101" s="4">
        <v>32.299999999999997</v>
      </c>
      <c r="D101" s="4"/>
      <c r="E101" s="4">
        <v>17.634999999999998</v>
      </c>
    </row>
    <row r="102" spans="1:5">
      <c r="A102" s="4" t="s">
        <v>479</v>
      </c>
      <c r="B102" s="4">
        <v>2.54</v>
      </c>
      <c r="C102" s="4">
        <v>35.799999999999997</v>
      </c>
      <c r="D102" s="4"/>
      <c r="E102" s="4">
        <v>19.169999999999998</v>
      </c>
    </row>
    <row r="103" spans="1:5">
      <c r="A103" s="4" t="s">
        <v>480</v>
      </c>
      <c r="B103" s="4">
        <v>3</v>
      </c>
      <c r="C103" s="4">
        <v>26.5</v>
      </c>
      <c r="D103" s="4">
        <v>2</v>
      </c>
      <c r="E103" s="4">
        <v>10.5</v>
      </c>
    </row>
    <row r="104" spans="1:5">
      <c r="A104" s="4" t="s">
        <v>481</v>
      </c>
      <c r="B104" s="4">
        <v>2.44</v>
      </c>
      <c r="C104" s="4">
        <v>23</v>
      </c>
      <c r="D104" s="4"/>
      <c r="E104" s="4">
        <v>12.72</v>
      </c>
    </row>
    <row r="105" spans="1:5">
      <c r="A105" s="4" t="s">
        <v>482</v>
      </c>
      <c r="B105" s="4">
        <v>2.2200000000000002</v>
      </c>
      <c r="C105" s="4">
        <v>34.200000000000003</v>
      </c>
      <c r="D105" s="4">
        <v>8</v>
      </c>
      <c r="E105" s="4">
        <v>14.806666666666667</v>
      </c>
    </row>
    <row r="106" spans="1:5">
      <c r="A106" s="4" t="s">
        <v>483</v>
      </c>
      <c r="B106" s="4">
        <v>4.17</v>
      </c>
      <c r="C106" s="4">
        <v>25.2</v>
      </c>
      <c r="D106" s="4"/>
      <c r="E106" s="4">
        <v>14.684999999999999</v>
      </c>
    </row>
    <row r="107" spans="1:5">
      <c r="A107" s="4" t="s">
        <v>484</v>
      </c>
      <c r="B107" s="4">
        <v>2.93</v>
      </c>
      <c r="C107" s="4">
        <v>30.9</v>
      </c>
      <c r="D107" s="4">
        <v>6</v>
      </c>
      <c r="E107" s="4">
        <v>10.69</v>
      </c>
    </row>
    <row r="108" spans="1:5">
      <c r="A108" s="4" t="s">
        <v>485</v>
      </c>
      <c r="B108" s="4">
        <v>3.51</v>
      </c>
      <c r="C108" s="4">
        <v>30.1</v>
      </c>
      <c r="D108" s="4"/>
      <c r="E108" s="4">
        <v>16.805</v>
      </c>
    </row>
    <row r="109" spans="1:5">
      <c r="A109" s="4" t="s">
        <v>486</v>
      </c>
      <c r="B109" s="4">
        <v>5.24</v>
      </c>
      <c r="C109" s="4">
        <v>33</v>
      </c>
      <c r="D109" s="4">
        <v>8</v>
      </c>
      <c r="E109" s="4">
        <v>12.870000000000001</v>
      </c>
    </row>
    <row r="110" spans="1:5">
      <c r="A110" s="4" t="s">
        <v>953</v>
      </c>
      <c r="B110" s="4">
        <v>3.5150000000000001</v>
      </c>
      <c r="C110" s="4">
        <v>30.1</v>
      </c>
      <c r="D110" s="4">
        <v>15</v>
      </c>
      <c r="E110" s="4">
        <v>13.032500000000001</v>
      </c>
    </row>
    <row r="111" spans="1:5">
      <c r="A111" s="4" t="s">
        <v>487</v>
      </c>
      <c r="B111" s="4">
        <v>4.87</v>
      </c>
      <c r="C111" s="4">
        <v>40</v>
      </c>
      <c r="D111" s="4"/>
      <c r="E111" s="4">
        <v>22.434999999999999</v>
      </c>
    </row>
    <row r="112" spans="1:5">
      <c r="A112" s="4" t="s">
        <v>488</v>
      </c>
      <c r="B112" s="4">
        <v>2.5499999999999998</v>
      </c>
      <c r="C112" s="4">
        <v>30.4</v>
      </c>
      <c r="D112" s="4" t="e">
        <v>#DIV/0!</v>
      </c>
      <c r="E112" s="4">
        <v>11.833333333333334</v>
      </c>
    </row>
    <row r="113" spans="1:5">
      <c r="A113" s="4" t="s">
        <v>954</v>
      </c>
      <c r="B113" s="4">
        <v>4.96</v>
      </c>
      <c r="C113" s="4">
        <v>37.4</v>
      </c>
      <c r="D113" s="4"/>
      <c r="E113" s="4">
        <v>21.18</v>
      </c>
    </row>
    <row r="114" spans="1:5">
      <c r="A114" s="4" t="s">
        <v>489</v>
      </c>
      <c r="B114" s="4">
        <v>3.375</v>
      </c>
      <c r="C114" s="4">
        <v>24.2</v>
      </c>
      <c r="D114" s="4">
        <v>3</v>
      </c>
      <c r="E114" s="4">
        <v>8.4875000000000007</v>
      </c>
    </row>
    <row r="115" spans="1:5">
      <c r="A115" s="4" t="s">
        <v>490</v>
      </c>
      <c r="B115" s="4">
        <v>2.5099999999999998</v>
      </c>
      <c r="C115" s="4">
        <v>23.2</v>
      </c>
      <c r="D115" s="4"/>
      <c r="E115" s="4">
        <v>12.855</v>
      </c>
    </row>
    <row r="116" spans="1:5">
      <c r="A116" s="4" t="s">
        <v>491</v>
      </c>
      <c r="B116" s="4">
        <v>2.09</v>
      </c>
      <c r="C116" s="4">
        <v>12.1</v>
      </c>
      <c r="D116" s="4"/>
      <c r="E116" s="4">
        <v>7.0949999999999998</v>
      </c>
    </row>
    <row r="117" spans="1:5">
      <c r="A117" s="4" t="s">
        <v>492</v>
      </c>
      <c r="B117" s="4">
        <v>2.48</v>
      </c>
      <c r="C117" s="4">
        <v>22.8</v>
      </c>
      <c r="D117" s="4">
        <v>5</v>
      </c>
      <c r="E117" s="4">
        <v>8.1900000000000013</v>
      </c>
    </row>
    <row r="118" spans="1:5">
      <c r="A118" s="4" t="s">
        <v>493</v>
      </c>
      <c r="B118" s="4">
        <v>2.2749999999999999</v>
      </c>
      <c r="C118" s="4">
        <v>13.1</v>
      </c>
      <c r="D118" s="4">
        <v>5</v>
      </c>
      <c r="E118" s="4">
        <v>5.6624999999999996</v>
      </c>
    </row>
    <row r="119" spans="1:5">
      <c r="A119" s="4" t="s">
        <v>494</v>
      </c>
      <c r="B119" s="4" t="e">
        <v>#DIV/0!</v>
      </c>
      <c r="C119" s="4">
        <v>21.7</v>
      </c>
      <c r="D119" s="4"/>
      <c r="E119" s="4">
        <v>21.7</v>
      </c>
    </row>
    <row r="120" spans="1:5">
      <c r="A120" s="4" t="s">
        <v>495</v>
      </c>
      <c r="B120" s="4">
        <v>3.3049999999999997</v>
      </c>
      <c r="C120" s="4">
        <v>34.9</v>
      </c>
      <c r="D120" s="4">
        <v>2</v>
      </c>
      <c r="E120" s="4">
        <v>10.8775</v>
      </c>
    </row>
    <row r="121" spans="1:5">
      <c r="A121" s="4" t="s">
        <v>496</v>
      </c>
      <c r="B121" s="4">
        <v>1.92</v>
      </c>
      <c r="C121" s="4">
        <v>29.1</v>
      </c>
      <c r="D121" s="4"/>
      <c r="E121" s="4">
        <v>15.510000000000002</v>
      </c>
    </row>
    <row r="122" spans="1:5">
      <c r="A122" s="4" t="s">
        <v>497</v>
      </c>
      <c r="B122" s="4">
        <v>4.125</v>
      </c>
      <c r="C122" s="4">
        <v>31.7</v>
      </c>
      <c r="D122" s="4">
        <v>5</v>
      </c>
      <c r="E122" s="4">
        <v>11.237500000000001</v>
      </c>
    </row>
    <row r="123" spans="1:5">
      <c r="A123" s="4" t="s">
        <v>498</v>
      </c>
      <c r="B123" s="4">
        <v>5.085</v>
      </c>
      <c r="C123" s="4">
        <v>27.5</v>
      </c>
      <c r="D123" s="4">
        <v>21</v>
      </c>
      <c r="E123" s="4">
        <v>14.6675</v>
      </c>
    </row>
    <row r="124" spans="1:5">
      <c r="A124" s="4" t="s">
        <v>499</v>
      </c>
      <c r="B124" s="4">
        <v>4.51</v>
      </c>
      <c r="C124" s="4">
        <v>33.799999999999997</v>
      </c>
      <c r="D124" s="4"/>
      <c r="E124" s="4">
        <v>19.154999999999998</v>
      </c>
    </row>
    <row r="125" spans="1:5">
      <c r="A125" s="4" t="s">
        <v>500</v>
      </c>
      <c r="B125" s="4">
        <v>3.19</v>
      </c>
      <c r="C125" s="4">
        <v>23.9</v>
      </c>
      <c r="D125" s="4"/>
      <c r="E125" s="4">
        <v>13.545</v>
      </c>
    </row>
    <row r="126" spans="1:5">
      <c r="A126" s="4" t="s">
        <v>501</v>
      </c>
      <c r="B126" s="4">
        <v>3.23</v>
      </c>
      <c r="C126" s="4">
        <v>29.3</v>
      </c>
      <c r="D126" s="4">
        <v>6</v>
      </c>
      <c r="E126" s="4">
        <v>10.44</v>
      </c>
    </row>
    <row r="127" spans="1:5">
      <c r="A127" s="4" t="s">
        <v>502</v>
      </c>
      <c r="B127" s="4">
        <v>2.5449999999999999</v>
      </c>
      <c r="C127" s="4">
        <v>23.2</v>
      </c>
      <c r="D127" s="4">
        <v>3</v>
      </c>
      <c r="E127" s="4">
        <v>7.8224999999999998</v>
      </c>
    </row>
    <row r="128" spans="1:5">
      <c r="A128" s="4" t="s">
        <v>503</v>
      </c>
      <c r="B128" s="4">
        <v>1.96</v>
      </c>
      <c r="C128" s="4">
        <v>17.3</v>
      </c>
      <c r="D128" s="4"/>
      <c r="E128" s="4">
        <v>9.6300000000000008</v>
      </c>
    </row>
    <row r="129" spans="1:5">
      <c r="A129" s="4" t="s">
        <v>504</v>
      </c>
      <c r="B129" s="4">
        <v>12.8</v>
      </c>
      <c r="C129" s="4">
        <v>47.5</v>
      </c>
      <c r="D129" s="4"/>
      <c r="E129" s="4">
        <v>30.15</v>
      </c>
    </row>
    <row r="130" spans="1:5">
      <c r="A130" s="4" t="s">
        <v>505</v>
      </c>
      <c r="B130" s="4">
        <v>7.6950000000000003</v>
      </c>
      <c r="C130" s="4">
        <v>27.1</v>
      </c>
      <c r="D130" s="4">
        <v>13</v>
      </c>
      <c r="E130" s="4">
        <v>13.8725</v>
      </c>
    </row>
    <row r="131" spans="1:5">
      <c r="A131" s="4" t="s">
        <v>506</v>
      </c>
      <c r="B131" s="4">
        <v>3.06</v>
      </c>
      <c r="C131" s="4">
        <v>30.9</v>
      </c>
      <c r="D131" s="4"/>
      <c r="E131" s="4">
        <v>16.98</v>
      </c>
    </row>
    <row r="132" spans="1:5">
      <c r="A132" s="4" t="s">
        <v>507</v>
      </c>
      <c r="B132" s="4">
        <v>2.9050000000000002</v>
      </c>
      <c r="C132" s="4">
        <v>32.4</v>
      </c>
      <c r="D132" s="4">
        <v>9</v>
      </c>
      <c r="E132" s="4">
        <v>11.8025</v>
      </c>
    </row>
    <row r="133" spans="1:5">
      <c r="A133" s="4" t="s">
        <v>508</v>
      </c>
      <c r="B133" s="4">
        <v>3.23</v>
      </c>
      <c r="C133" s="4">
        <v>23.9</v>
      </c>
      <c r="D133" s="4"/>
      <c r="E133" s="4">
        <v>13.565</v>
      </c>
    </row>
    <row r="134" spans="1:5">
      <c r="A134" s="4" t="s">
        <v>509</v>
      </c>
      <c r="B134" s="4">
        <v>4.38</v>
      </c>
      <c r="C134" s="4">
        <v>35.200000000000003</v>
      </c>
      <c r="D134" s="4">
        <v>12</v>
      </c>
      <c r="E134" s="4">
        <v>13.99</v>
      </c>
    </row>
    <row r="135" spans="1:5">
      <c r="A135" s="4" t="s">
        <v>510</v>
      </c>
      <c r="B135" s="4">
        <v>4.5599999999999996</v>
      </c>
      <c r="C135" s="4">
        <v>26</v>
      </c>
      <c r="D135" s="4"/>
      <c r="E135" s="4">
        <v>15.28</v>
      </c>
    </row>
    <row r="136" spans="1:5">
      <c r="A136" s="4" t="s">
        <v>511</v>
      </c>
      <c r="B136" s="4">
        <v>3.77</v>
      </c>
      <c r="C136" s="4">
        <v>35.6</v>
      </c>
      <c r="D136" s="4"/>
      <c r="E136" s="4">
        <v>19.685000000000002</v>
      </c>
    </row>
    <row r="137" spans="1:5">
      <c r="A137" s="4" t="s">
        <v>512</v>
      </c>
      <c r="B137" s="4">
        <v>3.02</v>
      </c>
      <c r="C137" s="4">
        <v>23.6</v>
      </c>
      <c r="D137" s="4">
        <v>14</v>
      </c>
      <c r="E137" s="4">
        <v>10.91</v>
      </c>
    </row>
    <row r="138" spans="1:5">
      <c r="A138" s="4" t="s">
        <v>513</v>
      </c>
      <c r="B138" s="4">
        <v>4.28</v>
      </c>
      <c r="C138" s="4">
        <v>24.4</v>
      </c>
      <c r="D138" s="4"/>
      <c r="E138" s="4">
        <v>14.34</v>
      </c>
    </row>
    <row r="139" spans="1:5">
      <c r="A139" s="4" t="s">
        <v>514</v>
      </c>
      <c r="B139" s="4">
        <v>3.36</v>
      </c>
      <c r="C139" s="4">
        <v>23.3</v>
      </c>
      <c r="D139" s="4">
        <v>4</v>
      </c>
      <c r="E139" s="4">
        <v>10.220000000000001</v>
      </c>
    </row>
    <row r="140" spans="1:5">
      <c r="A140" s="4" t="s">
        <v>515</v>
      </c>
      <c r="B140" s="4">
        <v>3.04</v>
      </c>
      <c r="C140" s="4">
        <v>29.9</v>
      </c>
      <c r="D140" s="4"/>
      <c r="E140" s="4">
        <v>16.47</v>
      </c>
    </row>
    <row r="141" spans="1:5">
      <c r="A141" s="4" t="s">
        <v>516</v>
      </c>
      <c r="B141" s="4">
        <v>2.645</v>
      </c>
      <c r="C141" s="4">
        <v>10.6</v>
      </c>
      <c r="D141" s="4">
        <v>9</v>
      </c>
      <c r="E141" s="4">
        <v>6.2225000000000001</v>
      </c>
    </row>
    <row r="142" spans="1:5">
      <c r="A142" s="4" t="s">
        <v>517</v>
      </c>
      <c r="B142" s="4" t="e">
        <v>#DIV/0!</v>
      </c>
      <c r="C142" s="4">
        <v>20.100000000000001</v>
      </c>
      <c r="D142" s="4"/>
      <c r="E142" s="4">
        <v>20.100000000000001</v>
      </c>
    </row>
    <row r="143" spans="1:5">
      <c r="A143" s="4" t="s">
        <v>518</v>
      </c>
      <c r="B143" s="4">
        <v>18.100000000000001</v>
      </c>
      <c r="C143" s="4">
        <v>57.3</v>
      </c>
      <c r="D143" s="4">
        <v>15</v>
      </c>
      <c r="E143" s="4">
        <v>27.125</v>
      </c>
    </row>
    <row r="144" spans="1:5">
      <c r="A144" s="4" t="s">
        <v>519</v>
      </c>
      <c r="B144" s="4">
        <v>3.69</v>
      </c>
      <c r="C144" s="4">
        <v>27.6</v>
      </c>
      <c r="D144" s="4"/>
      <c r="E144" s="4">
        <v>15.645000000000001</v>
      </c>
    </row>
    <row r="145" spans="1:5">
      <c r="A145" s="4" t="s">
        <v>520</v>
      </c>
      <c r="B145" s="4">
        <v>6.86</v>
      </c>
      <c r="C145" s="4">
        <v>45.3</v>
      </c>
      <c r="D145" s="4">
        <v>6</v>
      </c>
      <c r="E145" s="4">
        <v>16.254999999999999</v>
      </c>
    </row>
    <row r="146" spans="1:5">
      <c r="A146" s="4" t="s">
        <v>418</v>
      </c>
      <c r="B146" s="4">
        <v>5.2387974683544316</v>
      </c>
      <c r="C146" s="4">
        <v>33.501694915254241</v>
      </c>
      <c r="D146" s="4">
        <v>10.471698113207546</v>
      </c>
      <c r="E146" s="4">
        <v>16.218632218844991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F742C-3FE7-4E4B-BDF6-56404DCDA28C}">
  <dimension ref="B36:B47"/>
  <sheetViews>
    <sheetView workbookViewId="0"/>
  </sheetViews>
  <sheetFormatPr defaultRowHeight="15"/>
  <sheetData>
    <row r="36" spans="2:2">
      <c r="B36" t="s">
        <v>958</v>
      </c>
    </row>
    <row r="37" spans="2:2">
      <c r="B37" t="s">
        <v>959</v>
      </c>
    </row>
    <row r="38" spans="2:2">
      <c r="B38" t="s">
        <v>960</v>
      </c>
    </row>
    <row r="39" spans="2:2">
      <c r="B39" t="s">
        <v>961</v>
      </c>
    </row>
    <row r="40" spans="2:2">
      <c r="B40" t="s">
        <v>962</v>
      </c>
    </row>
    <row r="41" spans="2:2">
      <c r="B41" t="s">
        <v>963</v>
      </c>
    </row>
    <row r="42" spans="2:2">
      <c r="B42" t="s">
        <v>964</v>
      </c>
    </row>
    <row r="44" spans="2:2">
      <c r="B44" t="s">
        <v>965</v>
      </c>
    </row>
    <row r="45" spans="2:2">
      <c r="B45" t="s">
        <v>966</v>
      </c>
    </row>
    <row r="46" spans="2:2">
      <c r="B46" t="s">
        <v>967</v>
      </c>
    </row>
    <row r="47" spans="2:2">
      <c r="B47" t="s">
        <v>968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2D93B-F650-4B86-9FAD-EA5597558963}">
  <sheetPr>
    <tabColor theme="9" tint="0.39997558519241921"/>
  </sheetPr>
  <dimension ref="A1:X28"/>
  <sheetViews>
    <sheetView tabSelected="1" workbookViewId="0">
      <selection activeCell="C13" sqref="C13"/>
    </sheetView>
  </sheetViews>
  <sheetFormatPr defaultRowHeight="15"/>
  <cols>
    <col min="1" max="1" width="33.140625" style="5" bestFit="1" customWidth="1"/>
    <col min="2" max="2" width="11.5703125" style="5" bestFit="1" customWidth="1"/>
    <col min="3" max="4" width="16.5703125" style="5" customWidth="1"/>
    <col min="5" max="5" width="20.28515625" style="5" bestFit="1" customWidth="1"/>
    <col min="6" max="7" width="19.28515625" style="45" customWidth="1"/>
    <col min="8" max="8" width="13.5703125" style="5" customWidth="1"/>
    <col min="9" max="10" width="14" style="5" customWidth="1"/>
    <col min="11" max="12" width="14.140625" style="5" customWidth="1"/>
    <col min="13" max="13" width="24.28515625" style="5" customWidth="1"/>
    <col min="14" max="14" width="15.42578125" style="5" customWidth="1"/>
    <col min="15" max="15" width="18.85546875" style="5" bestFit="1" customWidth="1"/>
    <col min="16" max="16" width="21.5703125" style="5" bestFit="1" customWidth="1"/>
    <col min="17" max="17" width="14.140625" style="5" customWidth="1"/>
    <col min="18" max="19" width="18.42578125" customWidth="1"/>
    <col min="20" max="20" width="17.7109375" customWidth="1"/>
    <col min="21" max="21" width="14.140625" customWidth="1"/>
    <col min="24" max="24" width="16.5703125" customWidth="1"/>
  </cols>
  <sheetData>
    <row r="1" spans="1:24">
      <c r="E1" s="44" t="s">
        <v>22</v>
      </c>
      <c r="F1" s="45">
        <f>Flows!B48</f>
        <v>3.4722222222222225E-3</v>
      </c>
      <c r="G1" s="5" t="s">
        <v>23</v>
      </c>
      <c r="I1" s="5" t="s">
        <v>24</v>
      </c>
      <c r="P1" s="44"/>
    </row>
    <row r="2" spans="1:24">
      <c r="E2" s="44" t="s">
        <v>25</v>
      </c>
      <c r="F2" s="45">
        <f>Flows!L30</f>
        <v>1.59</v>
      </c>
      <c r="G2" s="5" t="s">
        <v>23</v>
      </c>
      <c r="I2" s="5" t="s">
        <v>26</v>
      </c>
    </row>
    <row r="3" spans="1:24">
      <c r="E3" s="44" t="s">
        <v>27</v>
      </c>
      <c r="F3" s="46">
        <f>EFR/RFR</f>
        <v>2.1837875611460519E-3</v>
      </c>
      <c r="G3" s="46"/>
      <c r="I3" s="5" t="s">
        <v>28</v>
      </c>
    </row>
    <row r="4" spans="1:24" ht="15.75" thickBot="1">
      <c r="E4" s="44"/>
      <c r="P4" s="44"/>
    </row>
    <row r="5" spans="1:24" ht="30">
      <c r="E5" s="44"/>
      <c r="H5" s="47"/>
      <c r="I5" s="48" t="s">
        <v>29</v>
      </c>
      <c r="J5" s="78" t="s">
        <v>30</v>
      </c>
      <c r="K5" s="78"/>
      <c r="L5" s="79" t="s">
        <v>31</v>
      </c>
      <c r="M5" s="79"/>
      <c r="N5" s="49" t="s">
        <v>32</v>
      </c>
      <c r="O5" s="50" t="s">
        <v>33</v>
      </c>
      <c r="P5" s="80" t="s">
        <v>34</v>
      </c>
      <c r="Q5" s="80"/>
    </row>
    <row r="6" spans="1:24" ht="63.75" customHeight="1">
      <c r="A6" s="51" t="s">
        <v>35</v>
      </c>
      <c r="B6" s="51" t="s">
        <v>36</v>
      </c>
      <c r="C6" s="52" t="s">
        <v>37</v>
      </c>
      <c r="D6" s="53" t="s">
        <v>38</v>
      </c>
      <c r="E6" s="54" t="s">
        <v>39</v>
      </c>
      <c r="F6" s="55" t="s">
        <v>40</v>
      </c>
      <c r="G6" s="52" t="s">
        <v>41</v>
      </c>
      <c r="H6" s="52" t="s">
        <v>978</v>
      </c>
      <c r="I6" s="52" t="s">
        <v>42</v>
      </c>
      <c r="J6" s="52" t="s">
        <v>43</v>
      </c>
      <c r="K6" s="52" t="s">
        <v>44</v>
      </c>
      <c r="L6" s="52" t="s">
        <v>45</v>
      </c>
      <c r="M6" s="52" t="s">
        <v>46</v>
      </c>
      <c r="N6" s="52" t="s">
        <v>47</v>
      </c>
      <c r="O6" s="52" t="s">
        <v>48</v>
      </c>
      <c r="P6" s="52" t="s">
        <v>49</v>
      </c>
      <c r="Q6" s="52" t="s">
        <v>50</v>
      </c>
    </row>
    <row r="7" spans="1:24">
      <c r="A7" s="7" t="s">
        <v>51</v>
      </c>
      <c r="B7" s="7" t="s">
        <v>52</v>
      </c>
      <c r="C7" s="7">
        <f>'EQS (Estuarine and Coastal)'!C16</f>
        <v>21</v>
      </c>
      <c r="D7" s="56">
        <f t="shared" ref="D7:D27" si="0">10%*C7</f>
        <v>2.1</v>
      </c>
      <c r="E7" s="56">
        <f t="shared" ref="E7:E27" si="1">4%*C7</f>
        <v>0.84</v>
      </c>
      <c r="F7" s="57">
        <f>'RIVER MEDWAY UPSTREAM ALLINGTON'!CQ130</f>
        <v>1.0587755102040815E-3</v>
      </c>
      <c r="G7" s="58">
        <v>52</v>
      </c>
      <c r="H7" s="59">
        <f>STRF!I5</f>
        <v>0.33280000000000004</v>
      </c>
      <c r="I7" s="60">
        <f>C7*10%</f>
        <v>2.1</v>
      </c>
      <c r="J7" s="60">
        <f t="shared" ref="J7:J27" si="2">EFR*H7/(EFR+RFR)</f>
        <v>7.2518085940904736E-4</v>
      </c>
      <c r="K7" s="60">
        <f>4%*C7*(EFR+RFR)/EFR</f>
        <v>385.49279999999999</v>
      </c>
      <c r="L7" s="60">
        <f t="shared" ref="L7:L15" si="3">J7+F7</f>
        <v>1.7839563696131289E-3</v>
      </c>
      <c r="M7" s="60">
        <f t="shared" ref="M7:M19" si="4">($F$1+$F$2)*0.1*C7/$F$1</f>
        <v>963.73200000000008</v>
      </c>
      <c r="N7" s="60" t="str">
        <f>IF($F$3&gt;10%,((0.1*C7+F7)*($F$2+$F$1)-($F$2*F7))/$F$1,"")</f>
        <v/>
      </c>
      <c r="O7" s="60">
        <f t="shared" ref="O7:O15" si="5">(C7-F7)*($F$1+$F$2)/$F$1</f>
        <v>9636.8341067428573</v>
      </c>
      <c r="P7" s="7"/>
      <c r="Q7" s="7"/>
      <c r="W7" s="2"/>
    </row>
    <row r="8" spans="1:24">
      <c r="A8" s="43" t="s">
        <v>53</v>
      </c>
      <c r="B8" s="7" t="s">
        <v>54</v>
      </c>
      <c r="C8" s="7">
        <f>'EQS (Estuarine and Coastal)'!C18</f>
        <v>25</v>
      </c>
      <c r="D8" s="56">
        <f t="shared" si="0"/>
        <v>2.5</v>
      </c>
      <c r="E8" s="56">
        <f t="shared" si="1"/>
        <v>1</v>
      </c>
      <c r="F8" s="57">
        <f>'RIVER MEDWAY UPSTREAM ALLINGTON'!CT130</f>
        <v>1.0010638297872341</v>
      </c>
      <c r="G8" s="58">
        <v>100</v>
      </c>
      <c r="H8" s="59">
        <f>STRF!I6</f>
        <v>79.210000000000008</v>
      </c>
      <c r="I8" s="60">
        <f>C8*10%</f>
        <v>2.5</v>
      </c>
      <c r="J8" s="60">
        <f t="shared" si="2"/>
        <v>0.17260088904384205</v>
      </c>
      <c r="K8" s="60">
        <f t="shared" ref="K8:K15" si="6">4%*C8*(EFR+RFR)/EFR</f>
        <v>458.92</v>
      </c>
      <c r="L8" s="60">
        <f t="shared" si="3"/>
        <v>1.173664718831076</v>
      </c>
      <c r="M8" s="60">
        <f t="shared" si="4"/>
        <v>1147.3000000000002</v>
      </c>
      <c r="N8" s="60" t="str">
        <f>IF($F$3&gt;10%,((0.1*C8+F8)*($F$2+$F$1)-($F$2*F8))/$F$1,"")</f>
        <v/>
      </c>
      <c r="O8" s="60">
        <f t="shared" si="5"/>
        <v>11013.591787234043</v>
      </c>
      <c r="P8" s="7"/>
      <c r="Q8" s="7"/>
      <c r="X8" s="3"/>
    </row>
    <row r="9" spans="1:24">
      <c r="A9" s="43" t="s">
        <v>55</v>
      </c>
      <c r="B9" s="7" t="s">
        <v>54</v>
      </c>
      <c r="C9" s="7">
        <v>8</v>
      </c>
      <c r="D9" s="56">
        <f t="shared" si="0"/>
        <v>0.8</v>
      </c>
      <c r="E9" s="56">
        <f t="shared" si="1"/>
        <v>0.32</v>
      </c>
      <c r="F9" s="57">
        <f>'RIVER MEDWAY UPSTREAM ALLINGTON'!DA130</f>
        <v>9.7500000000000059E-2</v>
      </c>
      <c r="G9" s="58">
        <v>500</v>
      </c>
      <c r="H9" s="59">
        <f>STRF!I7</f>
        <v>0</v>
      </c>
      <c r="I9" s="60">
        <f>C9*10%</f>
        <v>0.8</v>
      </c>
      <c r="J9" s="60">
        <f t="shared" si="2"/>
        <v>0</v>
      </c>
      <c r="K9" s="60">
        <f t="shared" si="6"/>
        <v>146.85440000000003</v>
      </c>
      <c r="L9" s="60">
        <f t="shared" si="3"/>
        <v>9.7500000000000059E-2</v>
      </c>
      <c r="M9" s="60">
        <f t="shared" si="4"/>
        <v>367.13600000000002</v>
      </c>
      <c r="N9" s="60" t="str">
        <f>IF($F$3&gt;10%,((0.1*C9+F9)*($F$2+$F$1)-($F$2*F9))/$F$1,"")</f>
        <v/>
      </c>
      <c r="O9" s="60">
        <f t="shared" si="5"/>
        <v>3626.6153000000004</v>
      </c>
      <c r="P9" s="7"/>
      <c r="Q9" s="7"/>
      <c r="X9" s="3"/>
    </row>
    <row r="10" spans="1:24">
      <c r="A10" s="43" t="s">
        <v>56</v>
      </c>
      <c r="B10" s="7" t="s">
        <v>54</v>
      </c>
      <c r="C10" s="7">
        <v>74</v>
      </c>
      <c r="D10" s="56">
        <f t="shared" si="0"/>
        <v>7.4</v>
      </c>
      <c r="E10" s="56">
        <f t="shared" si="1"/>
        <v>2.96</v>
      </c>
      <c r="F10" s="57">
        <f>'RIVER MEDWAY UPSTREAM ALLINGTON'!LK117</f>
        <v>0.1</v>
      </c>
      <c r="G10" s="58">
        <v>500</v>
      </c>
      <c r="H10" s="59">
        <f>STRF!I26</f>
        <v>0</v>
      </c>
      <c r="I10" s="60">
        <f t="shared" ref="I10:I15" si="7">C10*10%</f>
        <v>7.4</v>
      </c>
      <c r="J10" s="60">
        <f t="shared" si="2"/>
        <v>0</v>
      </c>
      <c r="K10" s="60">
        <f t="shared" si="6"/>
        <v>1358.4032</v>
      </c>
      <c r="L10" s="60">
        <f t="shared" si="3"/>
        <v>0.1</v>
      </c>
      <c r="M10" s="60">
        <f t="shared" si="4"/>
        <v>3396.0080000000007</v>
      </c>
      <c r="N10" s="60" t="str">
        <f t="shared" ref="N10:N11" si="8">IF($F$3&gt;10%,((0.1*C10+F10)*($F$2+$F$1)-($F$2*F10))/$F$1,"")</f>
        <v/>
      </c>
      <c r="O10" s="60">
        <f t="shared" si="5"/>
        <v>33914.188000000002</v>
      </c>
      <c r="P10" s="7"/>
      <c r="Q10" s="7"/>
      <c r="X10" s="3"/>
    </row>
    <row r="11" spans="1:24">
      <c r="A11" s="7" t="s">
        <v>57</v>
      </c>
      <c r="B11" s="7" t="s">
        <v>54</v>
      </c>
      <c r="C11" s="61">
        <v>10</v>
      </c>
      <c r="D11" s="56">
        <f>10%*C11</f>
        <v>1</v>
      </c>
      <c r="E11" s="56">
        <f>4%*C11</f>
        <v>0.4</v>
      </c>
      <c r="F11" s="57">
        <v>0.1</v>
      </c>
      <c r="G11" s="58">
        <v>500</v>
      </c>
      <c r="H11" s="59">
        <f>STRF!I16</f>
        <v>9.6749999999999989</v>
      </c>
      <c r="I11" s="60">
        <f t="shared" si="7"/>
        <v>1</v>
      </c>
      <c r="J11" s="60">
        <f>EFR*H11/(EFR+RFR)</f>
        <v>2.1082105813649436E-2</v>
      </c>
      <c r="K11" s="60">
        <f t="shared" si="6"/>
        <v>183.56800000000001</v>
      </c>
      <c r="L11" s="60">
        <f t="shared" si="3"/>
        <v>0.12108210581364945</v>
      </c>
      <c r="M11" s="60">
        <f t="shared" si="4"/>
        <v>458.92000000000007</v>
      </c>
      <c r="N11" s="60" t="str">
        <f t="shared" si="8"/>
        <v/>
      </c>
      <c r="O11" s="60">
        <f>(C11-F11)*($F$1+$F$2)/$F$1</f>
        <v>4543.308</v>
      </c>
      <c r="P11" s="7"/>
      <c r="Q11" s="7"/>
      <c r="X11" s="3"/>
    </row>
    <row r="12" spans="1:24">
      <c r="A12" s="7" t="s">
        <v>58</v>
      </c>
      <c r="B12" s="7" t="s">
        <v>54</v>
      </c>
      <c r="C12" s="7">
        <v>30</v>
      </c>
      <c r="D12" s="56">
        <f t="shared" si="0"/>
        <v>3</v>
      </c>
      <c r="E12" s="56">
        <f t="shared" si="1"/>
        <v>1.2</v>
      </c>
      <c r="F12" s="57">
        <v>0.1</v>
      </c>
      <c r="G12" s="58">
        <v>500</v>
      </c>
      <c r="H12" s="59">
        <f>STRF!I28</f>
        <v>0</v>
      </c>
      <c r="I12" s="60">
        <f t="shared" si="7"/>
        <v>3</v>
      </c>
      <c r="J12" s="60">
        <f t="shared" si="2"/>
        <v>0</v>
      </c>
      <c r="K12" s="60">
        <f t="shared" si="6"/>
        <v>550.70399999999995</v>
      </c>
      <c r="L12" s="60">
        <f t="shared" si="3"/>
        <v>0.1</v>
      </c>
      <c r="M12" s="60">
        <f t="shared" si="4"/>
        <v>1376.7600000000002</v>
      </c>
      <c r="N12" s="60"/>
      <c r="O12" s="60">
        <f>(C12-F12)*($F$1+$F$2)/$F$1</f>
        <v>13721.708000000001</v>
      </c>
      <c r="P12" s="7"/>
      <c r="Q12" s="7"/>
      <c r="X12" s="3"/>
    </row>
    <row r="13" spans="1:24">
      <c r="A13" s="43" t="s">
        <v>59</v>
      </c>
      <c r="B13" s="7" t="s">
        <v>54</v>
      </c>
      <c r="C13" s="7">
        <v>0.05</v>
      </c>
      <c r="D13" s="56">
        <f t="shared" si="0"/>
        <v>5.000000000000001E-3</v>
      </c>
      <c r="E13" s="56">
        <f t="shared" si="1"/>
        <v>2E-3</v>
      </c>
      <c r="F13" s="57">
        <f>'RIVER MEDWAY UPSTREAM ALLINGTON'!DC130</f>
        <v>3.6875000000000002E-3</v>
      </c>
      <c r="G13" s="58">
        <v>0.68</v>
      </c>
      <c r="H13" s="59">
        <f>STRF!I8</f>
        <v>0.68</v>
      </c>
      <c r="I13" s="72">
        <f t="shared" si="7"/>
        <v>5.000000000000001E-3</v>
      </c>
      <c r="J13" s="60">
        <f t="shared" si="2"/>
        <v>1.481739736773294E-3</v>
      </c>
      <c r="K13" s="60">
        <f t="shared" si="6"/>
        <v>0.9178400000000001</v>
      </c>
      <c r="L13" s="60">
        <f t="shared" si="3"/>
        <v>5.1692397367732942E-3</v>
      </c>
      <c r="M13" s="60">
        <f t="shared" si="4"/>
        <v>2.2946000000000004</v>
      </c>
      <c r="N13" s="60" t="str">
        <f t="shared" ref="N13:N19" si="9">IF($F$3&gt;10%,((0.1*C13+F13)*($F$2+$F$1)-($F$2*F13))/$F$1,"")</f>
        <v/>
      </c>
      <c r="O13" s="60">
        <f t="shared" si="5"/>
        <v>21.253732500000002</v>
      </c>
      <c r="P13" s="75">
        <f>(H13+H21)*(Flows!B45*1000)/1000/1000/1000*365</f>
        <v>0.10690200300000001</v>
      </c>
      <c r="Q13" s="7">
        <v>5</v>
      </c>
      <c r="R13" t="s">
        <v>980</v>
      </c>
      <c r="X13" s="3"/>
    </row>
    <row r="14" spans="1:24">
      <c r="A14" s="43" t="s">
        <v>60</v>
      </c>
      <c r="B14" s="7" t="s">
        <v>54</v>
      </c>
      <c r="C14" s="7">
        <f>'EQS (Estuarine and Coastal)'!C35</f>
        <v>0.2</v>
      </c>
      <c r="D14" s="56">
        <f t="shared" si="0"/>
        <v>2.0000000000000004E-2</v>
      </c>
      <c r="E14" s="56">
        <f t="shared" si="1"/>
        <v>8.0000000000000002E-3</v>
      </c>
      <c r="F14" s="57">
        <f>'RIVER MEDWAY UPSTREAM ALLINGTON'!DP130</f>
        <v>2.805492957746477E-2</v>
      </c>
      <c r="G14" s="58">
        <v>2.85</v>
      </c>
      <c r="H14" s="59">
        <f>STRF!I9</f>
        <v>2.2574850000000004</v>
      </c>
      <c r="I14" s="60">
        <f t="shared" si="7"/>
        <v>2.0000000000000004E-2</v>
      </c>
      <c r="J14" s="60">
        <f t="shared" si="2"/>
        <v>4.9191253377494993E-3</v>
      </c>
      <c r="K14" s="60">
        <f t="shared" si="6"/>
        <v>3.6713600000000004</v>
      </c>
      <c r="L14" s="60">
        <f t="shared" si="3"/>
        <v>3.2974054915214268E-2</v>
      </c>
      <c r="M14" s="60">
        <f t="shared" si="4"/>
        <v>9.1784000000000017</v>
      </c>
      <c r="N14" s="60" t="str">
        <f t="shared" si="9"/>
        <v/>
      </c>
      <c r="O14" s="60">
        <f t="shared" si="5"/>
        <v>78.909031718309876</v>
      </c>
      <c r="P14" s="75">
        <f>H14*(Flows!B45*1000)/1000/1000/1000*365</f>
        <v>0.24719460750000002</v>
      </c>
      <c r="Q14" s="76">
        <v>1</v>
      </c>
      <c r="X14" s="3"/>
    </row>
    <row r="15" spans="1:24">
      <c r="A15" s="43" t="s">
        <v>61</v>
      </c>
      <c r="B15" s="7" t="s">
        <v>54</v>
      </c>
      <c r="C15" s="7">
        <f>'EQS (Estuarine and Coastal)'!C47</f>
        <v>0.6</v>
      </c>
      <c r="D15" s="56">
        <f t="shared" si="0"/>
        <v>0.06</v>
      </c>
      <c r="E15" s="56">
        <f t="shared" si="1"/>
        <v>2.4E-2</v>
      </c>
      <c r="F15" s="57">
        <f>'RIVER MEDWAY UPSTREAM ALLINGTON'!EL130</f>
        <v>7.6444444444444454E-2</v>
      </c>
      <c r="G15" s="58">
        <v>10</v>
      </c>
      <c r="H15" s="59">
        <f>STRF!I12</f>
        <v>0.83200000000000007</v>
      </c>
      <c r="I15" s="60">
        <f t="shared" si="7"/>
        <v>0.06</v>
      </c>
      <c r="J15" s="60">
        <f t="shared" si="2"/>
        <v>1.8129521485226183E-3</v>
      </c>
      <c r="K15" s="60">
        <f t="shared" si="6"/>
        <v>11.01408</v>
      </c>
      <c r="L15" s="60">
        <f t="shared" si="3"/>
        <v>7.8257396592967071E-2</v>
      </c>
      <c r="M15" s="60">
        <f t="shared" si="4"/>
        <v>27.535200000000003</v>
      </c>
      <c r="N15" s="60" t="str">
        <f t="shared" si="9"/>
        <v/>
      </c>
      <c r="O15" s="60">
        <f t="shared" si="5"/>
        <v>240.27011555555555</v>
      </c>
      <c r="P15" s="76"/>
      <c r="Q15" s="7"/>
    </row>
    <row r="16" spans="1:24">
      <c r="A16" s="43" t="s">
        <v>62</v>
      </c>
      <c r="B16" s="7" t="s">
        <v>54</v>
      </c>
      <c r="C16" s="7">
        <v>5.0999999999999996</v>
      </c>
      <c r="D16" s="56">
        <f>10%*C16</f>
        <v>0.51</v>
      </c>
      <c r="E16" s="56">
        <f t="shared" si="1"/>
        <v>0.20399999999999999</v>
      </c>
      <c r="F16" s="57">
        <f>'RIVER MEDWAY UPSTREAM ALLINGTON'!EU130</f>
        <v>3.8060563380281685</v>
      </c>
      <c r="G16" s="58">
        <v>50</v>
      </c>
      <c r="H16" s="59">
        <f>STRF!I13</f>
        <v>16.819999999999997</v>
      </c>
      <c r="I16" s="60">
        <f t="shared" ref="I16:I27" si="10">C16*10%</f>
        <v>0.51</v>
      </c>
      <c r="J16" s="60">
        <f t="shared" si="2"/>
        <v>3.6651268194892346E-2</v>
      </c>
      <c r="K16" s="60">
        <f t="shared" ref="K16:K27" si="11">4%*C16*(EFR+RFR)/EFR</f>
        <v>93.619680000000002</v>
      </c>
      <c r="L16" s="60">
        <f t="shared" ref="L16:L27" si="12">J16+F16</f>
        <v>3.842707606223061</v>
      </c>
      <c r="M16" s="60">
        <f t="shared" si="4"/>
        <v>234.04920000000001</v>
      </c>
      <c r="N16" s="60" t="str">
        <f t="shared" si="9"/>
        <v/>
      </c>
      <c r="O16" s="60">
        <f>(C16-F16)*($F$1+$F$2)/$F$1</f>
        <v>593.81662535211274</v>
      </c>
      <c r="P16" s="76"/>
      <c r="Q16" s="7"/>
    </row>
    <row r="17" spans="1:17">
      <c r="A17" s="7" t="s">
        <v>63</v>
      </c>
      <c r="B17" s="7" t="s">
        <v>54</v>
      </c>
      <c r="C17" s="7">
        <f>'EQS (Estuarine and Coastal)'!C52</f>
        <v>1</v>
      </c>
      <c r="D17" s="56">
        <f t="shared" si="0"/>
        <v>0.1</v>
      </c>
      <c r="E17" s="56">
        <f t="shared" si="1"/>
        <v>0.04</v>
      </c>
      <c r="F17" s="57">
        <f>'RIVER MEDWAY UPSTREAM ALLINGTON'!EY130</f>
        <v>5.0000000000000001E-3</v>
      </c>
      <c r="G17" s="58">
        <v>20</v>
      </c>
      <c r="H17" s="59">
        <f>STRF!I15</f>
        <v>2.048</v>
      </c>
      <c r="I17" s="60">
        <f t="shared" si="10"/>
        <v>0.1</v>
      </c>
      <c r="J17" s="60">
        <f t="shared" si="2"/>
        <v>4.4626514425172136E-3</v>
      </c>
      <c r="K17" s="60">
        <f t="shared" si="11"/>
        <v>18.356800000000003</v>
      </c>
      <c r="L17" s="60">
        <f t="shared" si="12"/>
        <v>9.4626514425172129E-3</v>
      </c>
      <c r="M17" s="60">
        <f t="shared" si="4"/>
        <v>45.892000000000003</v>
      </c>
      <c r="N17" s="60" t="str">
        <f t="shared" si="9"/>
        <v/>
      </c>
      <c r="O17" s="60">
        <f>(C17-F17)*($F$1+$F$2)/$F$1</f>
        <v>456.62540000000001</v>
      </c>
      <c r="P17" s="76"/>
      <c r="Q17" s="7"/>
    </row>
    <row r="18" spans="1:17">
      <c r="A18" s="43" t="s">
        <v>64</v>
      </c>
      <c r="B18" s="7" t="s">
        <v>54</v>
      </c>
      <c r="C18" s="7">
        <f>'EQS (Estuarine and Coastal)'!C93</f>
        <v>1.3</v>
      </c>
      <c r="D18" s="56">
        <f t="shared" si="0"/>
        <v>0.13</v>
      </c>
      <c r="E18" s="56">
        <f t="shared" si="1"/>
        <v>5.2000000000000005E-2</v>
      </c>
      <c r="F18" s="57">
        <f>'RIVER MEDWAY UPSTREAM ALLINGTON'!HD130</f>
        <v>1.0724929577464792</v>
      </c>
      <c r="G18" s="58">
        <v>50</v>
      </c>
      <c r="H18" s="59">
        <f>STRF!I17</f>
        <v>22.445</v>
      </c>
      <c r="I18" s="60">
        <f t="shared" si="10"/>
        <v>0.13</v>
      </c>
      <c r="J18" s="60">
        <f t="shared" si="2"/>
        <v>4.8908306458642033E-2</v>
      </c>
      <c r="K18" s="60">
        <f t="shared" si="11"/>
        <v>23.863840000000003</v>
      </c>
      <c r="L18" s="60">
        <f t="shared" si="12"/>
        <v>1.1214012642051212</v>
      </c>
      <c r="M18" s="60">
        <f t="shared" si="4"/>
        <v>59.659600000000005</v>
      </c>
      <c r="N18" s="60" t="str">
        <f t="shared" si="9"/>
        <v/>
      </c>
      <c r="O18" s="60">
        <f>(C18-F18)*($F$1+$F$2)/$F$1</f>
        <v>104.40753183098576</v>
      </c>
      <c r="P18" s="76"/>
      <c r="Q18" s="7"/>
    </row>
    <row r="19" spans="1:17">
      <c r="A19" s="43" t="s">
        <v>65</v>
      </c>
      <c r="B19" s="7" t="s">
        <v>54</v>
      </c>
      <c r="C19" s="7">
        <f>'EQS (Estuarine and Coastal)'!D102</f>
        <v>7.0000000000000007E-2</v>
      </c>
      <c r="D19" s="56">
        <f t="shared" si="0"/>
        <v>7.000000000000001E-3</v>
      </c>
      <c r="E19" s="56">
        <f t="shared" si="1"/>
        <v>2.8000000000000004E-3</v>
      </c>
      <c r="F19" s="57">
        <f>'RIVER MEDWAY UPSTREAM ALLINGTON'!HQ130</f>
        <v>1.0062500000000007E-2</v>
      </c>
      <c r="G19" s="58">
        <v>0.66</v>
      </c>
      <c r="H19" s="59">
        <f>STRF!I21</f>
        <v>0.29627400000000004</v>
      </c>
      <c r="I19" s="60">
        <f t="shared" si="10"/>
        <v>7.000000000000001E-3</v>
      </c>
      <c r="J19" s="60">
        <f t="shared" si="2"/>
        <v>6.455896452540749E-4</v>
      </c>
      <c r="K19" s="60">
        <f t="shared" si="11"/>
        <v>1.2849760000000003</v>
      </c>
      <c r="L19" s="60">
        <f t="shared" si="12"/>
        <v>1.0708089645254082E-2</v>
      </c>
      <c r="M19" s="60">
        <f t="shared" si="4"/>
        <v>3.2124400000000004</v>
      </c>
      <c r="N19" s="60" t="str">
        <f t="shared" si="9"/>
        <v/>
      </c>
      <c r="O19" s="60">
        <f>(C19-F19)*($F$1+$F$2)/$F$1</f>
        <v>27.506517500000001</v>
      </c>
      <c r="P19" s="75">
        <f>H19*(Flows!B45*1000)/1000/1000/1000*365</f>
        <v>3.2442003000000004E-2</v>
      </c>
      <c r="Q19" s="76">
        <v>5</v>
      </c>
    </row>
    <row r="20" spans="1:17" hidden="1">
      <c r="A20" s="43" t="s">
        <v>66</v>
      </c>
      <c r="B20" s="7" t="s">
        <v>54</v>
      </c>
      <c r="C20" s="61"/>
      <c r="D20" s="56"/>
      <c r="E20" s="56"/>
      <c r="F20" s="57">
        <v>48.876041666666673</v>
      </c>
      <c r="G20" s="61"/>
      <c r="H20" s="62"/>
      <c r="I20" s="60">
        <f t="shared" si="10"/>
        <v>0</v>
      </c>
      <c r="J20" s="60">
        <f t="shared" ref="J20" si="13">EFR*H20/(EFR+RFR)</f>
        <v>0</v>
      </c>
      <c r="K20" s="60">
        <f t="shared" si="11"/>
        <v>0</v>
      </c>
      <c r="L20" s="60">
        <f t="shared" si="12"/>
        <v>48.876041666666673</v>
      </c>
      <c r="M20" s="60">
        <f t="shared" ref="M20" si="14">($F$1+$F$2)*0.1*C20/$F$1</f>
        <v>0</v>
      </c>
      <c r="N20" s="60" t="str">
        <f t="shared" ref="N20" si="15">IF($F$3&gt;10%,((0.1*C20+F20)*($F$2+$F$1)-($F$2*F20))/$F$1,"")</f>
        <v/>
      </c>
      <c r="O20" s="60">
        <f t="shared" ref="O20" si="16">(C20-F20)*($F$1+$F$2)/$F$1</f>
        <v>-22430.193041666669</v>
      </c>
      <c r="P20" s="7"/>
      <c r="Q20" s="7"/>
    </row>
    <row r="21" spans="1:17">
      <c r="A21" s="43" t="s">
        <v>67</v>
      </c>
      <c r="B21" s="7" t="s">
        <v>54</v>
      </c>
      <c r="C21" s="7">
        <f>'EQS (Estuarine and Coastal)'!C105</f>
        <v>2</v>
      </c>
      <c r="D21" s="56">
        <f>10%*C21</f>
        <v>0.2</v>
      </c>
      <c r="E21" s="56">
        <f>4%*C21</f>
        <v>0.08</v>
      </c>
      <c r="F21" s="57">
        <f>'RIVER MEDWAY UPSTREAM ALLINGTON'!HZ130</f>
        <v>0.01</v>
      </c>
      <c r="G21" s="58">
        <v>37</v>
      </c>
      <c r="H21" s="59">
        <f>Table12[[#This Row],[Post Reduction]]</f>
        <v>0.29627400000000004</v>
      </c>
      <c r="I21" s="60">
        <f t="shared" si="10"/>
        <v>0.2</v>
      </c>
      <c r="J21" s="60">
        <f>EFR*H21/(EFR+RFR)</f>
        <v>6.455896452540749E-4</v>
      </c>
      <c r="K21" s="60">
        <f t="shared" si="11"/>
        <v>36.713600000000007</v>
      </c>
      <c r="L21" s="60">
        <f t="shared" si="12"/>
        <v>1.0645589645254075E-2</v>
      </c>
      <c r="M21" s="60">
        <f t="shared" ref="M21:M27" si="17">($F$1+$F$2)*0.1*C21/$F$1</f>
        <v>91.784000000000006</v>
      </c>
      <c r="N21" s="60" t="str">
        <f>IF($F$3&gt;10%,((0.1*C21+F21)*($F$2+$F$1)-($F$2*F21))/$F$1,"")</f>
        <v/>
      </c>
      <c r="O21" s="60">
        <f t="shared" ref="O21:O26" si="18">(C21-F21)*($F$1+$F$2)/$F$1</f>
        <v>913.25080000000003</v>
      </c>
      <c r="P21" s="7"/>
      <c r="Q21" s="7"/>
    </row>
    <row r="22" spans="1:17" ht="13.15" customHeight="1">
      <c r="A22" s="43" t="s">
        <v>68</v>
      </c>
      <c r="B22" s="7" t="s">
        <v>54</v>
      </c>
      <c r="C22" s="7">
        <f>'EQS (Estuarine and Coastal)'!C106</f>
        <v>8.6</v>
      </c>
      <c r="D22" s="56">
        <f t="shared" si="0"/>
        <v>0.86</v>
      </c>
      <c r="E22" s="56">
        <f t="shared" si="1"/>
        <v>0.34399999999999997</v>
      </c>
      <c r="F22" s="57">
        <f>'RIVER MEDWAY UPSTREAM ALLINGTON'!ID130</f>
        <v>3.0869565217391304</v>
      </c>
      <c r="G22" s="58">
        <v>50</v>
      </c>
      <c r="H22" s="59">
        <f>Table12[[#This Row],[Post Reduction]]</f>
        <v>35.534799999999997</v>
      </c>
      <c r="I22" s="60">
        <f t="shared" si="10"/>
        <v>0.86</v>
      </c>
      <c r="J22" s="60">
        <f t="shared" si="2"/>
        <v>7.7431360585722989E-2</v>
      </c>
      <c r="K22" s="60">
        <f t="shared" si="11"/>
        <v>157.86848000000001</v>
      </c>
      <c r="L22" s="60">
        <f t="shared" si="12"/>
        <v>3.1643878823248532</v>
      </c>
      <c r="M22" s="60">
        <f t="shared" si="17"/>
        <v>394.67120000000006</v>
      </c>
      <c r="N22" s="60" t="str">
        <f>IF($F$3&gt;10%,((0.1*C22+F22)*($F$2+$F$1)-($F$2*F22))/$F$1,"")</f>
        <v/>
      </c>
      <c r="O22" s="60">
        <f t="shared" si="18"/>
        <v>2530.0459130434783</v>
      </c>
      <c r="P22" s="7"/>
      <c r="Q22" s="7"/>
    </row>
    <row r="23" spans="1:17">
      <c r="A23" s="43" t="s">
        <v>69</v>
      </c>
      <c r="B23" s="7" t="s">
        <v>54</v>
      </c>
      <c r="C23" s="7">
        <f>'EQS (Estuarine and Coastal)'!C63</f>
        <v>20</v>
      </c>
      <c r="D23" s="56">
        <f>10%*C23</f>
        <v>2</v>
      </c>
      <c r="E23" s="56">
        <f>4%*C23</f>
        <v>0.8</v>
      </c>
      <c r="F23" s="57">
        <f>'RIVER MEDWAY UPSTREAM ALLINGTON'!FL130</f>
        <v>1.05</v>
      </c>
      <c r="G23" s="58">
        <v>200</v>
      </c>
      <c r="H23" s="59">
        <v>200</v>
      </c>
      <c r="I23" s="60">
        <f t="shared" si="10"/>
        <v>2</v>
      </c>
      <c r="J23" s="60">
        <f>EFR*H23/(EFR+RFR)</f>
        <v>0.43580580493332172</v>
      </c>
      <c r="K23" s="60">
        <f t="shared" si="11"/>
        <v>367.13600000000002</v>
      </c>
      <c r="L23" s="60">
        <f t="shared" si="12"/>
        <v>1.4858058049333218</v>
      </c>
      <c r="M23" s="60">
        <f t="shared" si="17"/>
        <v>917.84000000000015</v>
      </c>
      <c r="N23" s="60" t="str">
        <f>IF($F$3&gt;10%,((0.1*C23+F23)*($F$2+$F$1)-($F$2*F23))/$F$1,"")</f>
        <v/>
      </c>
      <c r="O23" s="60">
        <f t="shared" si="18"/>
        <v>8696.5339999999997</v>
      </c>
      <c r="P23" s="7"/>
      <c r="Q23" s="7"/>
    </row>
    <row r="24" spans="1:17">
      <c r="A24" s="43" t="s">
        <v>70</v>
      </c>
      <c r="B24" s="7" t="s">
        <v>54</v>
      </c>
      <c r="C24" s="7">
        <f>'EQS (Estuarine and Coastal)'!C144</f>
        <v>10</v>
      </c>
      <c r="D24" s="56">
        <f t="shared" si="0"/>
        <v>1</v>
      </c>
      <c r="E24" s="56">
        <f t="shared" si="1"/>
        <v>0.4</v>
      </c>
      <c r="F24" s="57">
        <f>'RIVER MEDWAY UPSTREAM ALLINGTON'!LQ130</f>
        <v>0.10000000000000005</v>
      </c>
      <c r="G24" s="58">
        <v>200</v>
      </c>
      <c r="H24" s="59">
        <f>STRF!I27</f>
        <v>8.3395279999999996</v>
      </c>
      <c r="I24" s="60">
        <f t="shared" si="10"/>
        <v>1</v>
      </c>
      <c r="J24" s="60">
        <f t="shared" si="2"/>
        <v>1.8172073564019869E-2</v>
      </c>
      <c r="K24" s="60">
        <f t="shared" si="11"/>
        <v>183.56800000000001</v>
      </c>
      <c r="L24" s="60">
        <f t="shared" si="12"/>
        <v>0.11817207356401992</v>
      </c>
      <c r="M24" s="60">
        <f t="shared" si="17"/>
        <v>458.92000000000007</v>
      </c>
      <c r="N24" s="60" t="str">
        <f>IF($F$3&gt;10%,((0.1*C24+F24)*($F$2+$F$1)-($F$2*F24))/$F$1,"")</f>
        <v/>
      </c>
      <c r="O24" s="60">
        <f t="shared" si="18"/>
        <v>4543.308</v>
      </c>
      <c r="P24" s="7"/>
      <c r="Q24" s="7"/>
    </row>
    <row r="25" spans="1:17">
      <c r="A25" s="43" t="s">
        <v>71</v>
      </c>
      <c r="B25" s="7" t="s">
        <v>54</v>
      </c>
      <c r="C25" s="7">
        <f>'EQS (Estuarine and Coastal)'!C151</f>
        <v>6.8</v>
      </c>
      <c r="D25" s="56">
        <f t="shared" si="0"/>
        <v>0.68</v>
      </c>
      <c r="E25" s="56">
        <f t="shared" si="1"/>
        <v>0.27200000000000002</v>
      </c>
      <c r="F25" s="57">
        <f>'RIVER MEDWAY UPSTREAM ALLINGTON'!LY130</f>
        <v>8.2909859154929588</v>
      </c>
      <c r="G25" s="58">
        <v>100</v>
      </c>
      <c r="H25" s="63">
        <f>STRF!I29</f>
        <v>100</v>
      </c>
      <c r="I25" s="60">
        <f t="shared" si="10"/>
        <v>0.68</v>
      </c>
      <c r="J25" s="60">
        <f t="shared" si="2"/>
        <v>0.21790290246666086</v>
      </c>
      <c r="K25" s="60">
        <f t="shared" si="11"/>
        <v>124.82624000000001</v>
      </c>
      <c r="L25" s="60">
        <f t="shared" si="12"/>
        <v>8.5088888179596189</v>
      </c>
      <c r="M25" s="60">
        <f t="shared" si="17"/>
        <v>312.06560000000002</v>
      </c>
      <c r="N25" s="60" t="str">
        <f>IF($F$3&gt;10%,((0.1*C25+F25)*($F$2+$F$1)-($F$2*F25))/$F$1,"")</f>
        <v/>
      </c>
      <c r="O25" s="60">
        <f>(C25-F25)*($F$1+$F$2)/$F$1</f>
        <v>-684.2432563380288</v>
      </c>
      <c r="P25" s="7"/>
      <c r="Q25" s="7"/>
    </row>
    <row r="26" spans="1:17">
      <c r="A26" s="43" t="s">
        <v>72</v>
      </c>
      <c r="B26" s="7" t="s">
        <v>54</v>
      </c>
      <c r="C26" s="7">
        <v>4.4000000000000003E-3</v>
      </c>
      <c r="D26" s="56">
        <f t="shared" si="0"/>
        <v>4.4000000000000007E-4</v>
      </c>
      <c r="E26" s="56">
        <f t="shared" si="1"/>
        <v>1.7600000000000002E-4</v>
      </c>
      <c r="F26" s="57">
        <v>1.7749999999999999E-3</v>
      </c>
      <c r="G26" s="58">
        <v>1</v>
      </c>
      <c r="H26" s="59">
        <f>STRF!I25</f>
        <v>1.6000000000000001E-3</v>
      </c>
      <c r="I26" s="67">
        <f t="shared" si="10"/>
        <v>4.4000000000000007E-4</v>
      </c>
      <c r="J26" s="60">
        <f t="shared" si="2"/>
        <v>3.4864464394665735E-6</v>
      </c>
      <c r="K26" s="60">
        <f t="shared" si="11"/>
        <v>8.0769920000000009E-2</v>
      </c>
      <c r="L26" s="60">
        <f t="shared" si="12"/>
        <v>1.7784864464394665E-3</v>
      </c>
      <c r="M26" s="60">
        <f t="shared" si="17"/>
        <v>0.20192480000000002</v>
      </c>
      <c r="N26" s="60" t="str">
        <f t="shared" ref="N26:N27" si="19">IF($F$3&gt;10%,((0.1*C26+F26)*($F$2+$F$1)-($F$2*F26))/$F$1,"")</f>
        <v/>
      </c>
      <c r="O26" s="60">
        <f t="shared" si="18"/>
        <v>1.2046650000000003</v>
      </c>
      <c r="P26" s="7"/>
      <c r="Q26" s="7"/>
    </row>
    <row r="27" spans="1:17">
      <c r="A27" s="43" t="s">
        <v>73</v>
      </c>
      <c r="B27" s="7" t="s">
        <v>54</v>
      </c>
      <c r="C27" s="7">
        <v>1.2999999999999999E-4</v>
      </c>
      <c r="D27" s="56">
        <f t="shared" si="0"/>
        <v>1.2999999999999999E-5</v>
      </c>
      <c r="E27" s="56">
        <f t="shared" si="1"/>
        <v>5.1999999999999993E-6</v>
      </c>
      <c r="F27" s="57">
        <v>1.16666666666667E-3</v>
      </c>
      <c r="G27" s="58">
        <v>1</v>
      </c>
      <c r="H27" s="59">
        <f>STRF!I25</f>
        <v>1.6000000000000001E-3</v>
      </c>
      <c r="I27" s="67">
        <f t="shared" si="10"/>
        <v>1.2999999999999999E-5</v>
      </c>
      <c r="J27" s="60">
        <f t="shared" si="2"/>
        <v>3.4864464394665735E-6</v>
      </c>
      <c r="K27" s="60">
        <f t="shared" si="11"/>
        <v>2.3863840000000001E-3</v>
      </c>
      <c r="L27" s="60">
        <f t="shared" si="12"/>
        <v>1.1701531131061366E-3</v>
      </c>
      <c r="M27" s="60">
        <f t="shared" si="17"/>
        <v>5.9659600000000002E-3</v>
      </c>
      <c r="N27" s="60" t="str">
        <f t="shared" si="19"/>
        <v/>
      </c>
      <c r="O27" s="60">
        <f>(C27-F27)*($F$1+$F$2)/$F$1</f>
        <v>-0.47574706666666827</v>
      </c>
      <c r="P27" s="7"/>
      <c r="Q27" s="7"/>
    </row>
    <row r="28" spans="1:17">
      <c r="C28" s="74" t="s">
        <v>990</v>
      </c>
      <c r="D28" s="64"/>
      <c r="E28" s="64"/>
      <c r="F28" s="65"/>
      <c r="G28" s="65"/>
      <c r="I28" s="77" t="s">
        <v>991</v>
      </c>
      <c r="J28" s="77"/>
      <c r="K28" s="77"/>
      <c r="M28" s="66"/>
    </row>
  </sheetData>
  <autoFilter ref="A6:O7" xr:uid="{F922D93B-F650-4B86-9FAD-EA5597558963}">
    <sortState xmlns:xlrd2="http://schemas.microsoft.com/office/spreadsheetml/2017/richdata2" ref="A7:O24">
      <sortCondition ref="A6:A7"/>
    </sortState>
  </autoFilter>
  <sortState xmlns:xlrd2="http://schemas.microsoft.com/office/spreadsheetml/2017/richdata2" ref="A7:X7">
    <sortCondition ref="A7"/>
  </sortState>
  <mergeCells count="3">
    <mergeCell ref="J5:K5"/>
    <mergeCell ref="L5:M5"/>
    <mergeCell ref="P5:Q5"/>
  </mergeCells>
  <conditionalFormatting sqref="I7:I27 K7:K27 M7:O28 I28:K28">
    <cfRule type="cellIs" dxfId="0" priority="4" operator="lessThan">
      <formula>$H7</formula>
    </cfRule>
  </conditionalFormatting>
  <conditionalFormatting sqref="I28:K28">
    <cfRule type="expression" priority="1">
      <formula>$I1048438=""</formula>
    </cfRule>
  </conditionalFormatting>
  <conditionalFormatting sqref="I7:O11 O13">
    <cfRule type="expression" priority="31">
      <formula>$I1048418=""</formula>
    </cfRule>
  </conditionalFormatting>
  <conditionalFormatting sqref="I11:O11">
    <cfRule type="expression" priority="39">
      <formula>$I1048423=""</formula>
    </cfRule>
  </conditionalFormatting>
  <conditionalFormatting sqref="I12:O12">
    <cfRule type="expression" priority="3">
      <formula>$I1048422=""</formula>
    </cfRule>
  </conditionalFormatting>
  <conditionalFormatting sqref="I13:O14">
    <cfRule type="expression" priority="55">
      <formula>$I1048421=""</formula>
    </cfRule>
  </conditionalFormatting>
  <conditionalFormatting sqref="I15:O17 I21:O22">
    <cfRule type="expression" priority="30">
      <formula>$I1048424=""</formula>
    </cfRule>
  </conditionalFormatting>
  <conditionalFormatting sqref="I18:O20">
    <cfRule type="expression" priority="11">
      <formula>$I1048428=""</formula>
    </cfRule>
  </conditionalFormatting>
  <conditionalFormatting sqref="I23:O23">
    <cfRule type="expression" priority="21">
      <formula>$I1048434=""</formula>
    </cfRule>
    <cfRule type="expression" priority="29">
      <formula>$I1048427=""</formula>
    </cfRule>
  </conditionalFormatting>
  <conditionalFormatting sqref="I24:O27">
    <cfRule type="expression" priority="47">
      <formula>$I1048434=""</formula>
    </cfRule>
  </conditionalFormatting>
  <conditionalFormatting sqref="L28:O28">
    <cfRule type="expression" priority="20">
      <formula>$I1048439=""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F066A-6649-4B07-A64B-4FD3401841E8}">
  <dimension ref="A1:MB130"/>
  <sheetViews>
    <sheetView workbookViewId="0"/>
  </sheetViews>
  <sheetFormatPr defaultRowHeight="15"/>
  <cols>
    <col min="2" max="18" width="0" hidden="1" customWidth="1"/>
    <col min="19" max="19" width="8.85546875" style="27"/>
    <col min="20" max="94" width="0" hidden="1" customWidth="1"/>
    <col min="95" max="95" width="9.140625" style="27"/>
    <col min="96" max="97" width="0" hidden="1" customWidth="1"/>
    <col min="98" max="98" width="9.140625" style="27"/>
    <col min="99" max="104" width="0" hidden="1" customWidth="1"/>
    <col min="105" max="105" width="9.140625" style="27"/>
    <col min="106" max="106" width="0" hidden="1" customWidth="1"/>
    <col min="107" max="107" width="9.140625" style="27"/>
    <col min="108" max="119" width="0" hidden="1" customWidth="1"/>
    <col min="120" max="120" width="13.42578125" style="27" bestFit="1" customWidth="1"/>
    <col min="121" max="121" width="20.140625" hidden="1" customWidth="1"/>
    <col min="122" max="122" width="18.85546875" hidden="1" customWidth="1"/>
    <col min="123" max="126" width="14.7109375" hidden="1" customWidth="1"/>
    <col min="127" max="127" width="18.42578125" hidden="1" customWidth="1"/>
    <col min="128" max="128" width="44.140625" hidden="1" customWidth="1"/>
    <col min="129" max="129" width="40.140625" hidden="1" customWidth="1"/>
    <col min="130" max="130" width="16.7109375" hidden="1" customWidth="1"/>
    <col min="131" max="132" width="14.7109375" hidden="1" customWidth="1"/>
    <col min="133" max="133" width="15.7109375" hidden="1" customWidth="1"/>
    <col min="134" max="134" width="23.5703125" hidden="1" customWidth="1"/>
    <col min="135" max="135" width="32.28515625" hidden="1" customWidth="1"/>
    <col min="136" max="136" width="34.28515625" hidden="1" customWidth="1"/>
    <col min="137" max="137" width="28.5703125" hidden="1" customWidth="1"/>
    <col min="138" max="140" width="14.7109375" hidden="1" customWidth="1"/>
    <col min="141" max="141" width="17.85546875" hidden="1" customWidth="1"/>
    <col min="142" max="142" width="40.28515625" style="27" bestFit="1" customWidth="1"/>
    <col min="143" max="143" width="20.7109375" style="27" bestFit="1" customWidth="1"/>
    <col min="144" max="144" width="10.28515625" hidden="1" customWidth="1"/>
    <col min="145" max="145" width="51" hidden="1" customWidth="1"/>
    <col min="146" max="146" width="53.7109375" hidden="1" customWidth="1"/>
    <col min="147" max="147" width="23.5703125" hidden="1" customWidth="1"/>
    <col min="148" max="148" width="15.140625" hidden="1" customWidth="1"/>
    <col min="149" max="149" width="11" hidden="1" customWidth="1"/>
    <col min="150" max="150" width="19.85546875" hidden="1" customWidth="1"/>
    <col min="151" max="151" width="14.7109375" style="27" customWidth="1"/>
    <col min="152" max="152" width="26.28515625" hidden="1" customWidth="1"/>
    <col min="153" max="153" width="18.28515625" hidden="1" customWidth="1"/>
    <col min="154" max="154" width="20.7109375" style="27" bestFit="1" customWidth="1"/>
    <col min="155" max="155" width="14.85546875" style="27" bestFit="1" customWidth="1"/>
    <col min="156" max="156" width="14.7109375" hidden="1" customWidth="1"/>
    <col min="157" max="157" width="26.5703125" hidden="1" customWidth="1"/>
    <col min="158" max="158" width="14.7109375" hidden="1" customWidth="1"/>
    <col min="159" max="159" width="25.7109375" hidden="1" customWidth="1"/>
    <col min="160" max="160" width="14.7109375" hidden="1" customWidth="1"/>
    <col min="161" max="161" width="11" hidden="1" customWidth="1"/>
    <col min="162" max="162" width="35.140625" hidden="1" customWidth="1"/>
    <col min="163" max="163" width="14.7109375" hidden="1" customWidth="1"/>
    <col min="164" max="164" width="24.7109375" hidden="1" customWidth="1"/>
    <col min="165" max="165" width="17.42578125" hidden="1" customWidth="1"/>
    <col min="166" max="166" width="9.5703125" hidden="1" customWidth="1"/>
    <col min="167" max="167" width="23.7109375" hidden="1" customWidth="1"/>
    <col min="168" max="168" width="41.5703125" style="27" bestFit="1" customWidth="1"/>
    <col min="169" max="182" width="0" hidden="1" customWidth="1"/>
    <col min="183" max="183" width="8.85546875" style="27"/>
    <col min="184" max="211" width="0" hidden="1" customWidth="1"/>
    <col min="212" max="212" width="14.7109375" style="27" bestFit="1" customWidth="1"/>
    <col min="213" max="213" width="24" hidden="1" customWidth="1"/>
    <col min="214" max="214" width="16.28515625" hidden="1" customWidth="1"/>
    <col min="215" max="215" width="14.7109375" hidden="1" customWidth="1"/>
    <col min="216" max="216" width="18.140625" hidden="1" customWidth="1"/>
    <col min="217" max="217" width="22.28515625" hidden="1" customWidth="1"/>
    <col min="218" max="218" width="14.7109375" hidden="1" customWidth="1"/>
    <col min="219" max="219" width="30.42578125" hidden="1" customWidth="1"/>
    <col min="220" max="220" width="22.7109375" style="27" bestFit="1" customWidth="1"/>
    <col min="221" max="222" width="48.5703125" hidden="1" customWidth="1"/>
    <col min="223" max="223" width="12.28515625" hidden="1" customWidth="1"/>
    <col min="224" max="224" width="14.7109375" hidden="1" customWidth="1"/>
    <col min="225" max="225" width="18.85546875" style="27" bestFit="1" customWidth="1"/>
    <col min="226" max="233" width="0" hidden="1" customWidth="1"/>
    <col min="234" max="234" width="9.140625" style="27"/>
    <col min="235" max="237" width="0" hidden="1" customWidth="1"/>
    <col min="238" max="238" width="9.140625" style="27"/>
    <col min="239" max="284" width="0" hidden="1" customWidth="1"/>
    <col min="285" max="285" width="8.85546875" style="27"/>
    <col min="286" max="287" width="0" hidden="1" customWidth="1"/>
    <col min="288" max="288" width="8.85546875" style="27"/>
    <col min="289" max="322" width="0" hidden="1" customWidth="1"/>
    <col min="323" max="323" width="9.140625" style="27"/>
    <col min="324" max="328" width="0" hidden="1" customWidth="1"/>
    <col min="329" max="329" width="9.140625" style="27"/>
    <col min="330" max="336" width="0" hidden="1" customWidth="1"/>
    <col min="337" max="337" width="14.7109375" style="27" bestFit="1" customWidth="1"/>
    <col min="338" max="338" width="23.140625" hidden="1" customWidth="1"/>
    <col min="339" max="339" width="15.28515625" hidden="1" customWidth="1"/>
  </cols>
  <sheetData>
    <row r="1" spans="1:8">
      <c r="A1" s="8" t="s">
        <v>74</v>
      </c>
      <c r="G1" t="s">
        <v>75</v>
      </c>
      <c r="H1" t="s">
        <v>76</v>
      </c>
    </row>
    <row r="2" spans="1:8">
      <c r="G2">
        <v>0.5071</v>
      </c>
      <c r="H2">
        <v>51.295699999999997</v>
      </c>
    </row>
    <row r="23" spans="1:340">
      <c r="B23" t="s">
        <v>77</v>
      </c>
      <c r="G23" t="s">
        <v>78</v>
      </c>
    </row>
    <row r="24" spans="1:340">
      <c r="B24" t="s">
        <v>79</v>
      </c>
      <c r="G24" t="s">
        <v>80</v>
      </c>
    </row>
    <row r="26" spans="1:340">
      <c r="A26" s="4" t="s">
        <v>81</v>
      </c>
      <c r="B26" s="4" t="s">
        <v>82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12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12"/>
      <c r="CR26" s="4"/>
      <c r="CS26" s="4"/>
      <c r="CT26" s="12"/>
      <c r="CU26" s="4"/>
      <c r="CV26" s="4"/>
      <c r="CW26" s="4"/>
      <c r="CX26" s="4"/>
      <c r="CY26" s="4"/>
      <c r="CZ26" s="4"/>
      <c r="DA26" s="12"/>
      <c r="DB26" s="4"/>
      <c r="DC26" s="12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12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12"/>
      <c r="EM26" s="12"/>
      <c r="EN26" s="4"/>
      <c r="EO26" s="4"/>
      <c r="EP26" s="4"/>
      <c r="EQ26" s="4"/>
      <c r="ER26" s="4"/>
      <c r="ES26" s="4"/>
      <c r="ET26" s="4"/>
      <c r="EU26" s="12"/>
      <c r="EV26" s="4"/>
      <c r="EW26" s="4"/>
      <c r="EX26" s="12"/>
      <c r="EY26" s="12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12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12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12"/>
      <c r="HE26" s="4"/>
      <c r="HF26" s="4"/>
      <c r="HG26" s="4"/>
      <c r="HH26" s="4"/>
      <c r="HI26" s="4"/>
      <c r="HJ26" s="4"/>
      <c r="HK26" s="4"/>
      <c r="HL26" s="12"/>
      <c r="HM26" s="4"/>
      <c r="HN26" s="4"/>
      <c r="HO26" s="4"/>
      <c r="HP26" s="4"/>
      <c r="HQ26" s="12"/>
      <c r="HR26" s="4"/>
      <c r="HS26" s="4"/>
      <c r="HT26" s="4"/>
      <c r="HU26" s="4"/>
      <c r="HV26" s="4"/>
      <c r="HW26" s="4"/>
      <c r="HX26" s="4"/>
      <c r="HY26" s="4"/>
      <c r="HZ26" s="12"/>
      <c r="IA26" s="4"/>
      <c r="IB26" s="4"/>
      <c r="IC26" s="4"/>
      <c r="ID26" s="12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12"/>
      <c r="JZ26" s="4"/>
      <c r="KA26" s="4"/>
      <c r="KB26" s="12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12"/>
      <c r="LL26" s="4"/>
      <c r="LM26" s="4"/>
      <c r="LN26" s="4"/>
      <c r="LO26" s="4"/>
      <c r="LP26" s="4"/>
      <c r="LQ26" s="12"/>
      <c r="LR26" s="4"/>
      <c r="LS26" s="4"/>
      <c r="LT26" s="4"/>
      <c r="LU26" s="4"/>
      <c r="LV26" s="4"/>
      <c r="LW26" s="4"/>
      <c r="LX26" s="4"/>
      <c r="LY26" s="12"/>
      <c r="LZ26" s="4"/>
      <c r="MA26" s="4"/>
      <c r="MB26" s="4"/>
    </row>
    <row r="27" spans="1:340">
      <c r="A27" s="4" t="s">
        <v>83</v>
      </c>
      <c r="B27" s="4" t="s">
        <v>84</v>
      </c>
      <c r="C27" s="4" t="s">
        <v>85</v>
      </c>
      <c r="D27" s="4" t="s">
        <v>86</v>
      </c>
      <c r="E27" s="4" t="s">
        <v>87</v>
      </c>
      <c r="F27" s="4" t="s">
        <v>88</v>
      </c>
      <c r="G27" s="4" t="s">
        <v>89</v>
      </c>
      <c r="H27" s="4" t="s">
        <v>90</v>
      </c>
      <c r="I27" s="4" t="s">
        <v>91</v>
      </c>
      <c r="J27" s="4" t="s">
        <v>92</v>
      </c>
      <c r="K27" s="4" t="s">
        <v>93</v>
      </c>
      <c r="L27" s="4" t="s">
        <v>94</v>
      </c>
      <c r="M27" s="4" t="s">
        <v>95</v>
      </c>
      <c r="N27" s="4" t="s">
        <v>96</v>
      </c>
      <c r="O27" s="4" t="s">
        <v>97</v>
      </c>
      <c r="P27" s="4" t="s">
        <v>98</v>
      </c>
      <c r="Q27" s="4" t="s">
        <v>99</v>
      </c>
      <c r="R27" s="4" t="s">
        <v>100</v>
      </c>
      <c r="S27" s="12" t="s">
        <v>101</v>
      </c>
      <c r="T27" s="4" t="s">
        <v>102</v>
      </c>
      <c r="U27" s="4" t="s">
        <v>103</v>
      </c>
      <c r="V27" s="4" t="s">
        <v>104</v>
      </c>
      <c r="W27" s="4" t="s">
        <v>105</v>
      </c>
      <c r="X27" s="4" t="s">
        <v>106</v>
      </c>
      <c r="Y27" s="4" t="s">
        <v>107</v>
      </c>
      <c r="Z27" s="4" t="s">
        <v>108</v>
      </c>
      <c r="AA27" s="4" t="s">
        <v>109</v>
      </c>
      <c r="AB27" s="4" t="s">
        <v>110</v>
      </c>
      <c r="AC27" s="4" t="s">
        <v>111</v>
      </c>
      <c r="AD27" s="4" t="s">
        <v>112</v>
      </c>
      <c r="AE27" s="4" t="s">
        <v>113</v>
      </c>
      <c r="AF27" s="4" t="s">
        <v>114</v>
      </c>
      <c r="AG27" s="4" t="s">
        <v>115</v>
      </c>
      <c r="AH27" s="4" t="s">
        <v>116</v>
      </c>
      <c r="AI27" s="4" t="s">
        <v>117</v>
      </c>
      <c r="AJ27" s="4" t="s">
        <v>118</v>
      </c>
      <c r="AK27" s="4" t="s">
        <v>119</v>
      </c>
      <c r="AL27" s="4" t="s">
        <v>120</v>
      </c>
      <c r="AM27" s="4" t="s">
        <v>121</v>
      </c>
      <c r="AN27" s="4" t="s">
        <v>122</v>
      </c>
      <c r="AO27" s="4" t="s">
        <v>123</v>
      </c>
      <c r="AP27" s="4" t="s">
        <v>124</v>
      </c>
      <c r="AQ27" s="4" t="s">
        <v>125</v>
      </c>
      <c r="AR27" s="4" t="s">
        <v>126</v>
      </c>
      <c r="AS27" s="4" t="s">
        <v>127</v>
      </c>
      <c r="AT27" s="4" t="s">
        <v>128</v>
      </c>
      <c r="AU27" s="4" t="s">
        <v>129</v>
      </c>
      <c r="AV27" s="4" t="s">
        <v>130</v>
      </c>
      <c r="AW27" s="4" t="s">
        <v>131</v>
      </c>
      <c r="AX27" s="4" t="s">
        <v>132</v>
      </c>
      <c r="AY27" s="4" t="s">
        <v>133</v>
      </c>
      <c r="AZ27" s="4" t="s">
        <v>134</v>
      </c>
      <c r="BA27" s="4" t="s">
        <v>135</v>
      </c>
      <c r="BB27" s="4" t="s">
        <v>136</v>
      </c>
      <c r="BC27" s="4" t="s">
        <v>137</v>
      </c>
      <c r="BD27" s="4" t="s">
        <v>138</v>
      </c>
      <c r="BE27" s="4" t="s">
        <v>139</v>
      </c>
      <c r="BF27" s="4" t="s">
        <v>140</v>
      </c>
      <c r="BG27" s="4" t="s">
        <v>141</v>
      </c>
      <c r="BH27" s="4" t="s">
        <v>142</v>
      </c>
      <c r="BI27" s="4" t="s">
        <v>143</v>
      </c>
      <c r="BJ27" s="4" t="s">
        <v>144</v>
      </c>
      <c r="BK27" s="4" t="s">
        <v>145</v>
      </c>
      <c r="BL27" s="4" t="s">
        <v>146</v>
      </c>
      <c r="BM27" s="4" t="s">
        <v>147</v>
      </c>
      <c r="BN27" s="4" t="s">
        <v>148</v>
      </c>
      <c r="BO27" s="4" t="s">
        <v>149</v>
      </c>
      <c r="BP27" s="4" t="s">
        <v>150</v>
      </c>
      <c r="BQ27" s="4" t="s">
        <v>151</v>
      </c>
      <c r="BR27" s="4" t="s">
        <v>152</v>
      </c>
      <c r="BS27" s="4" t="s">
        <v>153</v>
      </c>
      <c r="BT27" s="4" t="s">
        <v>154</v>
      </c>
      <c r="BU27" s="4" t="s">
        <v>155</v>
      </c>
      <c r="BV27" s="4" t="s">
        <v>156</v>
      </c>
      <c r="BW27" s="4" t="s">
        <v>157</v>
      </c>
      <c r="BX27" s="4" t="s">
        <v>158</v>
      </c>
      <c r="BY27" s="4" t="s">
        <v>159</v>
      </c>
      <c r="BZ27" s="4" t="s">
        <v>160</v>
      </c>
      <c r="CA27" s="4" t="s">
        <v>161</v>
      </c>
      <c r="CB27" s="4" t="s">
        <v>162</v>
      </c>
      <c r="CC27" s="4" t="s">
        <v>163</v>
      </c>
      <c r="CD27" s="4" t="s">
        <v>164</v>
      </c>
      <c r="CE27" s="4" t="s">
        <v>165</v>
      </c>
      <c r="CF27" s="4" t="s">
        <v>166</v>
      </c>
      <c r="CG27" s="4" t="s">
        <v>167</v>
      </c>
      <c r="CH27" s="4" t="s">
        <v>168</v>
      </c>
      <c r="CI27" s="4" t="s">
        <v>169</v>
      </c>
      <c r="CJ27" s="4" t="s">
        <v>170</v>
      </c>
      <c r="CK27" s="4" t="s">
        <v>171</v>
      </c>
      <c r="CL27" s="4" t="s">
        <v>172</v>
      </c>
      <c r="CM27" s="4" t="s">
        <v>173</v>
      </c>
      <c r="CN27" s="4" t="s">
        <v>174</v>
      </c>
      <c r="CO27" s="4" t="s">
        <v>175</v>
      </c>
      <c r="CP27" s="4" t="s">
        <v>176</v>
      </c>
      <c r="CQ27" s="12" t="s">
        <v>177</v>
      </c>
      <c r="CR27" s="4" t="s">
        <v>178</v>
      </c>
      <c r="CS27" s="4" t="s">
        <v>179</v>
      </c>
      <c r="CT27" s="12" t="s">
        <v>180</v>
      </c>
      <c r="CU27" s="4" t="s">
        <v>181</v>
      </c>
      <c r="CV27" s="4" t="s">
        <v>182</v>
      </c>
      <c r="CW27" s="4" t="s">
        <v>183</v>
      </c>
      <c r="CX27" s="4" t="s">
        <v>184</v>
      </c>
      <c r="CY27" s="4" t="s">
        <v>185</v>
      </c>
      <c r="CZ27" s="4" t="s">
        <v>186</v>
      </c>
      <c r="DA27" s="12" t="s">
        <v>55</v>
      </c>
      <c r="DB27" s="4" t="s">
        <v>187</v>
      </c>
      <c r="DC27" s="12" t="s">
        <v>188</v>
      </c>
      <c r="DD27" s="4" t="s">
        <v>189</v>
      </c>
      <c r="DE27" s="4" t="s">
        <v>190</v>
      </c>
      <c r="DF27" s="4" t="s">
        <v>191</v>
      </c>
      <c r="DG27" s="4" t="s">
        <v>192</v>
      </c>
      <c r="DH27" s="4" t="s">
        <v>193</v>
      </c>
      <c r="DI27" s="4" t="s">
        <v>194</v>
      </c>
      <c r="DJ27" s="4" t="s">
        <v>195</v>
      </c>
      <c r="DK27" s="4" t="s">
        <v>196</v>
      </c>
      <c r="DL27" s="4" t="s">
        <v>197</v>
      </c>
      <c r="DM27" s="4" t="s">
        <v>198</v>
      </c>
      <c r="DN27" s="4" t="s">
        <v>199</v>
      </c>
      <c r="DO27" s="4" t="s">
        <v>200</v>
      </c>
      <c r="DP27" s="12" t="s">
        <v>201</v>
      </c>
      <c r="DQ27" s="4" t="s">
        <v>202</v>
      </c>
      <c r="DR27" s="4" t="s">
        <v>203</v>
      </c>
      <c r="DS27" s="4" t="s">
        <v>204</v>
      </c>
      <c r="DT27" s="4" t="s">
        <v>205</v>
      </c>
      <c r="DU27" s="4" t="s">
        <v>206</v>
      </c>
      <c r="DV27" s="4" t="s">
        <v>207</v>
      </c>
      <c r="DW27" s="4" t="s">
        <v>208</v>
      </c>
      <c r="DX27" s="4" t="s">
        <v>209</v>
      </c>
      <c r="DY27" s="4" t="s">
        <v>210</v>
      </c>
      <c r="DZ27" s="4" t="s">
        <v>211</v>
      </c>
      <c r="EA27" s="4" t="s">
        <v>212</v>
      </c>
      <c r="EB27" s="4" t="s">
        <v>213</v>
      </c>
      <c r="EC27" s="4" t="s">
        <v>214</v>
      </c>
      <c r="ED27" s="4" t="s">
        <v>215</v>
      </c>
      <c r="EE27" s="4" t="s">
        <v>216</v>
      </c>
      <c r="EF27" s="4" t="s">
        <v>217</v>
      </c>
      <c r="EG27" s="4" t="s">
        <v>218</v>
      </c>
      <c r="EH27" s="4" t="s">
        <v>219</v>
      </c>
      <c r="EI27" s="4" t="s">
        <v>220</v>
      </c>
      <c r="EJ27" s="4" t="s">
        <v>221</v>
      </c>
      <c r="EK27" s="4" t="s">
        <v>222</v>
      </c>
      <c r="EL27" s="12" t="s">
        <v>223</v>
      </c>
      <c r="EM27" s="12" t="s">
        <v>224</v>
      </c>
      <c r="EN27" s="4" t="s">
        <v>225</v>
      </c>
      <c r="EO27" s="4" t="s">
        <v>226</v>
      </c>
      <c r="EP27" s="4" t="s">
        <v>227</v>
      </c>
      <c r="EQ27" s="4" t="s">
        <v>228</v>
      </c>
      <c r="ER27" s="4" t="s">
        <v>229</v>
      </c>
      <c r="ES27" s="4" t="s">
        <v>230</v>
      </c>
      <c r="ET27" s="4" t="s">
        <v>231</v>
      </c>
      <c r="EU27" s="12" t="s">
        <v>232</v>
      </c>
      <c r="EV27" s="4" t="s">
        <v>233</v>
      </c>
      <c r="EW27" s="4" t="s">
        <v>234</v>
      </c>
      <c r="EX27" s="12" t="s">
        <v>235</v>
      </c>
      <c r="EY27" s="12" t="s">
        <v>236</v>
      </c>
      <c r="EZ27" s="4" t="s">
        <v>237</v>
      </c>
      <c r="FA27" s="4" t="s">
        <v>238</v>
      </c>
      <c r="FB27" s="4" t="s">
        <v>239</v>
      </c>
      <c r="FC27" s="4" t="s">
        <v>240</v>
      </c>
      <c r="FD27" s="4" t="s">
        <v>241</v>
      </c>
      <c r="FE27" s="4" t="s">
        <v>242</v>
      </c>
      <c r="FF27" s="4" t="s">
        <v>243</v>
      </c>
      <c r="FG27" s="4" t="s">
        <v>244</v>
      </c>
      <c r="FH27" s="4" t="s">
        <v>245</v>
      </c>
      <c r="FI27" s="4" t="s">
        <v>246</v>
      </c>
      <c r="FJ27" s="4" t="s">
        <v>247</v>
      </c>
      <c r="FK27" s="4" t="s">
        <v>248</v>
      </c>
      <c r="FL27" s="12" t="s">
        <v>249</v>
      </c>
      <c r="FM27" s="4" t="s">
        <v>250</v>
      </c>
      <c r="FN27" s="4" t="s">
        <v>251</v>
      </c>
      <c r="FO27" s="4" t="s">
        <v>252</v>
      </c>
      <c r="FP27" s="4" t="s">
        <v>253</v>
      </c>
      <c r="FQ27" s="4" t="s">
        <v>254</v>
      </c>
      <c r="FR27" s="4" t="s">
        <v>255</v>
      </c>
      <c r="FS27" s="4" t="s">
        <v>256</v>
      </c>
      <c r="FT27" s="4" t="s">
        <v>257</v>
      </c>
      <c r="FU27" s="4" t="s">
        <v>258</v>
      </c>
      <c r="FV27" s="4" t="s">
        <v>259</v>
      </c>
      <c r="FW27" s="4" t="s">
        <v>260</v>
      </c>
      <c r="FX27" s="4" t="s">
        <v>261</v>
      </c>
      <c r="FY27" s="4" t="s">
        <v>262</v>
      </c>
      <c r="FZ27" s="4" t="s">
        <v>263</v>
      </c>
      <c r="GA27" s="12" t="s">
        <v>57</v>
      </c>
      <c r="GB27" s="4" t="s">
        <v>264</v>
      </c>
      <c r="GC27" s="4" t="s">
        <v>265</v>
      </c>
      <c r="GD27" s="4" t="s">
        <v>266</v>
      </c>
      <c r="GE27" s="4" t="s">
        <v>267</v>
      </c>
      <c r="GF27" s="4" t="s">
        <v>268</v>
      </c>
      <c r="GG27" s="4" t="s">
        <v>269</v>
      </c>
      <c r="GH27" s="4" t="s">
        <v>270</v>
      </c>
      <c r="GI27" s="4" t="s">
        <v>271</v>
      </c>
      <c r="GJ27" s="4" t="s">
        <v>272</v>
      </c>
      <c r="GK27" s="4" t="s">
        <v>273</v>
      </c>
      <c r="GL27" s="4" t="s">
        <v>274</v>
      </c>
      <c r="GM27" s="4" t="s">
        <v>275</v>
      </c>
      <c r="GN27" s="4" t="s">
        <v>276</v>
      </c>
      <c r="GO27" s="4" t="s">
        <v>277</v>
      </c>
      <c r="GP27" s="4" t="s">
        <v>278</v>
      </c>
      <c r="GQ27" s="4" t="s">
        <v>279</v>
      </c>
      <c r="GR27" s="4" t="s">
        <v>280</v>
      </c>
      <c r="GS27" s="4" t="s">
        <v>281</v>
      </c>
      <c r="GT27" s="4" t="s">
        <v>282</v>
      </c>
      <c r="GU27" s="4" t="s">
        <v>283</v>
      </c>
      <c r="GV27" s="4" t="s">
        <v>284</v>
      </c>
      <c r="GW27" s="4" t="s">
        <v>285</v>
      </c>
      <c r="GX27" s="4" t="s">
        <v>286</v>
      </c>
      <c r="GY27" s="4" t="s">
        <v>287</v>
      </c>
      <c r="GZ27" s="4" t="s">
        <v>288</v>
      </c>
      <c r="HA27" s="4" t="s">
        <v>289</v>
      </c>
      <c r="HB27" s="4" t="s">
        <v>290</v>
      </c>
      <c r="HC27" s="4" t="s">
        <v>291</v>
      </c>
      <c r="HD27" s="12" t="s">
        <v>292</v>
      </c>
      <c r="HE27" s="4" t="s">
        <v>293</v>
      </c>
      <c r="HF27" s="4" t="s">
        <v>294</v>
      </c>
      <c r="HG27" s="4" t="s">
        <v>295</v>
      </c>
      <c r="HH27" s="4" t="s">
        <v>296</v>
      </c>
      <c r="HI27" s="4" t="s">
        <v>297</v>
      </c>
      <c r="HJ27" s="4" t="s">
        <v>298</v>
      </c>
      <c r="HK27" s="4" t="s">
        <v>299</v>
      </c>
      <c r="HL27" s="12" t="s">
        <v>300</v>
      </c>
      <c r="HM27" s="4" t="s">
        <v>301</v>
      </c>
      <c r="HN27" s="4" t="s">
        <v>302</v>
      </c>
      <c r="HO27" s="4" t="s">
        <v>303</v>
      </c>
      <c r="HP27" s="4" t="s">
        <v>65</v>
      </c>
      <c r="HQ27" s="12" t="s">
        <v>304</v>
      </c>
      <c r="HR27" s="4" t="s">
        <v>305</v>
      </c>
      <c r="HS27" s="4" t="s">
        <v>306</v>
      </c>
      <c r="HT27" s="4" t="s">
        <v>307</v>
      </c>
      <c r="HU27" s="4" t="s">
        <v>308</v>
      </c>
      <c r="HV27" s="4" t="s">
        <v>309</v>
      </c>
      <c r="HW27" s="4" t="s">
        <v>310</v>
      </c>
      <c r="HX27" s="4" t="s">
        <v>311</v>
      </c>
      <c r="HY27" s="4" t="s">
        <v>312</v>
      </c>
      <c r="HZ27" s="12" t="s">
        <v>67</v>
      </c>
      <c r="IA27" s="4" t="s">
        <v>313</v>
      </c>
      <c r="IB27" s="4" t="s">
        <v>314</v>
      </c>
      <c r="IC27" s="4" t="s">
        <v>315</v>
      </c>
      <c r="ID27" s="12" t="s">
        <v>316</v>
      </c>
      <c r="IE27" s="4" t="s">
        <v>317</v>
      </c>
      <c r="IF27" s="4" t="s">
        <v>318</v>
      </c>
      <c r="IG27" s="4" t="s">
        <v>319</v>
      </c>
      <c r="IH27" s="4" t="s">
        <v>320</v>
      </c>
      <c r="II27" s="4" t="s">
        <v>321</v>
      </c>
      <c r="IJ27" s="4" t="s">
        <v>322</v>
      </c>
      <c r="IK27" s="4" t="s">
        <v>323</v>
      </c>
      <c r="IL27" s="4" t="s">
        <v>324</v>
      </c>
      <c r="IM27" s="4" t="s">
        <v>325</v>
      </c>
      <c r="IN27" s="4" t="s">
        <v>326</v>
      </c>
      <c r="IO27" s="4" t="s">
        <v>327</v>
      </c>
      <c r="IP27" s="4" t="s">
        <v>328</v>
      </c>
      <c r="IQ27" s="4" t="s">
        <v>329</v>
      </c>
      <c r="IR27" s="4" t="s">
        <v>330</v>
      </c>
      <c r="IS27" s="4" t="s">
        <v>331</v>
      </c>
      <c r="IT27" s="4" t="s">
        <v>332</v>
      </c>
      <c r="IU27" s="4" t="s">
        <v>333</v>
      </c>
      <c r="IV27" s="4" t="s">
        <v>334</v>
      </c>
      <c r="IW27" s="4" t="s">
        <v>335</v>
      </c>
      <c r="IX27" s="4" t="s">
        <v>336</v>
      </c>
      <c r="IY27" s="4" t="s">
        <v>337</v>
      </c>
      <c r="IZ27" s="4" t="s">
        <v>338</v>
      </c>
      <c r="JA27" s="4" t="s">
        <v>339</v>
      </c>
      <c r="JB27" s="4" t="s">
        <v>340</v>
      </c>
      <c r="JC27" s="4" t="s">
        <v>341</v>
      </c>
      <c r="JD27" s="4" t="s">
        <v>342</v>
      </c>
      <c r="JE27" s="4" t="s">
        <v>343</v>
      </c>
      <c r="JF27" s="4" t="s">
        <v>344</v>
      </c>
      <c r="JG27" s="4" t="s">
        <v>345</v>
      </c>
      <c r="JH27" s="4" t="s">
        <v>346</v>
      </c>
      <c r="JI27" s="4" t="s">
        <v>347</v>
      </c>
      <c r="JJ27" s="4" t="s">
        <v>348</v>
      </c>
      <c r="JK27" s="4" t="s">
        <v>349</v>
      </c>
      <c r="JL27" s="4" t="s">
        <v>350</v>
      </c>
      <c r="JM27" s="4" t="s">
        <v>351</v>
      </c>
      <c r="JN27" s="4" t="s">
        <v>352</v>
      </c>
      <c r="JO27" s="4" t="s">
        <v>353</v>
      </c>
      <c r="JP27" s="4" t="s">
        <v>354</v>
      </c>
      <c r="JQ27" s="4" t="s">
        <v>355</v>
      </c>
      <c r="JR27" s="4" t="s">
        <v>356</v>
      </c>
      <c r="JS27" s="4" t="s">
        <v>357</v>
      </c>
      <c r="JT27" s="4" t="s">
        <v>358</v>
      </c>
      <c r="JU27" s="4" t="s">
        <v>359</v>
      </c>
      <c r="JV27" s="4" t="s">
        <v>360</v>
      </c>
      <c r="JW27" s="4" t="s">
        <v>361</v>
      </c>
      <c r="JX27" s="4" t="s">
        <v>362</v>
      </c>
      <c r="JY27" s="12" t="s">
        <v>363</v>
      </c>
      <c r="JZ27" s="4" t="s">
        <v>364</v>
      </c>
      <c r="KA27" s="4" t="s">
        <v>365</v>
      </c>
      <c r="KB27" s="12" t="s">
        <v>366</v>
      </c>
      <c r="KC27" s="4" t="s">
        <v>367</v>
      </c>
      <c r="KD27" s="4" t="s">
        <v>368</v>
      </c>
      <c r="KE27" s="4" t="s">
        <v>369</v>
      </c>
      <c r="KF27" s="4" t="s">
        <v>370</v>
      </c>
      <c r="KG27" s="4" t="s">
        <v>371</v>
      </c>
      <c r="KH27" s="4" t="s">
        <v>372</v>
      </c>
      <c r="KI27" s="4" t="s">
        <v>373</v>
      </c>
      <c r="KJ27" s="4" t="s">
        <v>374</v>
      </c>
      <c r="KK27" s="4" t="s">
        <v>375</v>
      </c>
      <c r="KL27" s="4" t="s">
        <v>376</v>
      </c>
      <c r="KM27" s="4" t="s">
        <v>377</v>
      </c>
      <c r="KN27" s="4" t="s">
        <v>378</v>
      </c>
      <c r="KO27" s="4" t="s">
        <v>379</v>
      </c>
      <c r="KP27" s="4" t="s">
        <v>380</v>
      </c>
      <c r="KQ27" s="4" t="s">
        <v>381</v>
      </c>
      <c r="KR27" s="4" t="s">
        <v>382</v>
      </c>
      <c r="KS27" s="4" t="s">
        <v>383</v>
      </c>
      <c r="KT27" s="4" t="s">
        <v>384</v>
      </c>
      <c r="KU27" s="4" t="s">
        <v>385</v>
      </c>
      <c r="KV27" s="4" t="s">
        <v>386</v>
      </c>
      <c r="KW27" s="4" t="s">
        <v>387</v>
      </c>
      <c r="KX27" s="4" t="s">
        <v>388</v>
      </c>
      <c r="KY27" s="4" t="s">
        <v>389</v>
      </c>
      <c r="KZ27" s="4" t="s">
        <v>390</v>
      </c>
      <c r="LA27" s="4" t="s">
        <v>391</v>
      </c>
      <c r="LB27" s="4" t="s">
        <v>392</v>
      </c>
      <c r="LC27" s="4" t="s">
        <v>393</v>
      </c>
      <c r="LD27" s="4" t="s">
        <v>394</v>
      </c>
      <c r="LE27" s="4" t="s">
        <v>395</v>
      </c>
      <c r="LF27" s="4" t="s">
        <v>396</v>
      </c>
      <c r="LG27" s="4" t="s">
        <v>397</v>
      </c>
      <c r="LH27" s="4" t="s">
        <v>398</v>
      </c>
      <c r="LI27" s="4" t="s">
        <v>399</v>
      </c>
      <c r="LJ27" s="4" t="s">
        <v>400</v>
      </c>
      <c r="LK27" s="12" t="s">
        <v>401</v>
      </c>
      <c r="LL27" s="4" t="s">
        <v>402</v>
      </c>
      <c r="LM27" s="4" t="s">
        <v>403</v>
      </c>
      <c r="LN27" s="4" t="s">
        <v>404</v>
      </c>
      <c r="LO27" s="4" t="s">
        <v>405</v>
      </c>
      <c r="LP27" s="4" t="s">
        <v>406</v>
      </c>
      <c r="LQ27" s="12" t="s">
        <v>407</v>
      </c>
      <c r="LR27" s="4" t="s">
        <v>408</v>
      </c>
      <c r="LS27" s="4" t="s">
        <v>409</v>
      </c>
      <c r="LT27" s="4" t="s">
        <v>410</v>
      </c>
      <c r="LU27" s="4" t="s">
        <v>411</v>
      </c>
      <c r="LV27" s="4" t="s">
        <v>412</v>
      </c>
      <c r="LW27" s="4" t="s">
        <v>413</v>
      </c>
      <c r="LX27" s="4" t="s">
        <v>414</v>
      </c>
      <c r="LY27" s="12" t="s">
        <v>415</v>
      </c>
      <c r="LZ27" s="4" t="s">
        <v>416</v>
      </c>
      <c r="MA27" s="4" t="s">
        <v>417</v>
      </c>
      <c r="MB27" s="4" t="s">
        <v>418</v>
      </c>
    </row>
    <row r="28" spans="1:340">
      <c r="A28" s="4" t="s">
        <v>419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12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12">
        <v>6.6E-4</v>
      </c>
      <c r="CR28" s="4">
        <v>3.5000000000000003E-2</v>
      </c>
      <c r="CS28" s="4"/>
      <c r="CT28" s="12">
        <v>1</v>
      </c>
      <c r="CU28" s="4"/>
      <c r="CV28" s="4"/>
      <c r="CW28" s="4"/>
      <c r="CX28" s="4"/>
      <c r="CY28" s="4"/>
      <c r="CZ28" s="4"/>
      <c r="DA28" s="12"/>
      <c r="DB28" s="4"/>
      <c r="DC28" s="12"/>
      <c r="DD28" s="4"/>
      <c r="DE28" s="4"/>
      <c r="DF28" s="4"/>
      <c r="DG28" s="4"/>
      <c r="DH28" s="4"/>
      <c r="DI28" s="4"/>
      <c r="DJ28" s="4">
        <v>100</v>
      </c>
      <c r="DK28" s="4"/>
      <c r="DL28" s="4"/>
      <c r="DM28" s="4"/>
      <c r="DN28" s="4"/>
      <c r="DO28" s="4"/>
      <c r="DP28" s="12"/>
      <c r="DQ28" s="4">
        <v>1.7000000000000001E-2</v>
      </c>
      <c r="DR28" s="4"/>
      <c r="DS28" s="4"/>
      <c r="DT28" s="4"/>
      <c r="DU28" s="4"/>
      <c r="DV28" s="4"/>
      <c r="DW28" s="4"/>
      <c r="DX28" s="4"/>
      <c r="DY28" s="4">
        <v>4.76</v>
      </c>
      <c r="DZ28" s="4"/>
      <c r="EA28" s="4"/>
      <c r="EB28" s="4">
        <v>35.6</v>
      </c>
      <c r="EC28" s="4"/>
      <c r="ED28" s="4"/>
      <c r="EE28" s="4"/>
      <c r="EF28" s="4"/>
      <c r="EG28" s="4">
        <v>20.9</v>
      </c>
      <c r="EH28" s="4"/>
      <c r="EI28" s="4"/>
      <c r="EJ28" s="4"/>
      <c r="EK28" s="4"/>
      <c r="EL28" s="12"/>
      <c r="EM28" s="12">
        <v>0.5</v>
      </c>
      <c r="EN28" s="4"/>
      <c r="EO28" s="4"/>
      <c r="EP28" s="4"/>
      <c r="EQ28" s="4"/>
      <c r="ER28" s="4"/>
      <c r="ES28" s="4"/>
      <c r="ET28" s="4">
        <v>446</v>
      </c>
      <c r="EU28" s="12"/>
      <c r="EV28" s="4"/>
      <c r="EW28" s="4">
        <v>2.64</v>
      </c>
      <c r="EX28" s="12"/>
      <c r="EY28" s="12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12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12"/>
      <c r="GB28" s="4"/>
      <c r="GC28" s="4"/>
      <c r="GD28" s="4"/>
      <c r="GE28" s="4"/>
      <c r="GF28" s="4"/>
      <c r="GG28" s="4"/>
      <c r="GH28" s="4">
        <v>1</v>
      </c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>
        <v>95.8</v>
      </c>
      <c r="GZ28" s="4"/>
      <c r="HA28" s="4"/>
      <c r="HB28" s="4"/>
      <c r="HC28" s="4"/>
      <c r="HD28" s="12"/>
      <c r="HE28" s="4"/>
      <c r="HF28" s="4">
        <v>0.14599999999999999</v>
      </c>
      <c r="HG28" s="4"/>
      <c r="HH28" s="4"/>
      <c r="HI28" s="4"/>
      <c r="HJ28" s="4"/>
      <c r="HK28" s="4"/>
      <c r="HL28" s="12">
        <v>63.8</v>
      </c>
      <c r="HM28" s="4"/>
      <c r="HN28" s="4"/>
      <c r="HO28" s="4"/>
      <c r="HP28" s="4"/>
      <c r="HQ28" s="12">
        <v>0.01</v>
      </c>
      <c r="HR28" s="4"/>
      <c r="HS28" s="4"/>
      <c r="HT28" s="4"/>
      <c r="HU28" s="4"/>
      <c r="HV28" s="4"/>
      <c r="HW28" s="4"/>
      <c r="HX28" s="4"/>
      <c r="HY28" s="4"/>
      <c r="HZ28" s="12"/>
      <c r="IA28" s="4"/>
      <c r="IB28" s="4"/>
      <c r="IC28" s="4"/>
      <c r="ID28" s="12"/>
      <c r="IE28" s="4"/>
      <c r="IF28" s="4">
        <v>2.61</v>
      </c>
      <c r="IG28" s="4">
        <v>4.25</v>
      </c>
      <c r="IH28" s="4">
        <v>2.1499999999999998E-2</v>
      </c>
      <c r="II28" s="4"/>
      <c r="IJ28" s="4"/>
      <c r="IK28" s="4">
        <v>4.2699999999999996</v>
      </c>
      <c r="IL28" s="4"/>
      <c r="IM28" s="4"/>
      <c r="IN28" s="4">
        <v>0.13</v>
      </c>
      <c r="IO28" s="4"/>
      <c r="IP28" s="4">
        <v>9.36</v>
      </c>
      <c r="IQ28" s="4">
        <v>84.1</v>
      </c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12"/>
      <c r="JZ28" s="4"/>
      <c r="KA28" s="4"/>
      <c r="KB28" s="12"/>
      <c r="KC28" s="4"/>
      <c r="KD28" s="4"/>
      <c r="KE28" s="4"/>
      <c r="KF28" s="4"/>
      <c r="KG28" s="4"/>
      <c r="KH28" s="4"/>
      <c r="KI28" s="4"/>
      <c r="KJ28" s="4"/>
      <c r="KK28" s="4">
        <v>8.02</v>
      </c>
      <c r="KL28" s="4"/>
      <c r="KM28" s="4"/>
      <c r="KN28" s="4"/>
      <c r="KO28" s="4">
        <v>0.182</v>
      </c>
      <c r="KP28" s="4"/>
      <c r="KQ28" s="4">
        <v>4.32</v>
      </c>
      <c r="KR28" s="4"/>
      <c r="KS28" s="4"/>
      <c r="KT28" s="4"/>
      <c r="KU28" s="4"/>
      <c r="KV28" s="4"/>
      <c r="KW28" s="4">
        <v>6.85</v>
      </c>
      <c r="KX28" s="4"/>
      <c r="KY28" s="4">
        <v>23.3</v>
      </c>
      <c r="KZ28" s="4"/>
      <c r="LA28" s="4"/>
      <c r="LB28" s="4"/>
      <c r="LC28" s="4"/>
      <c r="LD28" s="4">
        <v>41</v>
      </c>
      <c r="LE28" s="4"/>
      <c r="LF28" s="4">
        <v>10.5</v>
      </c>
      <c r="LG28" s="4"/>
      <c r="LH28" s="4"/>
      <c r="LI28" s="4"/>
      <c r="LJ28" s="4"/>
      <c r="LK28" s="12"/>
      <c r="LL28" s="4"/>
      <c r="LM28" s="4"/>
      <c r="LN28" s="4"/>
      <c r="LO28" s="4"/>
      <c r="LP28" s="4"/>
      <c r="LQ28" s="12"/>
      <c r="LR28" s="4"/>
      <c r="LS28" s="4"/>
      <c r="LT28" s="4"/>
      <c r="LU28" s="4"/>
      <c r="LV28" s="4"/>
      <c r="LW28" s="4">
        <v>10.5</v>
      </c>
      <c r="LX28" s="4"/>
      <c r="LY28" s="12"/>
      <c r="LZ28" s="4"/>
      <c r="MA28" s="4">
        <v>6.11</v>
      </c>
      <c r="MB28" s="4">
        <v>30.866629999999997</v>
      </c>
    </row>
    <row r="29" spans="1:340">
      <c r="A29" s="4" t="s">
        <v>420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12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>
        <v>118</v>
      </c>
      <c r="CO29" s="4"/>
      <c r="CP29" s="4"/>
      <c r="CQ29" s="12">
        <v>6.9999999999999999E-4</v>
      </c>
      <c r="CR29" s="4">
        <v>0.03</v>
      </c>
      <c r="CS29" s="4"/>
      <c r="CT29" s="12">
        <v>1</v>
      </c>
      <c r="CU29" s="4"/>
      <c r="CV29" s="4"/>
      <c r="CW29" s="4"/>
      <c r="CX29" s="4"/>
      <c r="CY29" s="4"/>
      <c r="CZ29" s="4"/>
      <c r="DA29" s="12"/>
      <c r="DB29" s="4"/>
      <c r="DC29" s="12"/>
      <c r="DD29" s="4"/>
      <c r="DE29" s="4"/>
      <c r="DF29" s="4"/>
      <c r="DG29" s="4"/>
      <c r="DH29" s="4"/>
      <c r="DI29" s="4"/>
      <c r="DJ29" s="4">
        <v>100</v>
      </c>
      <c r="DK29" s="4"/>
      <c r="DL29" s="4"/>
      <c r="DM29" s="4"/>
      <c r="DN29" s="4"/>
      <c r="DO29" s="4"/>
      <c r="DP29" s="12">
        <v>3.3300000000000003E-2</v>
      </c>
      <c r="DQ29" s="4">
        <v>2.01E-2</v>
      </c>
      <c r="DR29" s="4"/>
      <c r="DS29" s="4"/>
      <c r="DT29" s="4"/>
      <c r="DU29" s="4"/>
      <c r="DV29" s="4"/>
      <c r="DW29" s="4"/>
      <c r="DX29" s="4"/>
      <c r="DY29" s="4">
        <v>3.93</v>
      </c>
      <c r="DZ29" s="4"/>
      <c r="EA29" s="4"/>
      <c r="EB29" s="4">
        <v>40.4</v>
      </c>
      <c r="EC29" s="4"/>
      <c r="ED29" s="4"/>
      <c r="EE29" s="4"/>
      <c r="EF29" s="4"/>
      <c r="EG29" s="4">
        <v>287</v>
      </c>
      <c r="EH29" s="4"/>
      <c r="EI29" s="4"/>
      <c r="EJ29" s="4"/>
      <c r="EK29" s="4"/>
      <c r="EL29" s="12"/>
      <c r="EM29" s="12">
        <v>0.5</v>
      </c>
      <c r="EN29" s="4"/>
      <c r="EO29" s="4"/>
      <c r="EP29" s="4"/>
      <c r="EQ29" s="4"/>
      <c r="ER29" s="4"/>
      <c r="ES29" s="4"/>
      <c r="ET29" s="4">
        <v>464</v>
      </c>
      <c r="EU29" s="12">
        <v>3.03</v>
      </c>
      <c r="EV29" s="4"/>
      <c r="EW29" s="4">
        <v>2.31</v>
      </c>
      <c r="EX29" s="12"/>
      <c r="EY29" s="12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12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12"/>
      <c r="GB29" s="4"/>
      <c r="GC29" s="4"/>
      <c r="GD29" s="4"/>
      <c r="GE29" s="4"/>
      <c r="GF29" s="4"/>
      <c r="GG29" s="4"/>
      <c r="GH29" s="4">
        <v>1</v>
      </c>
      <c r="GI29" s="4"/>
      <c r="GJ29" s="4"/>
      <c r="GK29" s="4"/>
      <c r="GL29" s="4"/>
      <c r="GM29" s="4"/>
      <c r="GN29" s="4">
        <v>3.0000000000000001E-3</v>
      </c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>
        <v>64.099999999999994</v>
      </c>
      <c r="GZ29" s="4"/>
      <c r="HA29" s="4"/>
      <c r="HB29" s="4"/>
      <c r="HC29" s="4"/>
      <c r="HD29" s="12">
        <v>0.90900000000000003</v>
      </c>
      <c r="HE29" s="4"/>
      <c r="HF29" s="4">
        <v>0.1</v>
      </c>
      <c r="HG29" s="4"/>
      <c r="HH29" s="4"/>
      <c r="HI29" s="4"/>
      <c r="HJ29" s="4"/>
      <c r="HK29" s="4"/>
      <c r="HL29" s="12">
        <v>14</v>
      </c>
      <c r="HM29" s="4"/>
      <c r="HN29" s="4"/>
      <c r="HO29" s="4"/>
      <c r="HP29" s="4">
        <v>0.01</v>
      </c>
      <c r="HQ29" s="12">
        <v>0.01</v>
      </c>
      <c r="HR29" s="4"/>
      <c r="HS29" s="4"/>
      <c r="HT29" s="4"/>
      <c r="HU29" s="4"/>
      <c r="HV29" s="4"/>
      <c r="HW29" s="4"/>
      <c r="HX29" s="4"/>
      <c r="HY29" s="4"/>
      <c r="HZ29" s="12"/>
      <c r="IA29" s="4"/>
      <c r="IB29" s="4"/>
      <c r="IC29" s="4"/>
      <c r="ID29" s="12"/>
      <c r="IE29" s="4"/>
      <c r="IF29" s="4">
        <v>2.33</v>
      </c>
      <c r="IG29" s="4">
        <v>4.34</v>
      </c>
      <c r="IH29" s="4">
        <v>2.35E-2</v>
      </c>
      <c r="II29" s="4"/>
      <c r="IJ29" s="4">
        <v>6.21</v>
      </c>
      <c r="IK29" s="4">
        <v>4.3600000000000003</v>
      </c>
      <c r="IL29" s="4"/>
      <c r="IM29" s="4"/>
      <c r="IN29" s="4">
        <v>4.3999999999999997E-2</v>
      </c>
      <c r="IO29" s="4"/>
      <c r="IP29" s="4">
        <v>15.2</v>
      </c>
      <c r="IQ29" s="4">
        <v>146.30000000000001</v>
      </c>
      <c r="IR29" s="4">
        <v>1E-3</v>
      </c>
      <c r="IS29" s="4">
        <v>1E-3</v>
      </c>
      <c r="IT29" s="4">
        <v>1E-3</v>
      </c>
      <c r="IU29" s="4">
        <v>1E-3</v>
      </c>
      <c r="IV29" s="4">
        <v>1E-3</v>
      </c>
      <c r="IW29" s="4">
        <v>1E-3</v>
      </c>
      <c r="IX29" s="4">
        <v>2E-3</v>
      </c>
      <c r="IY29" s="4">
        <v>8.0000000000000002E-3</v>
      </c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12"/>
      <c r="JZ29" s="4"/>
      <c r="KA29" s="4"/>
      <c r="KB29" s="12"/>
      <c r="KC29" s="4"/>
      <c r="KD29" s="4"/>
      <c r="KE29" s="4"/>
      <c r="KF29" s="4"/>
      <c r="KG29" s="4"/>
      <c r="KH29" s="4"/>
      <c r="KI29" s="4"/>
      <c r="KJ29" s="4"/>
      <c r="KK29" s="4">
        <v>9.34</v>
      </c>
      <c r="KL29" s="4"/>
      <c r="KM29" s="4"/>
      <c r="KN29" s="4"/>
      <c r="KO29" s="4">
        <v>0.25800000000000001</v>
      </c>
      <c r="KP29" s="4"/>
      <c r="KQ29" s="4">
        <v>4.0999999999999996</v>
      </c>
      <c r="KR29" s="4"/>
      <c r="KS29" s="4"/>
      <c r="KT29" s="4"/>
      <c r="KU29" s="4"/>
      <c r="KV29" s="4"/>
      <c r="KW29" s="4">
        <v>0.2</v>
      </c>
      <c r="KX29" s="4"/>
      <c r="KY29" s="4">
        <v>27.4</v>
      </c>
      <c r="KZ29" s="4">
        <v>32.4</v>
      </c>
      <c r="LA29" s="4"/>
      <c r="LB29" s="4"/>
      <c r="LC29" s="4"/>
      <c r="LD29" s="4">
        <v>44.3</v>
      </c>
      <c r="LE29" s="4"/>
      <c r="LF29" s="4">
        <v>13.4</v>
      </c>
      <c r="LG29" s="4"/>
      <c r="LH29" s="4"/>
      <c r="LI29" s="4"/>
      <c r="LJ29" s="4"/>
      <c r="LK29" s="12"/>
      <c r="LL29" s="4"/>
      <c r="LM29" s="4"/>
      <c r="LN29" s="4"/>
      <c r="LO29" s="4"/>
      <c r="LP29" s="4"/>
      <c r="LQ29" s="12"/>
      <c r="LR29" s="4"/>
      <c r="LS29" s="4"/>
      <c r="LT29" s="4"/>
      <c r="LU29" s="4"/>
      <c r="LV29" s="4"/>
      <c r="LW29" s="4">
        <v>15</v>
      </c>
      <c r="LX29" s="4"/>
      <c r="LY29" s="12">
        <v>5.34</v>
      </c>
      <c r="LZ29" s="4"/>
      <c r="MA29" s="4">
        <v>1.39</v>
      </c>
      <c r="MB29" s="4">
        <v>29.231379591836731</v>
      </c>
    </row>
    <row r="30" spans="1:340">
      <c r="A30" s="4" t="s">
        <v>421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12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12">
        <v>1.1000000000000001E-3</v>
      </c>
      <c r="CR30" s="4">
        <v>8.7999999999999995E-2</v>
      </c>
      <c r="CS30" s="4"/>
      <c r="CT30" s="12">
        <v>1</v>
      </c>
      <c r="CU30" s="4"/>
      <c r="CV30" s="4"/>
      <c r="CW30" s="4"/>
      <c r="CX30" s="4"/>
      <c r="CY30" s="4"/>
      <c r="CZ30" s="4"/>
      <c r="DA30" s="12"/>
      <c r="DB30" s="4"/>
      <c r="DC30" s="12"/>
      <c r="DD30" s="4"/>
      <c r="DE30" s="4"/>
      <c r="DF30" s="4"/>
      <c r="DG30" s="4"/>
      <c r="DH30" s="4"/>
      <c r="DI30" s="4"/>
      <c r="DJ30" s="4">
        <v>100</v>
      </c>
      <c r="DK30" s="4"/>
      <c r="DL30" s="4"/>
      <c r="DM30" s="4"/>
      <c r="DN30" s="4"/>
      <c r="DO30" s="4"/>
      <c r="DP30" s="12"/>
      <c r="DQ30" s="4">
        <v>1.5599999999999999E-2</v>
      </c>
      <c r="DR30" s="4"/>
      <c r="DS30" s="4"/>
      <c r="DT30" s="4"/>
      <c r="DU30" s="4"/>
      <c r="DV30" s="4"/>
      <c r="DW30" s="4"/>
      <c r="DX30" s="4"/>
      <c r="DY30" s="4">
        <v>4.5599999999999996</v>
      </c>
      <c r="DZ30" s="4"/>
      <c r="EA30" s="4"/>
      <c r="EB30" s="4">
        <v>39</v>
      </c>
      <c r="EC30" s="4"/>
      <c r="ED30" s="4"/>
      <c r="EE30" s="4"/>
      <c r="EF30" s="4"/>
      <c r="EG30" s="4">
        <v>24.6</v>
      </c>
      <c r="EH30" s="4"/>
      <c r="EI30" s="4"/>
      <c r="EJ30" s="4"/>
      <c r="EK30" s="4"/>
      <c r="EL30" s="12"/>
      <c r="EM30" s="12">
        <v>0.5</v>
      </c>
      <c r="EN30" s="4"/>
      <c r="EO30" s="4"/>
      <c r="EP30" s="4"/>
      <c r="EQ30" s="4"/>
      <c r="ER30" s="4"/>
      <c r="ES30" s="4"/>
      <c r="ET30" s="4">
        <v>470</v>
      </c>
      <c r="EU30" s="12"/>
      <c r="EV30" s="4"/>
      <c r="EW30" s="4">
        <v>3.21</v>
      </c>
      <c r="EX30" s="12"/>
      <c r="EY30" s="12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12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12"/>
      <c r="GB30" s="4"/>
      <c r="GC30" s="4"/>
      <c r="GD30" s="4"/>
      <c r="GE30" s="4"/>
      <c r="GF30" s="4"/>
      <c r="GG30" s="4"/>
      <c r="GH30" s="4">
        <v>1</v>
      </c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>
        <v>37.1</v>
      </c>
      <c r="GZ30" s="4"/>
      <c r="HA30" s="4"/>
      <c r="HB30" s="4"/>
      <c r="HC30" s="4"/>
      <c r="HD30" s="12"/>
      <c r="HE30" s="4"/>
      <c r="HF30" s="4">
        <v>0.122</v>
      </c>
      <c r="HG30" s="4"/>
      <c r="HH30" s="4"/>
      <c r="HI30" s="4"/>
      <c r="HJ30" s="4"/>
      <c r="HK30" s="4"/>
      <c r="HL30" s="12">
        <v>26.7</v>
      </c>
      <c r="HM30" s="4"/>
      <c r="HN30" s="4"/>
      <c r="HO30" s="4"/>
      <c r="HP30" s="4"/>
      <c r="HQ30" s="12">
        <v>0.01</v>
      </c>
      <c r="HR30" s="4"/>
      <c r="HS30" s="4"/>
      <c r="HT30" s="4"/>
      <c r="HU30" s="4"/>
      <c r="HV30" s="4"/>
      <c r="HW30" s="4"/>
      <c r="HX30" s="4"/>
      <c r="HY30" s="4"/>
      <c r="HZ30" s="12"/>
      <c r="IA30" s="4"/>
      <c r="IB30" s="4"/>
      <c r="IC30" s="4"/>
      <c r="ID30" s="12"/>
      <c r="IE30" s="4"/>
      <c r="IF30" s="4">
        <v>2.92</v>
      </c>
      <c r="IG30" s="4">
        <v>4.92</v>
      </c>
      <c r="IH30" s="4">
        <v>3.5900000000000001E-2</v>
      </c>
      <c r="II30" s="4"/>
      <c r="IJ30" s="4"/>
      <c r="IK30" s="4">
        <v>4.96</v>
      </c>
      <c r="IL30" s="4"/>
      <c r="IM30" s="4"/>
      <c r="IN30" s="4">
        <v>0.193</v>
      </c>
      <c r="IO30" s="4"/>
      <c r="IP30" s="4">
        <v>8.26</v>
      </c>
      <c r="IQ30" s="4">
        <v>81.099999999999994</v>
      </c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12"/>
      <c r="JZ30" s="4"/>
      <c r="KA30" s="4"/>
      <c r="KB30" s="12"/>
      <c r="KC30" s="4"/>
      <c r="KD30" s="4"/>
      <c r="KE30" s="4"/>
      <c r="KF30" s="4"/>
      <c r="KG30" s="4"/>
      <c r="KH30" s="4"/>
      <c r="KI30" s="4"/>
      <c r="KJ30" s="4"/>
      <c r="KK30" s="4">
        <v>7.69</v>
      </c>
      <c r="KL30" s="4"/>
      <c r="KM30" s="4"/>
      <c r="KN30" s="4"/>
      <c r="KO30" s="4">
        <v>0.27500000000000002</v>
      </c>
      <c r="KP30" s="4"/>
      <c r="KQ30" s="4">
        <v>5.23</v>
      </c>
      <c r="KR30" s="4"/>
      <c r="KS30" s="4"/>
      <c r="KT30" s="4"/>
      <c r="KU30" s="4"/>
      <c r="KV30" s="4"/>
      <c r="KW30" s="4">
        <v>6.97</v>
      </c>
      <c r="KX30" s="4"/>
      <c r="KY30" s="4">
        <v>28.6</v>
      </c>
      <c r="KZ30" s="4"/>
      <c r="LA30" s="4"/>
      <c r="LB30" s="4"/>
      <c r="LC30" s="4"/>
      <c r="LD30" s="4">
        <v>41.8</v>
      </c>
      <c r="LE30" s="4"/>
      <c r="LF30" s="4">
        <v>14.4</v>
      </c>
      <c r="LG30" s="4"/>
      <c r="LH30" s="4"/>
      <c r="LI30" s="4"/>
      <c r="LJ30" s="4"/>
      <c r="LK30" s="12"/>
      <c r="LL30" s="4"/>
      <c r="LM30" s="4"/>
      <c r="LN30" s="4"/>
      <c r="LO30" s="4"/>
      <c r="LP30" s="4"/>
      <c r="LQ30" s="12"/>
      <c r="LR30" s="4"/>
      <c r="LS30" s="4"/>
      <c r="LT30" s="4"/>
      <c r="LU30" s="4"/>
      <c r="LV30" s="4"/>
      <c r="LW30" s="4">
        <v>9.9</v>
      </c>
      <c r="LX30" s="4"/>
      <c r="LY30" s="12"/>
      <c r="LZ30" s="4"/>
      <c r="MA30" s="4">
        <v>4.08</v>
      </c>
      <c r="MB30" s="4">
        <v>29.038768749999999</v>
      </c>
    </row>
    <row r="31" spans="1:340">
      <c r="A31" s="4" t="s">
        <v>422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12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12">
        <v>3.2499999999999999E-3</v>
      </c>
      <c r="CR31" s="4">
        <v>0.104</v>
      </c>
      <c r="CS31" s="4"/>
      <c r="CT31" s="12">
        <v>1</v>
      </c>
      <c r="CU31" s="4"/>
      <c r="CV31" s="4"/>
      <c r="CW31" s="4"/>
      <c r="CX31" s="4"/>
      <c r="CY31" s="4"/>
      <c r="CZ31" s="4"/>
      <c r="DA31" s="12"/>
      <c r="DB31" s="4"/>
      <c r="DC31" s="12"/>
      <c r="DD31" s="4"/>
      <c r="DE31" s="4"/>
      <c r="DF31" s="4"/>
      <c r="DG31" s="4"/>
      <c r="DH31" s="4"/>
      <c r="DI31" s="4"/>
      <c r="DJ31" s="4">
        <v>100</v>
      </c>
      <c r="DK31" s="4"/>
      <c r="DL31" s="4"/>
      <c r="DM31" s="4"/>
      <c r="DN31" s="4"/>
      <c r="DO31" s="4"/>
      <c r="DP31" s="12"/>
      <c r="DQ31" s="4">
        <v>1.55E-2</v>
      </c>
      <c r="DR31" s="4"/>
      <c r="DS31" s="4"/>
      <c r="DT31" s="4"/>
      <c r="DU31" s="4"/>
      <c r="DV31" s="4"/>
      <c r="DW31" s="4"/>
      <c r="DX31" s="4"/>
      <c r="DY31" s="4">
        <v>6.19</v>
      </c>
      <c r="DZ31" s="4"/>
      <c r="EA31" s="4"/>
      <c r="EB31" s="4">
        <v>35.299999999999997</v>
      </c>
      <c r="EC31" s="4"/>
      <c r="ED31" s="4"/>
      <c r="EE31" s="4"/>
      <c r="EF31" s="4"/>
      <c r="EG31" s="4">
        <v>10</v>
      </c>
      <c r="EH31" s="4"/>
      <c r="EI31" s="4"/>
      <c r="EJ31" s="4"/>
      <c r="EK31" s="4"/>
      <c r="EL31" s="12"/>
      <c r="EM31" s="12">
        <v>0.5</v>
      </c>
      <c r="EN31" s="4"/>
      <c r="EO31" s="4"/>
      <c r="EP31" s="4"/>
      <c r="EQ31" s="4"/>
      <c r="ER31" s="4"/>
      <c r="ES31" s="4"/>
      <c r="ET31" s="4">
        <v>462</v>
      </c>
      <c r="EU31" s="12"/>
      <c r="EV31" s="4"/>
      <c r="EW31" s="4">
        <v>3.38</v>
      </c>
      <c r="EX31" s="12"/>
      <c r="EY31" s="12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12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12"/>
      <c r="GB31" s="4"/>
      <c r="GC31" s="4"/>
      <c r="GD31" s="4"/>
      <c r="GE31" s="4"/>
      <c r="GF31" s="4"/>
      <c r="GG31" s="4"/>
      <c r="GH31" s="4">
        <v>1</v>
      </c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>
        <v>147</v>
      </c>
      <c r="GZ31" s="4"/>
      <c r="HA31" s="4"/>
      <c r="HB31" s="4"/>
      <c r="HC31" s="4"/>
      <c r="HD31" s="12"/>
      <c r="HE31" s="4"/>
      <c r="HF31" s="4">
        <v>0.25800000000000001</v>
      </c>
      <c r="HG31" s="4"/>
      <c r="HH31" s="4"/>
      <c r="HI31" s="4"/>
      <c r="HJ31" s="4"/>
      <c r="HK31" s="4"/>
      <c r="HL31" s="12">
        <v>118</v>
      </c>
      <c r="HM31" s="4"/>
      <c r="HN31" s="4"/>
      <c r="HO31" s="4"/>
      <c r="HP31" s="4"/>
      <c r="HQ31" s="12">
        <v>0.01</v>
      </c>
      <c r="HR31" s="4"/>
      <c r="HS31" s="4"/>
      <c r="HT31" s="4"/>
      <c r="HU31" s="4"/>
      <c r="HV31" s="4"/>
      <c r="HW31" s="4"/>
      <c r="HX31" s="4"/>
      <c r="HY31" s="4"/>
      <c r="HZ31" s="12"/>
      <c r="IA31" s="4"/>
      <c r="IB31" s="4"/>
      <c r="IC31" s="4"/>
      <c r="ID31" s="12"/>
      <c r="IE31" s="4"/>
      <c r="IF31" s="4">
        <v>3.2</v>
      </c>
      <c r="IG31" s="4">
        <v>4.1399999999999997</v>
      </c>
      <c r="IH31" s="4">
        <v>3.85E-2</v>
      </c>
      <c r="II31" s="4"/>
      <c r="IJ31" s="4"/>
      <c r="IK31" s="4">
        <v>4.18</v>
      </c>
      <c r="IL31" s="4"/>
      <c r="IM31" s="4"/>
      <c r="IN31" s="4">
        <v>0.20599999999999999</v>
      </c>
      <c r="IO31" s="4"/>
      <c r="IP31" s="4">
        <v>7.66</v>
      </c>
      <c r="IQ31" s="4">
        <v>80.2</v>
      </c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12"/>
      <c r="JZ31" s="4"/>
      <c r="KA31" s="4"/>
      <c r="KB31" s="12"/>
      <c r="KC31" s="4"/>
      <c r="KD31" s="4"/>
      <c r="KE31" s="4"/>
      <c r="KF31" s="4"/>
      <c r="KG31" s="4"/>
      <c r="KH31" s="4"/>
      <c r="KI31" s="4"/>
      <c r="KJ31" s="4"/>
      <c r="KK31" s="4">
        <v>8.0500000000000007</v>
      </c>
      <c r="KL31" s="4"/>
      <c r="KM31" s="4"/>
      <c r="KN31" s="4"/>
      <c r="KO31" s="4">
        <v>0.26600000000000001</v>
      </c>
      <c r="KP31" s="4"/>
      <c r="KQ31" s="4">
        <v>5.12</v>
      </c>
      <c r="KR31" s="4"/>
      <c r="KS31" s="4"/>
      <c r="KT31" s="4"/>
      <c r="KU31" s="4"/>
      <c r="KV31" s="4"/>
      <c r="KW31" s="4">
        <v>11</v>
      </c>
      <c r="KX31" s="4"/>
      <c r="KY31" s="4">
        <v>24.7</v>
      </c>
      <c r="KZ31" s="4"/>
      <c r="LA31" s="4"/>
      <c r="LB31" s="4"/>
      <c r="LC31" s="4"/>
      <c r="LD31" s="4">
        <v>40.9</v>
      </c>
      <c r="LE31" s="4"/>
      <c r="LF31" s="4">
        <v>17.399999999999999</v>
      </c>
      <c r="LG31" s="4"/>
      <c r="LH31" s="4"/>
      <c r="LI31" s="4"/>
      <c r="LJ31" s="4"/>
      <c r="LK31" s="12"/>
      <c r="LL31" s="4"/>
      <c r="LM31" s="4"/>
      <c r="LN31" s="4"/>
      <c r="LO31" s="4"/>
      <c r="LP31" s="4"/>
      <c r="LQ31" s="12"/>
      <c r="LR31" s="4"/>
      <c r="LS31" s="4"/>
      <c r="LT31" s="4"/>
      <c r="LU31" s="4"/>
      <c r="LV31" s="4"/>
      <c r="LW31" s="4">
        <v>8</v>
      </c>
      <c r="LX31" s="4"/>
      <c r="LY31" s="12"/>
      <c r="LZ31" s="4"/>
      <c r="MA31" s="4">
        <v>3.47</v>
      </c>
      <c r="MB31" s="4">
        <v>34.477851562500007</v>
      </c>
    </row>
    <row r="32" spans="1:340">
      <c r="A32" s="4" t="s">
        <v>423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1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>
        <v>1E-4</v>
      </c>
      <c r="CI32" s="4">
        <v>1E-4</v>
      </c>
      <c r="CJ32" s="4"/>
      <c r="CK32" s="4"/>
      <c r="CL32" s="4"/>
      <c r="CM32" s="4"/>
      <c r="CN32" s="4">
        <v>129</v>
      </c>
      <c r="CO32" s="4"/>
      <c r="CP32" s="4"/>
      <c r="CQ32" s="12">
        <v>8.7000000000000001E-4</v>
      </c>
      <c r="CR32" s="4">
        <v>0.03</v>
      </c>
      <c r="CS32" s="4"/>
      <c r="CT32" s="12">
        <v>1</v>
      </c>
      <c r="CU32" s="4"/>
      <c r="CV32" s="4"/>
      <c r="CW32" s="4"/>
      <c r="CX32" s="4"/>
      <c r="CY32" s="4"/>
      <c r="CZ32" s="4"/>
      <c r="DA32" s="12"/>
      <c r="DB32" s="4"/>
      <c r="DC32" s="12"/>
      <c r="DD32" s="4"/>
      <c r="DE32" s="4"/>
      <c r="DF32" s="4"/>
      <c r="DG32" s="4"/>
      <c r="DH32" s="4"/>
      <c r="DI32" s="4">
        <v>1E-4</v>
      </c>
      <c r="DJ32" s="4">
        <v>100</v>
      </c>
      <c r="DK32" s="4"/>
      <c r="DL32" s="4"/>
      <c r="DM32" s="4"/>
      <c r="DN32" s="4"/>
      <c r="DO32" s="4"/>
      <c r="DP32" s="12">
        <v>1.78E-2</v>
      </c>
      <c r="DQ32" s="4">
        <v>1.06E-2</v>
      </c>
      <c r="DR32" s="4"/>
      <c r="DS32" s="4"/>
      <c r="DT32" s="4"/>
      <c r="DU32" s="4"/>
      <c r="DV32" s="4"/>
      <c r="DW32" s="4"/>
      <c r="DX32" s="4"/>
      <c r="DY32" s="4">
        <v>3.99</v>
      </c>
      <c r="DZ32" s="4"/>
      <c r="EA32" s="4"/>
      <c r="EB32" s="4">
        <v>41.3</v>
      </c>
      <c r="EC32" s="4"/>
      <c r="ED32" s="4"/>
      <c r="EE32" s="4"/>
      <c r="EF32" s="4"/>
      <c r="EG32" s="4">
        <v>25.7</v>
      </c>
      <c r="EH32" s="4"/>
      <c r="EI32" s="4"/>
      <c r="EJ32" s="4"/>
      <c r="EK32" s="4"/>
      <c r="EL32" s="12"/>
      <c r="EM32" s="12">
        <v>0.5</v>
      </c>
      <c r="EN32" s="4"/>
      <c r="EO32" s="4"/>
      <c r="EP32" s="4"/>
      <c r="EQ32" s="4">
        <v>4.0000000000000003E-5</v>
      </c>
      <c r="ER32" s="4"/>
      <c r="ES32" s="4"/>
      <c r="ET32" s="4">
        <v>519</v>
      </c>
      <c r="EU32" s="12">
        <v>3.63</v>
      </c>
      <c r="EV32" s="4"/>
      <c r="EW32" s="4">
        <v>2.87</v>
      </c>
      <c r="EX32" s="12"/>
      <c r="EY32" s="12"/>
      <c r="EZ32" s="4"/>
      <c r="FA32" s="4"/>
      <c r="FB32" s="4"/>
      <c r="FC32" s="4"/>
      <c r="FD32" s="4"/>
      <c r="FE32" s="4"/>
      <c r="FF32" s="4"/>
      <c r="FG32" s="4">
        <v>2.5999999999999998E-4</v>
      </c>
      <c r="FH32" s="4"/>
      <c r="FI32" s="4"/>
      <c r="FJ32" s="4"/>
      <c r="FK32" s="4">
        <v>4.6000000000000001E-4</v>
      </c>
      <c r="FL32" s="12"/>
      <c r="FM32" s="4"/>
      <c r="FN32" s="4">
        <v>4.0000000000000003E-5</v>
      </c>
      <c r="FO32" s="4"/>
      <c r="FP32" s="4"/>
      <c r="FQ32" s="4">
        <v>1E-4</v>
      </c>
      <c r="FR32" s="4"/>
      <c r="FS32" s="4"/>
      <c r="FT32" s="4"/>
      <c r="FU32" s="4"/>
      <c r="FV32" s="4"/>
      <c r="FW32" s="4"/>
      <c r="FX32" s="4"/>
      <c r="FY32" s="4"/>
      <c r="FZ32" s="4"/>
      <c r="GA32" s="12"/>
      <c r="GB32" s="4"/>
      <c r="GC32" s="4"/>
      <c r="GD32" s="4"/>
      <c r="GE32" s="4"/>
      <c r="GF32" s="4"/>
      <c r="GG32" s="4"/>
      <c r="GH32" s="4">
        <v>1</v>
      </c>
      <c r="GI32" s="4"/>
      <c r="GJ32" s="4">
        <v>5.1000000000000004E-4</v>
      </c>
      <c r="GK32" s="4">
        <v>5.1000000000000004E-4</v>
      </c>
      <c r="GL32" s="4">
        <v>3.4599999999999999E-2</v>
      </c>
      <c r="GM32" s="4"/>
      <c r="GN32" s="4">
        <v>6.4999999999999997E-4</v>
      </c>
      <c r="GO32" s="4">
        <v>4.0000000000000003E-5</v>
      </c>
      <c r="GP32" s="4"/>
      <c r="GQ32" s="4">
        <v>1E-4</v>
      </c>
      <c r="GR32" s="4">
        <v>1E-4</v>
      </c>
      <c r="GS32" s="4"/>
      <c r="GT32" s="4"/>
      <c r="GU32" s="4"/>
      <c r="GV32" s="4"/>
      <c r="GW32" s="4"/>
      <c r="GX32" s="4">
        <v>4.6000000000000001E-4</v>
      </c>
      <c r="GY32" s="4">
        <v>30</v>
      </c>
      <c r="GZ32" s="4"/>
      <c r="HA32" s="4"/>
      <c r="HB32" s="4"/>
      <c r="HC32" s="4"/>
      <c r="HD32" s="12">
        <v>0.69</v>
      </c>
      <c r="HE32" s="4"/>
      <c r="HF32" s="4">
        <v>0.1</v>
      </c>
      <c r="HG32" s="4"/>
      <c r="HH32" s="4"/>
      <c r="HI32" s="4"/>
      <c r="HJ32" s="4"/>
      <c r="HK32" s="4"/>
      <c r="HL32" s="12">
        <v>46.8</v>
      </c>
      <c r="HM32" s="4"/>
      <c r="HN32" s="4"/>
      <c r="HO32" s="4"/>
      <c r="HP32" s="4">
        <v>0.01</v>
      </c>
      <c r="HQ32" s="12">
        <v>0.01</v>
      </c>
      <c r="HR32" s="4"/>
      <c r="HS32" s="4"/>
      <c r="HT32" s="4"/>
      <c r="HU32" s="4"/>
      <c r="HV32" s="4"/>
      <c r="HW32" s="4"/>
      <c r="HX32" s="4"/>
      <c r="HY32" s="4"/>
      <c r="HZ32" s="12"/>
      <c r="IA32" s="4"/>
      <c r="IB32" s="4"/>
      <c r="IC32" s="4"/>
      <c r="ID32" s="12"/>
      <c r="IE32" s="4"/>
      <c r="IF32" s="4">
        <v>2.46</v>
      </c>
      <c r="IG32" s="4">
        <v>4.3099999999999996</v>
      </c>
      <c r="IH32" s="4">
        <v>1.7100000000000001E-2</v>
      </c>
      <c r="II32" s="4"/>
      <c r="IJ32" s="4">
        <v>5.04</v>
      </c>
      <c r="IK32" s="4">
        <v>4.33</v>
      </c>
      <c r="IL32" s="4"/>
      <c r="IM32" s="4"/>
      <c r="IN32" s="4">
        <v>0.2</v>
      </c>
      <c r="IO32" s="4"/>
      <c r="IP32" s="4">
        <v>8.94</v>
      </c>
      <c r="IQ32" s="4">
        <v>97.4</v>
      </c>
      <c r="IR32" s="4">
        <v>1E-3</v>
      </c>
      <c r="IS32" s="4">
        <v>1E-3</v>
      </c>
      <c r="IT32" s="4">
        <v>1E-3</v>
      </c>
      <c r="IU32" s="4">
        <v>1E-3</v>
      </c>
      <c r="IV32" s="4">
        <v>1E-3</v>
      </c>
      <c r="IW32" s="4">
        <v>1E-3</v>
      </c>
      <c r="IX32" s="4">
        <v>2E-3</v>
      </c>
      <c r="IY32" s="4">
        <v>8.0000000000000002E-3</v>
      </c>
      <c r="IZ32" s="4">
        <v>6.0999999999999997E-4</v>
      </c>
      <c r="JA32" s="4">
        <v>1E-4</v>
      </c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12"/>
      <c r="JZ32" s="4"/>
      <c r="KA32" s="4"/>
      <c r="KB32" s="12"/>
      <c r="KC32" s="4"/>
      <c r="KD32" s="4"/>
      <c r="KE32" s="4"/>
      <c r="KF32" s="4"/>
      <c r="KG32" s="4"/>
      <c r="KH32" s="4"/>
      <c r="KI32" s="4"/>
      <c r="KJ32" s="4"/>
      <c r="KK32" s="4">
        <v>7.9</v>
      </c>
      <c r="KL32" s="4"/>
      <c r="KM32" s="4"/>
      <c r="KN32" s="4"/>
      <c r="KO32" s="4">
        <v>0.26700000000000002</v>
      </c>
      <c r="KP32" s="4"/>
      <c r="KQ32" s="4">
        <v>5.34</v>
      </c>
      <c r="KR32" s="4"/>
      <c r="KS32" s="4"/>
      <c r="KT32" s="4">
        <v>1E-4</v>
      </c>
      <c r="KU32" s="4"/>
      <c r="KV32" s="4"/>
      <c r="KW32" s="4">
        <v>9.9</v>
      </c>
      <c r="KX32" s="4"/>
      <c r="KY32" s="4">
        <v>28.9</v>
      </c>
      <c r="KZ32" s="4">
        <v>11.5</v>
      </c>
      <c r="LA32" s="4"/>
      <c r="LB32" s="4"/>
      <c r="LC32" s="4"/>
      <c r="LD32" s="4">
        <v>45.5</v>
      </c>
      <c r="LE32" s="4"/>
      <c r="LF32" s="4">
        <v>19.399999999999999</v>
      </c>
      <c r="LG32" s="4">
        <v>3.0000000000000001E-3</v>
      </c>
      <c r="LH32" s="4"/>
      <c r="LI32" s="4"/>
      <c r="LJ32" s="4"/>
      <c r="LK32" s="12"/>
      <c r="LL32" s="4"/>
      <c r="LM32" s="4"/>
      <c r="LN32" s="4">
        <v>4.0000000000000003E-5</v>
      </c>
      <c r="LO32" s="4"/>
      <c r="LP32" s="4"/>
      <c r="LQ32" s="12"/>
      <c r="LR32" s="4"/>
      <c r="LS32" s="4"/>
      <c r="LT32" s="4"/>
      <c r="LU32" s="4"/>
      <c r="LV32" s="4"/>
      <c r="LW32" s="4">
        <v>7.4</v>
      </c>
      <c r="LX32" s="4"/>
      <c r="LY32" s="12">
        <v>4.05</v>
      </c>
      <c r="LZ32" s="4"/>
      <c r="MA32" s="4">
        <v>2.58</v>
      </c>
      <c r="MB32" s="4">
        <v>16.973208550724639</v>
      </c>
    </row>
    <row r="33" spans="1:340">
      <c r="A33" s="4" t="s">
        <v>424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12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12">
        <v>8.5999999999999998E-4</v>
      </c>
      <c r="CR33" s="4">
        <v>4.9000000000000002E-2</v>
      </c>
      <c r="CS33" s="4"/>
      <c r="CT33" s="12">
        <v>1</v>
      </c>
      <c r="CU33" s="4"/>
      <c r="CV33" s="4"/>
      <c r="CW33" s="4"/>
      <c r="CX33" s="4"/>
      <c r="CY33" s="4"/>
      <c r="CZ33" s="4"/>
      <c r="DA33" s="12"/>
      <c r="DB33" s="4"/>
      <c r="DC33" s="12"/>
      <c r="DD33" s="4"/>
      <c r="DE33" s="4"/>
      <c r="DF33" s="4"/>
      <c r="DG33" s="4"/>
      <c r="DH33" s="4"/>
      <c r="DI33" s="4"/>
      <c r="DJ33" s="4">
        <v>100</v>
      </c>
      <c r="DK33" s="4"/>
      <c r="DL33" s="4"/>
      <c r="DM33" s="4"/>
      <c r="DN33" s="4"/>
      <c r="DO33" s="4"/>
      <c r="DP33" s="12"/>
      <c r="DQ33" s="4">
        <v>1.1599999999999999E-2</v>
      </c>
      <c r="DR33" s="4"/>
      <c r="DS33" s="4"/>
      <c r="DT33" s="4"/>
      <c r="DU33" s="4"/>
      <c r="DV33" s="4"/>
      <c r="DW33" s="4"/>
      <c r="DX33" s="4"/>
      <c r="DY33" s="4">
        <v>3.73</v>
      </c>
      <c r="DZ33" s="4"/>
      <c r="EA33" s="4"/>
      <c r="EB33" s="4">
        <v>44.5</v>
      </c>
      <c r="EC33" s="4"/>
      <c r="ED33" s="4"/>
      <c r="EE33" s="4"/>
      <c r="EF33" s="4"/>
      <c r="EG33" s="4">
        <v>10.5</v>
      </c>
      <c r="EH33" s="4"/>
      <c r="EI33" s="4"/>
      <c r="EJ33" s="4"/>
      <c r="EK33" s="4"/>
      <c r="EL33" s="12"/>
      <c r="EM33" s="12">
        <v>0.5</v>
      </c>
      <c r="EN33" s="4"/>
      <c r="EO33" s="4"/>
      <c r="EP33" s="4"/>
      <c r="EQ33" s="4"/>
      <c r="ER33" s="4"/>
      <c r="ES33" s="4"/>
      <c r="ET33" s="4">
        <v>498</v>
      </c>
      <c r="EU33" s="12"/>
      <c r="EV33" s="4"/>
      <c r="EW33" s="4">
        <v>2.72</v>
      </c>
      <c r="EX33" s="12"/>
      <c r="EY33" s="12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12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12"/>
      <c r="GB33" s="4"/>
      <c r="GC33" s="4"/>
      <c r="GD33" s="4"/>
      <c r="GE33" s="4"/>
      <c r="GF33" s="4"/>
      <c r="GG33" s="4"/>
      <c r="GH33" s="4">
        <v>1</v>
      </c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>
        <v>30</v>
      </c>
      <c r="GZ33" s="4"/>
      <c r="HA33" s="4"/>
      <c r="HB33" s="4"/>
      <c r="HC33" s="4"/>
      <c r="HD33" s="12"/>
      <c r="HE33" s="4"/>
      <c r="HF33" s="4">
        <v>0.1</v>
      </c>
      <c r="HG33" s="4"/>
      <c r="HH33" s="4"/>
      <c r="HI33" s="4"/>
      <c r="HJ33" s="4"/>
      <c r="HK33" s="4"/>
      <c r="HL33" s="12">
        <v>35.200000000000003</v>
      </c>
      <c r="HM33" s="4"/>
      <c r="HN33" s="4"/>
      <c r="HO33" s="4"/>
      <c r="HP33" s="4"/>
      <c r="HQ33" s="12">
        <v>0.01</v>
      </c>
      <c r="HR33" s="4"/>
      <c r="HS33" s="4"/>
      <c r="HT33" s="4"/>
      <c r="HU33" s="4"/>
      <c r="HV33" s="4"/>
      <c r="HW33" s="4"/>
      <c r="HX33" s="4"/>
      <c r="HY33" s="4"/>
      <c r="HZ33" s="12"/>
      <c r="IA33" s="4"/>
      <c r="IB33" s="4"/>
      <c r="IC33" s="4"/>
      <c r="ID33" s="12"/>
      <c r="IE33" s="4"/>
      <c r="IF33" s="4">
        <v>2.2200000000000002</v>
      </c>
      <c r="IG33" s="4">
        <v>4.18</v>
      </c>
      <c r="IH33" s="4">
        <v>2.3599999999999999E-2</v>
      </c>
      <c r="II33" s="4"/>
      <c r="IJ33" s="4"/>
      <c r="IK33" s="4">
        <v>4.2</v>
      </c>
      <c r="IL33" s="4"/>
      <c r="IM33" s="4"/>
      <c r="IN33" s="4">
        <v>0.25</v>
      </c>
      <c r="IO33" s="4"/>
      <c r="IP33" s="4">
        <v>8.43</v>
      </c>
      <c r="IQ33" s="4">
        <v>86.6</v>
      </c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12"/>
      <c r="JZ33" s="4"/>
      <c r="KA33" s="4"/>
      <c r="KB33" s="12"/>
      <c r="KC33" s="4"/>
      <c r="KD33" s="4"/>
      <c r="KE33" s="4"/>
      <c r="KF33" s="4"/>
      <c r="KG33" s="4"/>
      <c r="KH33" s="4"/>
      <c r="KI33" s="4"/>
      <c r="KJ33" s="4"/>
      <c r="KK33" s="4">
        <v>7.77</v>
      </c>
      <c r="KL33" s="4"/>
      <c r="KM33" s="4"/>
      <c r="KN33" s="4"/>
      <c r="KO33" s="4">
        <v>0.27900000000000003</v>
      </c>
      <c r="KP33" s="4"/>
      <c r="KQ33" s="4">
        <v>6.08</v>
      </c>
      <c r="KR33" s="4"/>
      <c r="KS33" s="4"/>
      <c r="KT33" s="4"/>
      <c r="KU33" s="4"/>
      <c r="KV33" s="4"/>
      <c r="KW33" s="4">
        <v>8.2100000000000009</v>
      </c>
      <c r="KX33" s="4"/>
      <c r="KY33" s="4">
        <v>31</v>
      </c>
      <c r="KZ33" s="4"/>
      <c r="LA33" s="4"/>
      <c r="LB33" s="4"/>
      <c r="LC33" s="4"/>
      <c r="LD33" s="4">
        <v>43.9</v>
      </c>
      <c r="LE33" s="4"/>
      <c r="LF33" s="4">
        <v>16.5</v>
      </c>
      <c r="LG33" s="4"/>
      <c r="LH33" s="4"/>
      <c r="LI33" s="4"/>
      <c r="LJ33" s="4"/>
      <c r="LK33" s="12"/>
      <c r="LL33" s="4"/>
      <c r="LM33" s="4"/>
      <c r="LN33" s="4"/>
      <c r="LO33" s="4"/>
      <c r="LP33" s="4"/>
      <c r="LQ33" s="12"/>
      <c r="LR33" s="4"/>
      <c r="LS33" s="4"/>
      <c r="LT33" s="4"/>
      <c r="LU33" s="4"/>
      <c r="LV33" s="4"/>
      <c r="LW33" s="4">
        <v>2.7</v>
      </c>
      <c r="LX33" s="4"/>
      <c r="LY33" s="12"/>
      <c r="LZ33" s="4"/>
      <c r="MA33" s="4">
        <v>2.19</v>
      </c>
      <c r="MB33" s="4">
        <v>29.745439375000007</v>
      </c>
    </row>
    <row r="34" spans="1:340">
      <c r="A34" s="4" t="s">
        <v>425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12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12">
        <v>6.3000000000000003E-4</v>
      </c>
      <c r="CR34" s="4">
        <v>0.03</v>
      </c>
      <c r="CS34" s="4"/>
      <c r="CT34" s="12">
        <v>1</v>
      </c>
      <c r="CU34" s="4"/>
      <c r="CV34" s="4"/>
      <c r="CW34" s="4"/>
      <c r="CX34" s="4"/>
      <c r="CY34" s="4"/>
      <c r="CZ34" s="4"/>
      <c r="DA34" s="12"/>
      <c r="DB34" s="4"/>
      <c r="DC34" s="12"/>
      <c r="DD34" s="4"/>
      <c r="DE34" s="4"/>
      <c r="DF34" s="4"/>
      <c r="DG34" s="4"/>
      <c r="DH34" s="4"/>
      <c r="DI34" s="4"/>
      <c r="DJ34" s="4">
        <v>100</v>
      </c>
      <c r="DK34" s="4"/>
      <c r="DL34" s="4"/>
      <c r="DM34" s="4"/>
      <c r="DN34" s="4"/>
      <c r="DO34" s="4"/>
      <c r="DP34" s="12"/>
      <c r="DQ34" s="4">
        <v>1.5599999999999999E-2</v>
      </c>
      <c r="DR34" s="4"/>
      <c r="DS34" s="4"/>
      <c r="DT34" s="4"/>
      <c r="DU34" s="4"/>
      <c r="DV34" s="4"/>
      <c r="DW34" s="4"/>
      <c r="DX34" s="4"/>
      <c r="DY34" s="4">
        <v>3.63</v>
      </c>
      <c r="DZ34" s="4"/>
      <c r="EA34" s="4"/>
      <c r="EB34" s="4">
        <v>46.4</v>
      </c>
      <c r="EC34" s="4"/>
      <c r="ED34" s="4"/>
      <c r="EE34" s="4"/>
      <c r="EF34" s="4"/>
      <c r="EG34" s="4">
        <v>42.2</v>
      </c>
      <c r="EH34" s="4"/>
      <c r="EI34" s="4"/>
      <c r="EJ34" s="4"/>
      <c r="EK34" s="4"/>
      <c r="EL34" s="12"/>
      <c r="EM34" s="12">
        <v>0.5</v>
      </c>
      <c r="EN34" s="4"/>
      <c r="EO34" s="4"/>
      <c r="EP34" s="4"/>
      <c r="EQ34" s="4"/>
      <c r="ER34" s="4"/>
      <c r="ES34" s="4"/>
      <c r="ET34" s="4">
        <v>550</v>
      </c>
      <c r="EU34" s="12"/>
      <c r="EV34" s="4"/>
      <c r="EW34" s="4">
        <v>2.99</v>
      </c>
      <c r="EX34" s="12"/>
      <c r="EY34" s="12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12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12"/>
      <c r="GB34" s="4"/>
      <c r="GC34" s="4"/>
      <c r="GD34" s="4"/>
      <c r="GE34" s="4"/>
      <c r="GF34" s="4"/>
      <c r="GG34" s="4"/>
      <c r="GH34" s="4">
        <v>1</v>
      </c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>
        <v>30</v>
      </c>
      <c r="GZ34" s="4"/>
      <c r="HA34" s="4"/>
      <c r="HB34" s="4"/>
      <c r="HC34" s="4"/>
      <c r="HD34" s="12"/>
      <c r="HE34" s="4"/>
      <c r="HF34" s="4">
        <v>0.1</v>
      </c>
      <c r="HG34" s="4"/>
      <c r="HH34" s="4"/>
      <c r="HI34" s="4"/>
      <c r="HJ34" s="4"/>
      <c r="HK34" s="4"/>
      <c r="HL34" s="12">
        <v>20.8</v>
      </c>
      <c r="HM34" s="4"/>
      <c r="HN34" s="4"/>
      <c r="HO34" s="4"/>
      <c r="HP34" s="4"/>
      <c r="HQ34" s="12">
        <v>0.01</v>
      </c>
      <c r="HR34" s="4"/>
      <c r="HS34" s="4"/>
      <c r="HT34" s="4"/>
      <c r="HU34" s="4"/>
      <c r="HV34" s="4"/>
      <c r="HW34" s="4"/>
      <c r="HX34" s="4"/>
      <c r="HY34" s="4"/>
      <c r="HZ34" s="12"/>
      <c r="IA34" s="4"/>
      <c r="IB34" s="4"/>
      <c r="IC34" s="4"/>
      <c r="ID34" s="12"/>
      <c r="IE34" s="4"/>
      <c r="IF34" s="4">
        <v>2.14</v>
      </c>
      <c r="IG34" s="4">
        <v>5.33</v>
      </c>
      <c r="IH34" s="4">
        <v>2.5000000000000001E-2</v>
      </c>
      <c r="II34" s="4"/>
      <c r="IJ34" s="4"/>
      <c r="IK34" s="4">
        <v>5.35</v>
      </c>
      <c r="IL34" s="4"/>
      <c r="IM34" s="4"/>
      <c r="IN34" s="4">
        <v>0.27100000000000002</v>
      </c>
      <c r="IO34" s="4"/>
      <c r="IP34" s="4">
        <v>10.4</v>
      </c>
      <c r="IQ34" s="4">
        <v>97.8</v>
      </c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12"/>
      <c r="JZ34" s="4"/>
      <c r="KA34" s="4"/>
      <c r="KB34" s="12"/>
      <c r="KC34" s="4"/>
      <c r="KD34" s="4"/>
      <c r="KE34" s="4"/>
      <c r="KF34" s="4"/>
      <c r="KG34" s="4"/>
      <c r="KH34" s="4"/>
      <c r="KI34" s="4"/>
      <c r="KJ34" s="4"/>
      <c r="KK34" s="4">
        <v>7.98</v>
      </c>
      <c r="KL34" s="4"/>
      <c r="KM34" s="4"/>
      <c r="KN34" s="4"/>
      <c r="KO34" s="4">
        <v>0.317</v>
      </c>
      <c r="KP34" s="4"/>
      <c r="KQ34" s="4">
        <v>6.42</v>
      </c>
      <c r="KR34" s="4"/>
      <c r="KS34" s="4"/>
      <c r="KT34" s="4"/>
      <c r="KU34" s="4"/>
      <c r="KV34" s="4"/>
      <c r="KW34" s="4">
        <v>7.72</v>
      </c>
      <c r="KX34" s="4"/>
      <c r="KY34" s="4">
        <v>34.200000000000003</v>
      </c>
      <c r="KZ34" s="4"/>
      <c r="LA34" s="4"/>
      <c r="LB34" s="4"/>
      <c r="LC34" s="4"/>
      <c r="LD34" s="4">
        <v>49.3</v>
      </c>
      <c r="LE34" s="4"/>
      <c r="LF34" s="4">
        <v>12.6</v>
      </c>
      <c r="LG34" s="4"/>
      <c r="LH34" s="4"/>
      <c r="LI34" s="4"/>
      <c r="LJ34" s="4"/>
      <c r="LK34" s="12"/>
      <c r="LL34" s="4"/>
      <c r="LM34" s="4"/>
      <c r="LN34" s="4"/>
      <c r="LO34" s="4"/>
      <c r="LP34" s="4"/>
      <c r="LQ34" s="12"/>
      <c r="LR34" s="4"/>
      <c r="LS34" s="4"/>
      <c r="LT34" s="4"/>
      <c r="LU34" s="4"/>
      <c r="LV34" s="4"/>
      <c r="LW34" s="4">
        <v>4.5</v>
      </c>
      <c r="LX34" s="4"/>
      <c r="LY34" s="12"/>
      <c r="LZ34" s="4"/>
      <c r="MA34" s="4">
        <v>3.57</v>
      </c>
      <c r="MB34" s="4">
        <v>32.706225937499994</v>
      </c>
    </row>
    <row r="35" spans="1:340">
      <c r="A35" s="4" t="s">
        <v>426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12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>
        <v>1E-4</v>
      </c>
      <c r="CI35" s="4">
        <v>1E-4</v>
      </c>
      <c r="CJ35" s="4"/>
      <c r="CK35" s="4"/>
      <c r="CL35" s="4"/>
      <c r="CM35" s="4"/>
      <c r="CN35" s="4">
        <v>82</v>
      </c>
      <c r="CO35" s="4"/>
      <c r="CP35" s="4"/>
      <c r="CQ35" s="12">
        <v>1.3799999999999999E-3</v>
      </c>
      <c r="CR35" s="4">
        <v>0.111</v>
      </c>
      <c r="CS35" s="4"/>
      <c r="CT35" s="12">
        <v>1</v>
      </c>
      <c r="CU35" s="4"/>
      <c r="CV35" s="4"/>
      <c r="CW35" s="4"/>
      <c r="CX35" s="4"/>
      <c r="CY35" s="4"/>
      <c r="CZ35" s="4"/>
      <c r="DA35" s="12"/>
      <c r="DB35" s="4"/>
      <c r="DC35" s="12"/>
      <c r="DD35" s="4"/>
      <c r="DE35" s="4"/>
      <c r="DF35" s="4"/>
      <c r="DG35" s="4"/>
      <c r="DH35" s="4"/>
      <c r="DI35" s="4">
        <v>1E-4</v>
      </c>
      <c r="DJ35" s="4">
        <v>100</v>
      </c>
      <c r="DK35" s="4"/>
      <c r="DL35" s="4"/>
      <c r="DM35" s="4"/>
      <c r="DN35" s="4"/>
      <c r="DO35" s="4"/>
      <c r="DP35" s="12">
        <v>2.6700000000000002E-2</v>
      </c>
      <c r="DQ35" s="4">
        <v>1.49E-2</v>
      </c>
      <c r="DR35" s="4"/>
      <c r="DS35" s="4"/>
      <c r="DT35" s="4"/>
      <c r="DU35" s="4"/>
      <c r="DV35" s="4"/>
      <c r="DW35" s="4"/>
      <c r="DX35" s="4"/>
      <c r="DY35" s="4">
        <v>8.3699999999999992</v>
      </c>
      <c r="DZ35" s="4"/>
      <c r="EA35" s="4"/>
      <c r="EB35" s="4">
        <v>38.1</v>
      </c>
      <c r="EC35" s="4"/>
      <c r="ED35" s="4"/>
      <c r="EE35" s="4"/>
      <c r="EF35" s="4"/>
      <c r="EG35" s="4">
        <v>4.8</v>
      </c>
      <c r="EH35" s="4">
        <v>5.0000000000000001E-4</v>
      </c>
      <c r="EI35" s="4"/>
      <c r="EJ35" s="4"/>
      <c r="EK35" s="4"/>
      <c r="EL35" s="12"/>
      <c r="EM35" s="12">
        <v>0.5</v>
      </c>
      <c r="EN35" s="4"/>
      <c r="EO35" s="4"/>
      <c r="EP35" s="4"/>
      <c r="EQ35" s="4">
        <v>4.0000000000000003E-5</v>
      </c>
      <c r="ER35" s="4"/>
      <c r="ES35" s="4"/>
      <c r="ET35" s="4">
        <v>489</v>
      </c>
      <c r="EU35" s="12">
        <v>5.1100000000000003</v>
      </c>
      <c r="EV35" s="4"/>
      <c r="EW35" s="4">
        <v>4.2300000000000004</v>
      </c>
      <c r="EX35" s="12"/>
      <c r="EY35" s="12"/>
      <c r="EZ35" s="4"/>
      <c r="FA35" s="4"/>
      <c r="FB35" s="4"/>
      <c r="FC35" s="4"/>
      <c r="FD35" s="4"/>
      <c r="FE35" s="4"/>
      <c r="FF35" s="4"/>
      <c r="FG35" s="4">
        <v>1.3999999999999999E-4</v>
      </c>
      <c r="FH35" s="4"/>
      <c r="FI35" s="4"/>
      <c r="FJ35" s="4"/>
      <c r="FK35" s="4"/>
      <c r="FL35" s="12"/>
      <c r="FM35" s="4"/>
      <c r="FN35" s="4">
        <v>4.0000000000000003E-5</v>
      </c>
      <c r="FO35" s="4"/>
      <c r="FP35" s="4"/>
      <c r="FQ35" s="4">
        <v>1E-4</v>
      </c>
      <c r="FR35" s="4"/>
      <c r="FS35" s="4"/>
      <c r="FT35" s="4"/>
      <c r="FU35" s="4"/>
      <c r="FV35" s="4"/>
      <c r="FW35" s="4"/>
      <c r="FX35" s="4"/>
      <c r="FY35" s="4"/>
      <c r="FZ35" s="4"/>
      <c r="GA35" s="12"/>
      <c r="GB35" s="4"/>
      <c r="GC35" s="4"/>
      <c r="GD35" s="4"/>
      <c r="GE35" s="4"/>
      <c r="GF35" s="4"/>
      <c r="GG35" s="4"/>
      <c r="GH35" s="4">
        <v>1</v>
      </c>
      <c r="GI35" s="4"/>
      <c r="GJ35" s="4">
        <v>1.1E-4</v>
      </c>
      <c r="GK35" s="4">
        <v>2.9999999999999997E-4</v>
      </c>
      <c r="GL35" s="4">
        <v>4.9699999999999996E-3</v>
      </c>
      <c r="GM35" s="4"/>
      <c r="GN35" s="4">
        <v>3.8999999999999999E-4</v>
      </c>
      <c r="GO35" s="4">
        <v>4.0000000000000003E-5</v>
      </c>
      <c r="GP35" s="4"/>
      <c r="GQ35" s="4">
        <v>1E-4</v>
      </c>
      <c r="GR35" s="4">
        <v>1E-4</v>
      </c>
      <c r="GS35" s="4"/>
      <c r="GT35" s="4"/>
      <c r="GU35" s="4"/>
      <c r="GV35" s="4"/>
      <c r="GW35" s="4"/>
      <c r="GX35" s="4"/>
      <c r="GY35" s="4">
        <v>122</v>
      </c>
      <c r="GZ35" s="4"/>
      <c r="HA35" s="4"/>
      <c r="HB35" s="4"/>
      <c r="HC35" s="4"/>
      <c r="HD35" s="12">
        <v>1.32</v>
      </c>
      <c r="HE35" s="4"/>
      <c r="HF35" s="4">
        <v>0.14499999999999999</v>
      </c>
      <c r="HG35" s="4"/>
      <c r="HH35" s="4"/>
      <c r="HI35" s="4"/>
      <c r="HJ35" s="4"/>
      <c r="HK35" s="4"/>
      <c r="HL35" s="12">
        <v>75.3</v>
      </c>
      <c r="HM35" s="4"/>
      <c r="HN35" s="4"/>
      <c r="HO35" s="4"/>
      <c r="HP35" s="4">
        <v>0.01</v>
      </c>
      <c r="HQ35" s="12">
        <v>0.01</v>
      </c>
      <c r="HR35" s="4"/>
      <c r="HS35" s="4"/>
      <c r="HT35" s="4"/>
      <c r="HU35" s="4"/>
      <c r="HV35" s="4"/>
      <c r="HW35" s="4"/>
      <c r="HX35" s="4"/>
      <c r="HY35" s="4"/>
      <c r="HZ35" s="12"/>
      <c r="IA35" s="4"/>
      <c r="IB35" s="4"/>
      <c r="IC35" s="4"/>
      <c r="ID35" s="12"/>
      <c r="IE35" s="4"/>
      <c r="IF35" s="4">
        <v>2.87</v>
      </c>
      <c r="IG35" s="4">
        <v>10.5</v>
      </c>
      <c r="IH35" s="4">
        <v>5.2299999999999999E-2</v>
      </c>
      <c r="II35" s="4"/>
      <c r="IJ35" s="4">
        <v>12.7</v>
      </c>
      <c r="IK35" s="4">
        <v>10.6</v>
      </c>
      <c r="IL35" s="4"/>
      <c r="IM35" s="4"/>
      <c r="IN35" s="4">
        <v>0.15</v>
      </c>
      <c r="IO35" s="4"/>
      <c r="IP35" s="4">
        <v>9.64</v>
      </c>
      <c r="IQ35" s="4">
        <v>82.6</v>
      </c>
      <c r="IR35" s="4">
        <v>1E-3</v>
      </c>
      <c r="IS35" s="4">
        <v>1E-3</v>
      </c>
      <c r="IT35" s="4">
        <v>1E-3</v>
      </c>
      <c r="IU35" s="4">
        <v>1E-3</v>
      </c>
      <c r="IV35" s="4">
        <v>1E-3</v>
      </c>
      <c r="IW35" s="4">
        <v>1E-3</v>
      </c>
      <c r="IX35" s="4">
        <v>2E-3</v>
      </c>
      <c r="IY35" s="4">
        <v>8.0000000000000002E-3</v>
      </c>
      <c r="IZ35" s="4">
        <v>0.03</v>
      </c>
      <c r="JA35" s="4">
        <v>1E-4</v>
      </c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12"/>
      <c r="JZ35" s="4"/>
      <c r="KA35" s="4"/>
      <c r="KB35" s="12"/>
      <c r="KC35" s="4"/>
      <c r="KD35" s="4"/>
      <c r="KE35" s="4"/>
      <c r="KF35" s="4"/>
      <c r="KG35" s="4"/>
      <c r="KH35" s="4"/>
      <c r="KI35" s="4"/>
      <c r="KJ35" s="4"/>
      <c r="KK35" s="4">
        <v>7.88</v>
      </c>
      <c r="KL35" s="4"/>
      <c r="KM35" s="4"/>
      <c r="KN35" s="4"/>
      <c r="KO35" s="4">
        <v>0.249</v>
      </c>
      <c r="KP35" s="4"/>
      <c r="KQ35" s="4">
        <v>5.55</v>
      </c>
      <c r="KR35" s="4"/>
      <c r="KS35" s="4"/>
      <c r="KT35" s="4">
        <v>1E-4</v>
      </c>
      <c r="KU35" s="4"/>
      <c r="KV35" s="4"/>
      <c r="KW35" s="4">
        <v>9.42</v>
      </c>
      <c r="KX35" s="4"/>
      <c r="KY35" s="4">
        <v>20.100000000000001</v>
      </c>
      <c r="KZ35" s="4">
        <v>17.600000000000001</v>
      </c>
      <c r="LA35" s="4"/>
      <c r="LB35" s="4"/>
      <c r="LC35" s="4"/>
      <c r="LD35" s="4">
        <v>47.5</v>
      </c>
      <c r="LE35" s="4"/>
      <c r="LF35" s="4">
        <v>8.5</v>
      </c>
      <c r="LG35" s="4">
        <v>1.5399999999999999E-3</v>
      </c>
      <c r="LH35" s="4"/>
      <c r="LI35" s="4"/>
      <c r="LJ35" s="4"/>
      <c r="LK35" s="12"/>
      <c r="LL35" s="4"/>
      <c r="LM35" s="4"/>
      <c r="LN35" s="4">
        <v>4.0000000000000003E-5</v>
      </c>
      <c r="LO35" s="4"/>
      <c r="LP35" s="4"/>
      <c r="LQ35" s="12"/>
      <c r="LR35" s="4"/>
      <c r="LS35" s="4"/>
      <c r="LT35" s="4"/>
      <c r="LU35" s="4"/>
      <c r="LV35" s="4"/>
      <c r="LW35" s="4">
        <v>21.7</v>
      </c>
      <c r="LX35" s="4"/>
      <c r="LY35" s="12">
        <v>7.36</v>
      </c>
      <c r="LZ35" s="4"/>
      <c r="MA35" s="4">
        <v>3.38</v>
      </c>
      <c r="MB35" s="4">
        <v>17.815517499999995</v>
      </c>
    </row>
    <row r="36" spans="1:340">
      <c r="A36" s="4" t="s">
        <v>427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12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12">
        <v>2.5999999999999999E-3</v>
      </c>
      <c r="CR36" s="4">
        <v>0.25800000000000001</v>
      </c>
      <c r="CS36" s="4"/>
      <c r="CT36" s="12">
        <v>1</v>
      </c>
      <c r="CU36" s="4"/>
      <c r="CV36" s="4"/>
      <c r="CW36" s="4"/>
      <c r="CX36" s="4"/>
      <c r="CY36" s="4"/>
      <c r="CZ36" s="4"/>
      <c r="DA36" s="12"/>
      <c r="DB36" s="4"/>
      <c r="DC36" s="12"/>
      <c r="DD36" s="4"/>
      <c r="DE36" s="4"/>
      <c r="DF36" s="4"/>
      <c r="DG36" s="4"/>
      <c r="DH36" s="4"/>
      <c r="DI36" s="4"/>
      <c r="DJ36" s="4">
        <v>100</v>
      </c>
      <c r="DK36" s="4"/>
      <c r="DL36" s="4"/>
      <c r="DM36" s="4"/>
      <c r="DN36" s="4"/>
      <c r="DO36" s="4"/>
      <c r="DP36" s="12"/>
      <c r="DQ36" s="4">
        <v>1.2999999999999999E-2</v>
      </c>
      <c r="DR36" s="4"/>
      <c r="DS36" s="4"/>
      <c r="DT36" s="4"/>
      <c r="DU36" s="4"/>
      <c r="DV36" s="4"/>
      <c r="DW36" s="4"/>
      <c r="DX36" s="4"/>
      <c r="DY36" s="4">
        <v>4.07</v>
      </c>
      <c r="DZ36" s="4"/>
      <c r="EA36" s="4"/>
      <c r="EB36" s="4">
        <v>48.5</v>
      </c>
      <c r="EC36" s="4"/>
      <c r="ED36" s="4"/>
      <c r="EE36" s="4"/>
      <c r="EF36" s="4"/>
      <c r="EG36" s="4">
        <v>5.0999999999999996</v>
      </c>
      <c r="EH36" s="4"/>
      <c r="EI36" s="4"/>
      <c r="EJ36" s="4"/>
      <c r="EK36" s="4"/>
      <c r="EL36" s="12"/>
      <c r="EM36" s="12">
        <v>0.5</v>
      </c>
      <c r="EN36" s="4"/>
      <c r="EO36" s="4"/>
      <c r="EP36" s="4"/>
      <c r="EQ36" s="4"/>
      <c r="ER36" s="4"/>
      <c r="ES36" s="4"/>
      <c r="ET36" s="4">
        <v>609</v>
      </c>
      <c r="EU36" s="12"/>
      <c r="EV36" s="4"/>
      <c r="EW36" s="4">
        <v>3.06</v>
      </c>
      <c r="EX36" s="12"/>
      <c r="EY36" s="12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12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12"/>
      <c r="GB36" s="4"/>
      <c r="GC36" s="4"/>
      <c r="GD36" s="4"/>
      <c r="GE36" s="4"/>
      <c r="GF36" s="4"/>
      <c r="GG36" s="4"/>
      <c r="GH36" s="4">
        <v>1</v>
      </c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>
        <v>66.7</v>
      </c>
      <c r="GZ36" s="4"/>
      <c r="HA36" s="4"/>
      <c r="HB36" s="4"/>
      <c r="HC36" s="4"/>
      <c r="HD36" s="12"/>
      <c r="HE36" s="4"/>
      <c r="HF36" s="4">
        <v>0.1</v>
      </c>
      <c r="HG36" s="4"/>
      <c r="HH36" s="4"/>
      <c r="HI36" s="4"/>
      <c r="HJ36" s="4"/>
      <c r="HK36" s="4"/>
      <c r="HL36" s="12">
        <v>99.8</v>
      </c>
      <c r="HM36" s="4"/>
      <c r="HN36" s="4"/>
      <c r="HO36" s="4"/>
      <c r="HP36" s="4"/>
      <c r="HQ36" s="12">
        <v>0.01</v>
      </c>
      <c r="HR36" s="4"/>
      <c r="HS36" s="4"/>
      <c r="HT36" s="4"/>
      <c r="HU36" s="4"/>
      <c r="HV36" s="4"/>
      <c r="HW36" s="4"/>
      <c r="HX36" s="4"/>
      <c r="HY36" s="4"/>
      <c r="HZ36" s="12"/>
      <c r="IA36" s="4"/>
      <c r="IB36" s="4"/>
      <c r="IC36" s="4"/>
      <c r="ID36" s="12"/>
      <c r="IE36" s="4"/>
      <c r="IF36" s="4">
        <v>2.85</v>
      </c>
      <c r="IG36" s="4">
        <v>7.81</v>
      </c>
      <c r="IH36" s="4">
        <v>0.10299999999999999</v>
      </c>
      <c r="II36" s="4"/>
      <c r="IJ36" s="4"/>
      <c r="IK36" s="4">
        <v>7.91</v>
      </c>
      <c r="IL36" s="4"/>
      <c r="IM36" s="4"/>
      <c r="IN36" s="4">
        <v>0.27100000000000002</v>
      </c>
      <c r="IO36" s="4"/>
      <c r="IP36" s="4">
        <v>11.6</v>
      </c>
      <c r="IQ36" s="4">
        <v>96.4</v>
      </c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12"/>
      <c r="JZ36" s="4"/>
      <c r="KA36" s="4"/>
      <c r="KB36" s="12"/>
      <c r="KC36" s="4"/>
      <c r="KD36" s="4"/>
      <c r="KE36" s="4"/>
      <c r="KF36" s="4"/>
      <c r="KG36" s="4"/>
      <c r="KH36" s="4"/>
      <c r="KI36" s="4"/>
      <c r="KJ36" s="4"/>
      <c r="KK36" s="4">
        <v>7.83</v>
      </c>
      <c r="KL36" s="4"/>
      <c r="KM36" s="4"/>
      <c r="KN36" s="4"/>
      <c r="KO36" s="4">
        <v>0.32400000000000001</v>
      </c>
      <c r="KP36" s="4"/>
      <c r="KQ36" s="4">
        <v>6.44</v>
      </c>
      <c r="KR36" s="4"/>
      <c r="KS36" s="4"/>
      <c r="KT36" s="4"/>
      <c r="KU36" s="4"/>
      <c r="KV36" s="4"/>
      <c r="KW36" s="4">
        <v>12.2</v>
      </c>
      <c r="KX36" s="4"/>
      <c r="KY36" s="4">
        <v>31.8</v>
      </c>
      <c r="KZ36" s="4"/>
      <c r="LA36" s="4"/>
      <c r="LB36" s="4"/>
      <c r="LC36" s="4"/>
      <c r="LD36" s="4">
        <v>59.3</v>
      </c>
      <c r="LE36" s="4"/>
      <c r="LF36" s="4">
        <v>7.2</v>
      </c>
      <c r="LG36" s="4"/>
      <c r="LH36" s="4"/>
      <c r="LI36" s="4"/>
      <c r="LJ36" s="4"/>
      <c r="LK36" s="12"/>
      <c r="LL36" s="4"/>
      <c r="LM36" s="4"/>
      <c r="LN36" s="4"/>
      <c r="LO36" s="4"/>
      <c r="LP36" s="4"/>
      <c r="LQ36" s="12"/>
      <c r="LR36" s="4"/>
      <c r="LS36" s="4"/>
      <c r="LT36" s="4"/>
      <c r="LU36" s="4"/>
      <c r="LV36" s="4"/>
      <c r="LW36" s="4">
        <v>2.9</v>
      </c>
      <c r="LX36" s="4"/>
      <c r="LY36" s="12"/>
      <c r="LZ36" s="4"/>
      <c r="MA36" s="4">
        <v>4.71</v>
      </c>
      <c r="MB36" s="4">
        <v>37.461300000000001</v>
      </c>
    </row>
    <row r="37" spans="1:340">
      <c r="A37" s="4" t="s">
        <v>428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12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12">
        <v>1.73E-3</v>
      </c>
      <c r="CR37" s="4">
        <v>0.246</v>
      </c>
      <c r="CS37" s="4"/>
      <c r="CT37" s="12">
        <v>1</v>
      </c>
      <c r="CU37" s="4"/>
      <c r="CV37" s="4"/>
      <c r="CW37" s="4"/>
      <c r="CX37" s="4"/>
      <c r="CY37" s="4"/>
      <c r="CZ37" s="4"/>
      <c r="DA37" s="12"/>
      <c r="DB37" s="4"/>
      <c r="DC37" s="12"/>
      <c r="DD37" s="4"/>
      <c r="DE37" s="4"/>
      <c r="DF37" s="4"/>
      <c r="DG37" s="4"/>
      <c r="DH37" s="4"/>
      <c r="DI37" s="4"/>
      <c r="DJ37" s="4">
        <v>100</v>
      </c>
      <c r="DK37" s="4"/>
      <c r="DL37" s="4"/>
      <c r="DM37" s="4"/>
      <c r="DN37" s="4"/>
      <c r="DO37" s="4"/>
      <c r="DP37" s="12"/>
      <c r="DQ37" s="4">
        <v>2.5100000000000001E-2</v>
      </c>
      <c r="DR37" s="4"/>
      <c r="DS37" s="4"/>
      <c r="DT37" s="4"/>
      <c r="DU37" s="4"/>
      <c r="DV37" s="4"/>
      <c r="DW37" s="4"/>
      <c r="DX37" s="4"/>
      <c r="DY37" s="4">
        <v>5.72</v>
      </c>
      <c r="DZ37" s="4"/>
      <c r="EA37" s="4"/>
      <c r="EB37" s="4">
        <v>63.3</v>
      </c>
      <c r="EC37" s="4"/>
      <c r="ED37" s="4"/>
      <c r="EE37" s="4"/>
      <c r="EF37" s="4"/>
      <c r="EG37" s="4">
        <v>18</v>
      </c>
      <c r="EH37" s="4"/>
      <c r="EI37" s="4"/>
      <c r="EJ37" s="4"/>
      <c r="EK37" s="4"/>
      <c r="EL37" s="12"/>
      <c r="EM37" s="12">
        <v>0.5</v>
      </c>
      <c r="EN37" s="4"/>
      <c r="EO37" s="4"/>
      <c r="EP37" s="4"/>
      <c r="EQ37" s="4"/>
      <c r="ER37" s="4"/>
      <c r="ES37" s="4"/>
      <c r="ET37" s="4">
        <v>592</v>
      </c>
      <c r="EU37" s="12"/>
      <c r="EV37" s="4"/>
      <c r="EW37" s="4">
        <v>3.22</v>
      </c>
      <c r="EX37" s="12"/>
      <c r="EY37" s="12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12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12"/>
      <c r="GB37" s="4"/>
      <c r="GC37" s="4"/>
      <c r="GD37" s="4"/>
      <c r="GE37" s="4"/>
      <c r="GF37" s="4"/>
      <c r="GG37" s="4"/>
      <c r="GH37" s="4">
        <v>1</v>
      </c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>
        <v>92.2</v>
      </c>
      <c r="GZ37" s="4"/>
      <c r="HA37" s="4"/>
      <c r="HB37" s="4"/>
      <c r="HC37" s="4"/>
      <c r="HD37" s="12"/>
      <c r="HE37" s="4"/>
      <c r="HF37" s="4">
        <v>0.16800000000000001</v>
      </c>
      <c r="HG37" s="4"/>
      <c r="HH37" s="4"/>
      <c r="HI37" s="4"/>
      <c r="HJ37" s="4"/>
      <c r="HK37" s="4"/>
      <c r="HL37" s="12">
        <v>46.1</v>
      </c>
      <c r="HM37" s="4"/>
      <c r="HN37" s="4"/>
      <c r="HO37" s="4"/>
      <c r="HP37" s="4"/>
      <c r="HQ37" s="12">
        <v>0.01</v>
      </c>
      <c r="HR37" s="4"/>
      <c r="HS37" s="4"/>
      <c r="HT37" s="4"/>
      <c r="HU37" s="4"/>
      <c r="HV37" s="4"/>
      <c r="HW37" s="4"/>
      <c r="HX37" s="4"/>
      <c r="HY37" s="4"/>
      <c r="HZ37" s="12"/>
      <c r="IA37" s="4"/>
      <c r="IB37" s="4"/>
      <c r="IC37" s="4"/>
      <c r="ID37" s="12"/>
      <c r="IE37" s="4"/>
      <c r="IF37" s="4">
        <v>2.5499999999999998</v>
      </c>
      <c r="IG37" s="4">
        <v>8.42</v>
      </c>
      <c r="IH37" s="4">
        <v>6.6199999999999995E-2</v>
      </c>
      <c r="II37" s="4"/>
      <c r="IJ37" s="4"/>
      <c r="IK37" s="4">
        <v>8.49</v>
      </c>
      <c r="IL37" s="4"/>
      <c r="IM37" s="4"/>
      <c r="IN37" s="4">
        <v>0.27700000000000002</v>
      </c>
      <c r="IO37" s="4"/>
      <c r="IP37" s="4">
        <v>11.5</v>
      </c>
      <c r="IQ37" s="4">
        <v>88.9</v>
      </c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12"/>
      <c r="JZ37" s="4"/>
      <c r="KA37" s="4"/>
      <c r="KB37" s="12"/>
      <c r="KC37" s="4"/>
      <c r="KD37" s="4"/>
      <c r="KE37" s="4"/>
      <c r="KF37" s="4"/>
      <c r="KG37" s="4"/>
      <c r="KH37" s="4"/>
      <c r="KI37" s="4"/>
      <c r="KJ37" s="4"/>
      <c r="KK37" s="4">
        <v>7.76</v>
      </c>
      <c r="KL37" s="4"/>
      <c r="KM37" s="4"/>
      <c r="KN37" s="4"/>
      <c r="KO37" s="4">
        <v>0.73699999999999999</v>
      </c>
      <c r="KP37" s="4"/>
      <c r="KQ37" s="4">
        <v>6.69</v>
      </c>
      <c r="KR37" s="4"/>
      <c r="KS37" s="4"/>
      <c r="KT37" s="4"/>
      <c r="KU37" s="4"/>
      <c r="KV37" s="4"/>
      <c r="KW37" s="4">
        <v>9</v>
      </c>
      <c r="KX37" s="4"/>
      <c r="KY37" s="4">
        <v>41.4</v>
      </c>
      <c r="KZ37" s="4"/>
      <c r="LA37" s="4"/>
      <c r="LB37" s="4"/>
      <c r="LC37" s="4"/>
      <c r="LD37" s="4">
        <v>58.3</v>
      </c>
      <c r="LE37" s="4"/>
      <c r="LF37" s="4">
        <v>4.5</v>
      </c>
      <c r="LG37" s="4"/>
      <c r="LH37" s="4"/>
      <c r="LI37" s="4"/>
      <c r="LJ37" s="4"/>
      <c r="LK37" s="12"/>
      <c r="LL37" s="4"/>
      <c r="LM37" s="4"/>
      <c r="LN37" s="4"/>
      <c r="LO37" s="4"/>
      <c r="LP37" s="4"/>
      <c r="LQ37" s="12"/>
      <c r="LR37" s="4"/>
      <c r="LS37" s="4"/>
      <c r="LT37" s="4"/>
      <c r="LU37" s="4"/>
      <c r="LV37" s="4"/>
      <c r="LW37" s="4">
        <v>134</v>
      </c>
      <c r="LX37" s="4"/>
      <c r="LY37" s="12"/>
      <c r="LZ37" s="4"/>
      <c r="MA37" s="4">
        <v>4.58</v>
      </c>
      <c r="MB37" s="4">
        <v>40.958157187500007</v>
      </c>
    </row>
    <row r="38" spans="1:340">
      <c r="A38" s="4" t="s">
        <v>429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12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12">
        <v>1.74E-3</v>
      </c>
      <c r="CR38" s="4">
        <v>0.126</v>
      </c>
      <c r="CS38" s="4"/>
      <c r="CT38" s="12">
        <v>1</v>
      </c>
      <c r="CU38" s="4"/>
      <c r="CV38" s="4"/>
      <c r="CW38" s="4"/>
      <c r="CX38" s="4"/>
      <c r="CY38" s="4"/>
      <c r="CZ38" s="4"/>
      <c r="DA38" s="12"/>
      <c r="DB38" s="4"/>
      <c r="DC38" s="12"/>
      <c r="DD38" s="4"/>
      <c r="DE38" s="4"/>
      <c r="DF38" s="4"/>
      <c r="DG38" s="4"/>
      <c r="DH38" s="4"/>
      <c r="DI38" s="4"/>
      <c r="DJ38" s="4">
        <v>100</v>
      </c>
      <c r="DK38" s="4"/>
      <c r="DL38" s="4"/>
      <c r="DM38" s="4"/>
      <c r="DN38" s="4"/>
      <c r="DO38" s="4"/>
      <c r="DP38" s="12"/>
      <c r="DQ38" s="4">
        <v>1.7299999999999999E-2</v>
      </c>
      <c r="DR38" s="4"/>
      <c r="DS38" s="4"/>
      <c r="DT38" s="4"/>
      <c r="DU38" s="4"/>
      <c r="DV38" s="4"/>
      <c r="DW38" s="4"/>
      <c r="DX38" s="4"/>
      <c r="DY38" s="4">
        <v>7.13</v>
      </c>
      <c r="DZ38" s="4"/>
      <c r="EA38" s="4"/>
      <c r="EB38" s="4">
        <v>43</v>
      </c>
      <c r="EC38" s="4"/>
      <c r="ED38" s="4"/>
      <c r="EE38" s="4"/>
      <c r="EF38" s="4"/>
      <c r="EG38" s="4">
        <v>4.3</v>
      </c>
      <c r="EH38" s="4"/>
      <c r="EI38" s="4"/>
      <c r="EJ38" s="4"/>
      <c r="EK38" s="4"/>
      <c r="EL38" s="12"/>
      <c r="EM38" s="12">
        <v>0.5</v>
      </c>
      <c r="EN38" s="4"/>
      <c r="EO38" s="4"/>
      <c r="EP38" s="4"/>
      <c r="EQ38" s="4"/>
      <c r="ER38" s="4"/>
      <c r="ES38" s="4"/>
      <c r="ET38" s="4">
        <v>467</v>
      </c>
      <c r="EU38" s="12"/>
      <c r="EV38" s="4"/>
      <c r="EW38" s="4">
        <v>3.93</v>
      </c>
      <c r="EX38" s="12"/>
      <c r="EY38" s="12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12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12"/>
      <c r="GB38" s="4"/>
      <c r="GC38" s="4"/>
      <c r="GD38" s="4"/>
      <c r="GE38" s="4"/>
      <c r="GF38" s="4"/>
      <c r="GG38" s="4"/>
      <c r="GH38" s="4">
        <v>1</v>
      </c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>
        <v>135</v>
      </c>
      <c r="GZ38" s="4"/>
      <c r="HA38" s="4"/>
      <c r="HB38" s="4"/>
      <c r="HC38" s="4"/>
      <c r="HD38" s="12"/>
      <c r="HE38" s="4"/>
      <c r="HF38" s="4">
        <v>0.22500000000000001</v>
      </c>
      <c r="HG38" s="4"/>
      <c r="HH38" s="4"/>
      <c r="HI38" s="4"/>
      <c r="HJ38" s="4"/>
      <c r="HK38" s="4"/>
      <c r="HL38" s="12">
        <v>50.3</v>
      </c>
      <c r="HM38" s="4"/>
      <c r="HN38" s="4"/>
      <c r="HO38" s="4"/>
      <c r="HP38" s="4"/>
      <c r="HQ38" s="12">
        <v>0.01</v>
      </c>
      <c r="HR38" s="4"/>
      <c r="HS38" s="4"/>
      <c r="HT38" s="4"/>
      <c r="HU38" s="4"/>
      <c r="HV38" s="4"/>
      <c r="HW38" s="4"/>
      <c r="HX38" s="4"/>
      <c r="HY38" s="4"/>
      <c r="HZ38" s="12"/>
      <c r="IA38" s="4"/>
      <c r="IB38" s="4"/>
      <c r="IC38" s="4"/>
      <c r="ID38" s="12"/>
      <c r="IE38" s="4"/>
      <c r="IF38" s="4">
        <v>2.97</v>
      </c>
      <c r="IG38" s="4">
        <v>6.98</v>
      </c>
      <c r="IH38" s="4">
        <v>3.5499999999999997E-2</v>
      </c>
      <c r="II38" s="4"/>
      <c r="IJ38" s="4"/>
      <c r="IK38" s="4">
        <v>7.02</v>
      </c>
      <c r="IL38" s="4"/>
      <c r="IM38" s="4"/>
      <c r="IN38" s="4">
        <v>0.14699999999999999</v>
      </c>
      <c r="IO38" s="4"/>
      <c r="IP38" s="4">
        <v>12</v>
      </c>
      <c r="IQ38" s="4">
        <v>96.7</v>
      </c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12"/>
      <c r="JZ38" s="4"/>
      <c r="KA38" s="4"/>
      <c r="KB38" s="12"/>
      <c r="KC38" s="4"/>
      <c r="KD38" s="4"/>
      <c r="KE38" s="4"/>
      <c r="KF38" s="4"/>
      <c r="KG38" s="4"/>
      <c r="KH38" s="4"/>
      <c r="KI38" s="4"/>
      <c r="KJ38" s="4"/>
      <c r="KK38" s="4">
        <v>8.0299999999999994</v>
      </c>
      <c r="KL38" s="4"/>
      <c r="KM38" s="4"/>
      <c r="KN38" s="4"/>
      <c r="KO38" s="4">
        <v>0.20300000000000001</v>
      </c>
      <c r="KP38" s="4"/>
      <c r="KQ38" s="4">
        <v>4.63</v>
      </c>
      <c r="KR38" s="4"/>
      <c r="KS38" s="4"/>
      <c r="KT38" s="4"/>
      <c r="KU38" s="4"/>
      <c r="KV38" s="4"/>
      <c r="KW38" s="4">
        <v>8.3800000000000008</v>
      </c>
      <c r="KX38" s="4"/>
      <c r="KY38" s="4">
        <v>26.7</v>
      </c>
      <c r="KZ38" s="4"/>
      <c r="LA38" s="4"/>
      <c r="LB38" s="4"/>
      <c r="LC38" s="4"/>
      <c r="LD38" s="4">
        <v>43.2</v>
      </c>
      <c r="LE38" s="4"/>
      <c r="LF38" s="4">
        <v>6.2</v>
      </c>
      <c r="LG38" s="4"/>
      <c r="LH38" s="4"/>
      <c r="LI38" s="4"/>
      <c r="LJ38" s="4"/>
      <c r="LK38" s="12"/>
      <c r="LL38" s="4"/>
      <c r="LM38" s="4"/>
      <c r="LN38" s="4"/>
      <c r="LO38" s="4"/>
      <c r="LP38" s="4"/>
      <c r="LQ38" s="12"/>
      <c r="LR38" s="4"/>
      <c r="LS38" s="4"/>
      <c r="LT38" s="4"/>
      <c r="LU38" s="4"/>
      <c r="LV38" s="4"/>
      <c r="LW38" s="4">
        <v>32.200000000000003</v>
      </c>
      <c r="LX38" s="4"/>
      <c r="LY38" s="12"/>
      <c r="LZ38" s="4"/>
      <c r="MA38" s="4">
        <v>4.91</v>
      </c>
      <c r="MB38" s="4">
        <v>33.557673125000001</v>
      </c>
    </row>
    <row r="39" spans="1:340">
      <c r="A39" s="4" t="s">
        <v>430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12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>
        <v>5.0000000000000001E-4</v>
      </c>
      <c r="CI39" s="4">
        <v>5.0000000000000001E-4</v>
      </c>
      <c r="CJ39" s="4"/>
      <c r="CK39" s="4"/>
      <c r="CL39" s="4"/>
      <c r="CM39" s="4"/>
      <c r="CN39" s="4">
        <v>92</v>
      </c>
      <c r="CO39" s="4"/>
      <c r="CP39" s="4"/>
      <c r="CQ39" s="12">
        <v>4.4999999999999999E-4</v>
      </c>
      <c r="CR39" s="4">
        <v>0.09</v>
      </c>
      <c r="CS39" s="4"/>
      <c r="CT39" s="12">
        <v>1</v>
      </c>
      <c r="CU39" s="4"/>
      <c r="CV39" s="4"/>
      <c r="CW39" s="4"/>
      <c r="CX39" s="4"/>
      <c r="CY39" s="4"/>
      <c r="CZ39" s="4"/>
      <c r="DA39" s="12"/>
      <c r="DB39" s="4"/>
      <c r="DC39" s="12"/>
      <c r="DD39" s="4"/>
      <c r="DE39" s="4"/>
      <c r="DF39" s="4"/>
      <c r="DG39" s="4"/>
      <c r="DH39" s="4"/>
      <c r="DI39" s="4">
        <v>5.0000000000000001E-4</v>
      </c>
      <c r="DJ39" s="4">
        <v>100</v>
      </c>
      <c r="DK39" s="4"/>
      <c r="DL39" s="4"/>
      <c r="DM39" s="4"/>
      <c r="DN39" s="4"/>
      <c r="DO39" s="4"/>
      <c r="DP39" s="12">
        <v>3.7499999999999999E-2</v>
      </c>
      <c r="DQ39" s="4">
        <v>2.01E-2</v>
      </c>
      <c r="DR39" s="4"/>
      <c r="DS39" s="4"/>
      <c r="DT39" s="4"/>
      <c r="DU39" s="4"/>
      <c r="DV39" s="4"/>
      <c r="DW39" s="4"/>
      <c r="DX39" s="4"/>
      <c r="DY39" s="4">
        <v>7.75</v>
      </c>
      <c r="DZ39" s="4"/>
      <c r="EA39" s="4"/>
      <c r="EB39" s="4">
        <v>37.4</v>
      </c>
      <c r="EC39" s="4"/>
      <c r="ED39" s="4"/>
      <c r="EE39" s="4"/>
      <c r="EF39" s="4"/>
      <c r="EG39" s="4">
        <v>5.9</v>
      </c>
      <c r="EH39" s="4">
        <v>3.0000000000000001E-3</v>
      </c>
      <c r="EI39" s="4"/>
      <c r="EJ39" s="4"/>
      <c r="EK39" s="4"/>
      <c r="EL39" s="12"/>
      <c r="EM39" s="12">
        <v>0.5</v>
      </c>
      <c r="EN39" s="4"/>
      <c r="EO39" s="4"/>
      <c r="EP39" s="4"/>
      <c r="EQ39" s="4">
        <v>2.0000000000000001E-4</v>
      </c>
      <c r="ER39" s="4"/>
      <c r="ES39" s="4"/>
      <c r="ET39" s="4">
        <v>431</v>
      </c>
      <c r="EU39" s="12">
        <v>5.93</v>
      </c>
      <c r="EV39" s="4"/>
      <c r="EW39" s="4">
        <v>4.22</v>
      </c>
      <c r="EX39" s="12"/>
      <c r="EY39" s="12"/>
      <c r="EZ39" s="4"/>
      <c r="FA39" s="4"/>
      <c r="FB39" s="4"/>
      <c r="FC39" s="4"/>
      <c r="FD39" s="4"/>
      <c r="FE39" s="4"/>
      <c r="FF39" s="4"/>
      <c r="FG39" s="4">
        <v>5.0000000000000001E-4</v>
      </c>
      <c r="FH39" s="4"/>
      <c r="FI39" s="4"/>
      <c r="FJ39" s="4"/>
      <c r="FK39" s="4"/>
      <c r="FL39" s="12"/>
      <c r="FM39" s="4"/>
      <c r="FN39" s="4">
        <v>2.0000000000000001E-4</v>
      </c>
      <c r="FO39" s="4"/>
      <c r="FP39" s="4"/>
      <c r="FQ39" s="4">
        <v>5.0000000000000001E-4</v>
      </c>
      <c r="FR39" s="4"/>
      <c r="FS39" s="4"/>
      <c r="FT39" s="4"/>
      <c r="FU39" s="4"/>
      <c r="FV39" s="4"/>
      <c r="FW39" s="4"/>
      <c r="FX39" s="4"/>
      <c r="FY39" s="4"/>
      <c r="FZ39" s="4"/>
      <c r="GA39" s="12"/>
      <c r="GB39" s="4"/>
      <c r="GC39" s="4"/>
      <c r="GD39" s="4"/>
      <c r="GE39" s="4"/>
      <c r="GF39" s="4"/>
      <c r="GG39" s="4"/>
      <c r="GH39" s="4">
        <v>1</v>
      </c>
      <c r="GI39" s="4"/>
      <c r="GJ39" s="4">
        <v>5.0000000000000001E-4</v>
      </c>
      <c r="GK39" s="4">
        <v>5.0000000000000001E-4</v>
      </c>
      <c r="GL39" s="4">
        <v>5.9100000000000003E-3</v>
      </c>
      <c r="GM39" s="4"/>
      <c r="GN39" s="4">
        <v>5.0000000000000001E-4</v>
      </c>
      <c r="GO39" s="4">
        <v>2.0000000000000001E-4</v>
      </c>
      <c r="GP39" s="4"/>
      <c r="GQ39" s="4">
        <v>5.0000000000000001E-4</v>
      </c>
      <c r="GR39" s="4">
        <v>5.0000000000000001E-4</v>
      </c>
      <c r="GS39" s="4"/>
      <c r="GT39" s="4"/>
      <c r="GU39" s="4"/>
      <c r="GV39" s="4"/>
      <c r="GW39" s="4"/>
      <c r="GX39" s="4">
        <v>5.0000000000000001E-4</v>
      </c>
      <c r="GY39" s="4">
        <v>184</v>
      </c>
      <c r="GZ39" s="4"/>
      <c r="HA39" s="4"/>
      <c r="HB39" s="4"/>
      <c r="HC39" s="4"/>
      <c r="HD39" s="12">
        <v>2.2000000000000002</v>
      </c>
      <c r="HE39" s="4"/>
      <c r="HF39" s="4">
        <v>0.27700000000000002</v>
      </c>
      <c r="HG39" s="4"/>
      <c r="HH39" s="4"/>
      <c r="HI39" s="4"/>
      <c r="HJ39" s="4"/>
      <c r="HK39" s="4"/>
      <c r="HL39" s="12">
        <v>57.2</v>
      </c>
      <c r="HM39" s="4"/>
      <c r="HN39" s="4"/>
      <c r="HO39" s="4"/>
      <c r="HP39" s="4">
        <v>1.83E-2</v>
      </c>
      <c r="HQ39" s="12">
        <v>0.01</v>
      </c>
      <c r="HR39" s="4"/>
      <c r="HS39" s="4"/>
      <c r="HT39" s="4"/>
      <c r="HU39" s="4"/>
      <c r="HV39" s="4"/>
      <c r="HW39" s="4"/>
      <c r="HX39" s="4"/>
      <c r="HY39" s="4"/>
      <c r="HZ39" s="12"/>
      <c r="IA39" s="4"/>
      <c r="IB39" s="4"/>
      <c r="IC39" s="4"/>
      <c r="ID39" s="12"/>
      <c r="IE39" s="4"/>
      <c r="IF39" s="4">
        <v>3.04</v>
      </c>
      <c r="IG39" s="4">
        <v>5.37</v>
      </c>
      <c r="IH39" s="4">
        <v>2.8000000000000001E-2</v>
      </c>
      <c r="II39" s="4"/>
      <c r="IJ39" s="4">
        <v>6.45</v>
      </c>
      <c r="IK39" s="4">
        <v>5.4</v>
      </c>
      <c r="IL39" s="4"/>
      <c r="IM39" s="4"/>
      <c r="IN39" s="4">
        <v>0.13200000000000001</v>
      </c>
      <c r="IO39" s="4"/>
      <c r="IP39" s="4">
        <v>11.5</v>
      </c>
      <c r="IQ39" s="4">
        <v>94.5</v>
      </c>
      <c r="IR39" s="4">
        <v>1E-3</v>
      </c>
      <c r="IS39" s="4">
        <v>1E-3</v>
      </c>
      <c r="IT39" s="4">
        <v>1E-3</v>
      </c>
      <c r="IU39" s="4">
        <v>1E-3</v>
      </c>
      <c r="IV39" s="4">
        <v>1E-3</v>
      </c>
      <c r="IW39" s="4">
        <v>1E-3</v>
      </c>
      <c r="IX39" s="4">
        <v>2E-3</v>
      </c>
      <c r="IY39" s="4">
        <v>8.0000000000000002E-3</v>
      </c>
      <c r="IZ39" s="4">
        <v>3.0000000000000001E-3</v>
      </c>
      <c r="JA39" s="4">
        <v>5.0000000000000001E-4</v>
      </c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12"/>
      <c r="JZ39" s="4"/>
      <c r="KA39" s="4"/>
      <c r="KB39" s="12"/>
      <c r="KC39" s="4"/>
      <c r="KD39" s="4"/>
      <c r="KE39" s="4"/>
      <c r="KF39" s="4"/>
      <c r="KG39" s="4"/>
      <c r="KH39" s="4"/>
      <c r="KI39" s="4"/>
      <c r="KJ39" s="4"/>
      <c r="KK39" s="4">
        <v>7.53</v>
      </c>
      <c r="KL39" s="4"/>
      <c r="KM39" s="4"/>
      <c r="KN39" s="4"/>
      <c r="KO39" s="4">
        <v>0.27</v>
      </c>
      <c r="KP39" s="4"/>
      <c r="KQ39" s="4">
        <v>4.72</v>
      </c>
      <c r="KR39" s="4"/>
      <c r="KS39" s="4"/>
      <c r="KT39" s="4">
        <v>5.0000000000000001E-4</v>
      </c>
      <c r="KU39" s="4"/>
      <c r="KV39" s="4"/>
      <c r="KW39" s="4">
        <v>8.7899999999999991</v>
      </c>
      <c r="KX39" s="4"/>
      <c r="KY39" s="4">
        <v>24.2</v>
      </c>
      <c r="KZ39" s="4">
        <v>29.5</v>
      </c>
      <c r="LA39" s="4"/>
      <c r="LB39" s="4"/>
      <c r="LC39" s="4"/>
      <c r="LD39" s="4">
        <v>40.6</v>
      </c>
      <c r="LE39" s="4"/>
      <c r="LF39" s="4">
        <v>6.9</v>
      </c>
      <c r="LG39" s="4">
        <v>1.42E-3</v>
      </c>
      <c r="LH39" s="4"/>
      <c r="LI39" s="4"/>
      <c r="LJ39" s="4"/>
      <c r="LK39" s="12"/>
      <c r="LL39" s="4"/>
      <c r="LM39" s="4"/>
      <c r="LN39" s="4">
        <v>2.0000000000000001E-4</v>
      </c>
      <c r="LO39" s="4"/>
      <c r="LP39" s="4"/>
      <c r="LQ39" s="12"/>
      <c r="LR39" s="4"/>
      <c r="LS39" s="4"/>
      <c r="LT39" s="4"/>
      <c r="LU39" s="4"/>
      <c r="LV39" s="4"/>
      <c r="LW39" s="4">
        <v>35.799999999999997</v>
      </c>
      <c r="LX39" s="4"/>
      <c r="LY39" s="12">
        <v>15</v>
      </c>
      <c r="LZ39" s="4"/>
      <c r="MA39" s="4">
        <v>4.47</v>
      </c>
      <c r="MB39" s="4">
        <v>17.895506956521736</v>
      </c>
    </row>
    <row r="40" spans="1:340">
      <c r="A40" s="4" t="s">
        <v>431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12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12">
        <v>7.1000000000000002E-4</v>
      </c>
      <c r="CR40" s="4">
        <v>0.03</v>
      </c>
      <c r="CS40" s="4"/>
      <c r="CT40" s="12">
        <v>1</v>
      </c>
      <c r="CU40" s="4"/>
      <c r="CV40" s="4"/>
      <c r="CW40" s="4"/>
      <c r="CX40" s="4"/>
      <c r="CY40" s="4"/>
      <c r="CZ40" s="4"/>
      <c r="DA40" s="12"/>
      <c r="DB40" s="4"/>
      <c r="DC40" s="12"/>
      <c r="DD40" s="4"/>
      <c r="DE40" s="4"/>
      <c r="DF40" s="4"/>
      <c r="DG40" s="4"/>
      <c r="DH40" s="4"/>
      <c r="DI40" s="4"/>
      <c r="DJ40" s="4">
        <v>100</v>
      </c>
      <c r="DK40" s="4"/>
      <c r="DL40" s="4"/>
      <c r="DM40" s="4"/>
      <c r="DN40" s="4"/>
      <c r="DO40" s="4"/>
      <c r="DP40" s="12"/>
      <c r="DQ40" s="4">
        <v>1.8499999999999999E-2</v>
      </c>
      <c r="DR40" s="4"/>
      <c r="DS40" s="4"/>
      <c r="DT40" s="4"/>
      <c r="DU40" s="4"/>
      <c r="DV40" s="4"/>
      <c r="DW40" s="4"/>
      <c r="DX40" s="4"/>
      <c r="DY40" s="4">
        <v>4.25</v>
      </c>
      <c r="DZ40" s="4"/>
      <c r="EA40" s="4"/>
      <c r="EB40" s="4">
        <v>43.4</v>
      </c>
      <c r="EC40" s="4"/>
      <c r="ED40" s="4"/>
      <c r="EE40" s="4"/>
      <c r="EF40" s="4"/>
      <c r="EG40" s="4">
        <v>235</v>
      </c>
      <c r="EH40" s="4"/>
      <c r="EI40" s="4"/>
      <c r="EJ40" s="4"/>
      <c r="EK40" s="4"/>
      <c r="EL40" s="12"/>
      <c r="EM40" s="12">
        <v>0.5</v>
      </c>
      <c r="EN40" s="4"/>
      <c r="EO40" s="4"/>
      <c r="EP40" s="4"/>
      <c r="EQ40" s="4"/>
      <c r="ER40" s="4"/>
      <c r="ES40" s="4"/>
      <c r="ET40" s="4">
        <v>486</v>
      </c>
      <c r="EU40" s="12"/>
      <c r="EV40" s="4"/>
      <c r="EW40" s="4">
        <v>2.6</v>
      </c>
      <c r="EX40" s="12"/>
      <c r="EY40" s="12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12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12"/>
      <c r="GB40" s="4"/>
      <c r="GC40" s="4"/>
      <c r="GD40" s="4"/>
      <c r="GE40" s="4"/>
      <c r="GF40" s="4"/>
      <c r="GG40" s="4"/>
      <c r="GH40" s="4">
        <v>1</v>
      </c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>
        <v>53.7</v>
      </c>
      <c r="GZ40" s="4"/>
      <c r="HA40" s="4"/>
      <c r="HB40" s="4"/>
      <c r="HC40" s="4"/>
      <c r="HD40" s="12"/>
      <c r="HE40" s="4"/>
      <c r="HF40" s="4">
        <v>0.106</v>
      </c>
      <c r="HG40" s="4"/>
      <c r="HH40" s="4"/>
      <c r="HI40" s="4"/>
      <c r="HJ40" s="4"/>
      <c r="HK40" s="4"/>
      <c r="HL40" s="12">
        <v>17.8</v>
      </c>
      <c r="HM40" s="4"/>
      <c r="HN40" s="4"/>
      <c r="HO40" s="4"/>
      <c r="HP40" s="4"/>
      <c r="HQ40" s="12">
        <v>0.01</v>
      </c>
      <c r="HR40" s="4"/>
      <c r="HS40" s="4"/>
      <c r="HT40" s="4"/>
      <c r="HU40" s="4"/>
      <c r="HV40" s="4"/>
      <c r="HW40" s="4"/>
      <c r="HX40" s="4"/>
      <c r="HY40" s="4"/>
      <c r="HZ40" s="12"/>
      <c r="IA40" s="4"/>
      <c r="IB40" s="4"/>
      <c r="IC40" s="4"/>
      <c r="ID40" s="12"/>
      <c r="IE40" s="4"/>
      <c r="IF40" s="4">
        <v>1.86</v>
      </c>
      <c r="IG40" s="4">
        <v>4.43</v>
      </c>
      <c r="IH40" s="4">
        <v>1.9800000000000002E-2</v>
      </c>
      <c r="II40" s="4"/>
      <c r="IJ40" s="4"/>
      <c r="IK40" s="4">
        <v>4.45</v>
      </c>
      <c r="IL40" s="4"/>
      <c r="IM40" s="4"/>
      <c r="IN40" s="4">
        <v>0.06</v>
      </c>
      <c r="IO40" s="4"/>
      <c r="IP40" s="4">
        <v>18.600000000000001</v>
      </c>
      <c r="IQ40" s="4">
        <v>179.3</v>
      </c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12"/>
      <c r="JZ40" s="4"/>
      <c r="KA40" s="4"/>
      <c r="KB40" s="12"/>
      <c r="KC40" s="4"/>
      <c r="KD40" s="4"/>
      <c r="KE40" s="4"/>
      <c r="KF40" s="4"/>
      <c r="KG40" s="4"/>
      <c r="KH40" s="4"/>
      <c r="KI40" s="4"/>
      <c r="KJ40" s="4"/>
      <c r="KK40" s="4">
        <v>9.4499999999999993</v>
      </c>
      <c r="KL40" s="4"/>
      <c r="KM40" s="4"/>
      <c r="KN40" s="4"/>
      <c r="KO40" s="4">
        <v>0.25800000000000001</v>
      </c>
      <c r="KP40" s="4"/>
      <c r="KQ40" s="4">
        <v>5.0599999999999996</v>
      </c>
      <c r="KR40" s="4"/>
      <c r="KS40" s="4"/>
      <c r="KT40" s="4"/>
      <c r="KU40" s="4"/>
      <c r="KV40" s="4"/>
      <c r="KW40" s="4">
        <v>1.19</v>
      </c>
      <c r="KX40" s="4"/>
      <c r="KY40" s="4">
        <v>30.9</v>
      </c>
      <c r="KZ40" s="4"/>
      <c r="LA40" s="4"/>
      <c r="LB40" s="4"/>
      <c r="LC40" s="4"/>
      <c r="LD40" s="4">
        <v>50.1</v>
      </c>
      <c r="LE40" s="4"/>
      <c r="LF40" s="4">
        <v>13.6</v>
      </c>
      <c r="LG40" s="4"/>
      <c r="LH40" s="4"/>
      <c r="LI40" s="4"/>
      <c r="LJ40" s="4"/>
      <c r="LK40" s="12"/>
      <c r="LL40" s="4"/>
      <c r="LM40" s="4"/>
      <c r="LN40" s="4"/>
      <c r="LO40" s="4"/>
      <c r="LP40" s="4"/>
      <c r="LQ40" s="12"/>
      <c r="LR40" s="4"/>
      <c r="LS40" s="4"/>
      <c r="LT40" s="4"/>
      <c r="LU40" s="4"/>
      <c r="LV40" s="4"/>
      <c r="LW40" s="4">
        <v>12.3</v>
      </c>
      <c r="LX40" s="4"/>
      <c r="LY40" s="12"/>
      <c r="LZ40" s="4"/>
      <c r="MA40" s="4">
        <v>1.48</v>
      </c>
      <c r="MB40" s="4">
        <v>39.952281562499998</v>
      </c>
    </row>
    <row r="41" spans="1:340">
      <c r="A41" s="4" t="s">
        <v>432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12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12">
        <v>1.49E-3</v>
      </c>
      <c r="CR41" s="4">
        <v>4.5999999999999999E-2</v>
      </c>
      <c r="CS41" s="4"/>
      <c r="CT41" s="12">
        <v>1</v>
      </c>
      <c r="CU41" s="4"/>
      <c r="CV41" s="4"/>
      <c r="CW41" s="4"/>
      <c r="CX41" s="4"/>
      <c r="CY41" s="4"/>
      <c r="CZ41" s="4"/>
      <c r="DA41" s="12"/>
      <c r="DB41" s="4"/>
      <c r="DC41" s="12"/>
      <c r="DD41" s="4"/>
      <c r="DE41" s="4"/>
      <c r="DF41" s="4"/>
      <c r="DG41" s="4"/>
      <c r="DH41" s="4"/>
      <c r="DI41" s="4"/>
      <c r="DJ41" s="4">
        <v>100</v>
      </c>
      <c r="DK41" s="4"/>
      <c r="DL41" s="4"/>
      <c r="DM41" s="4"/>
      <c r="DN41" s="4"/>
      <c r="DO41" s="4"/>
      <c r="DP41" s="12"/>
      <c r="DQ41" s="4">
        <v>1.09E-2</v>
      </c>
      <c r="DR41" s="4"/>
      <c r="DS41" s="4"/>
      <c r="DT41" s="4"/>
      <c r="DU41" s="4"/>
      <c r="DV41" s="4"/>
      <c r="DW41" s="4"/>
      <c r="DX41" s="4"/>
      <c r="DY41" s="4">
        <v>5.57</v>
      </c>
      <c r="DZ41" s="4"/>
      <c r="EA41" s="4"/>
      <c r="EB41" s="4">
        <v>41.5</v>
      </c>
      <c r="EC41" s="4"/>
      <c r="ED41" s="4"/>
      <c r="EE41" s="4"/>
      <c r="EF41" s="4"/>
      <c r="EG41" s="4">
        <v>92.8</v>
      </c>
      <c r="EH41" s="4"/>
      <c r="EI41" s="4"/>
      <c r="EJ41" s="4"/>
      <c r="EK41" s="4"/>
      <c r="EL41" s="12"/>
      <c r="EM41" s="12">
        <v>0.5</v>
      </c>
      <c r="EN41" s="4"/>
      <c r="EO41" s="4"/>
      <c r="EP41" s="4"/>
      <c r="EQ41" s="4"/>
      <c r="ER41" s="4"/>
      <c r="ES41" s="4"/>
      <c r="ET41" s="4">
        <v>500</v>
      </c>
      <c r="EU41" s="12"/>
      <c r="EV41" s="4"/>
      <c r="EW41" s="4">
        <v>3.72</v>
      </c>
      <c r="EX41" s="12"/>
      <c r="EY41" s="12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12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12"/>
      <c r="GB41" s="4"/>
      <c r="GC41" s="4"/>
      <c r="GD41" s="4"/>
      <c r="GE41" s="4"/>
      <c r="GF41" s="4"/>
      <c r="GG41" s="4"/>
      <c r="GH41" s="4">
        <v>1</v>
      </c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>
        <v>30</v>
      </c>
      <c r="GZ41" s="4"/>
      <c r="HA41" s="4"/>
      <c r="HB41" s="4"/>
      <c r="HC41" s="4"/>
      <c r="HD41" s="12"/>
      <c r="HE41" s="4"/>
      <c r="HF41" s="4">
        <v>0.1</v>
      </c>
      <c r="HG41" s="4"/>
      <c r="HH41" s="4"/>
      <c r="HI41" s="4"/>
      <c r="HJ41" s="4"/>
      <c r="HK41" s="4"/>
      <c r="HL41" s="12">
        <v>10</v>
      </c>
      <c r="HM41" s="4"/>
      <c r="HN41" s="4"/>
      <c r="HO41" s="4"/>
      <c r="HP41" s="4"/>
      <c r="HQ41" s="12">
        <v>0.01</v>
      </c>
      <c r="HR41" s="4"/>
      <c r="HS41" s="4"/>
      <c r="HT41" s="4"/>
      <c r="HU41" s="4"/>
      <c r="HV41" s="4"/>
      <c r="HW41" s="4"/>
      <c r="HX41" s="4"/>
      <c r="HY41" s="4"/>
      <c r="HZ41" s="12"/>
      <c r="IA41" s="4"/>
      <c r="IB41" s="4"/>
      <c r="IC41" s="4"/>
      <c r="ID41" s="12"/>
      <c r="IE41" s="4"/>
      <c r="IF41" s="4">
        <v>2.71</v>
      </c>
      <c r="IG41" s="4">
        <v>4.1500000000000004</v>
      </c>
      <c r="IH41" s="4">
        <v>0.04</v>
      </c>
      <c r="II41" s="4"/>
      <c r="IJ41" s="4"/>
      <c r="IK41" s="4">
        <v>4.1900000000000004</v>
      </c>
      <c r="IL41" s="4"/>
      <c r="IM41" s="4"/>
      <c r="IN41" s="4">
        <v>0.186</v>
      </c>
      <c r="IO41" s="4"/>
      <c r="IP41" s="4">
        <v>7.51</v>
      </c>
      <c r="IQ41" s="4">
        <v>81.8</v>
      </c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12"/>
      <c r="JZ41" s="4"/>
      <c r="KA41" s="4"/>
      <c r="KB41" s="12"/>
      <c r="KC41" s="4"/>
      <c r="KD41" s="4"/>
      <c r="KE41" s="4"/>
      <c r="KF41" s="4"/>
      <c r="KG41" s="4"/>
      <c r="KH41" s="4"/>
      <c r="KI41" s="4"/>
      <c r="KJ41" s="4"/>
      <c r="KK41" s="4">
        <v>7.95</v>
      </c>
      <c r="KL41" s="4"/>
      <c r="KM41" s="4"/>
      <c r="KN41" s="4"/>
      <c r="KO41" s="4">
        <v>0.29499999999999998</v>
      </c>
      <c r="KP41" s="4"/>
      <c r="KQ41" s="4">
        <v>6.08</v>
      </c>
      <c r="KR41" s="4"/>
      <c r="KS41" s="4"/>
      <c r="KT41" s="4"/>
      <c r="KU41" s="4"/>
      <c r="KV41" s="4"/>
      <c r="KW41" s="4">
        <v>7.69</v>
      </c>
      <c r="KX41" s="4"/>
      <c r="KY41" s="4">
        <v>30.9</v>
      </c>
      <c r="KZ41" s="4"/>
      <c r="LA41" s="4"/>
      <c r="LB41" s="4"/>
      <c r="LC41" s="4"/>
      <c r="LD41" s="4">
        <v>44</v>
      </c>
      <c r="LE41" s="4"/>
      <c r="LF41" s="4">
        <v>19.399999999999999</v>
      </c>
      <c r="LG41" s="4"/>
      <c r="LH41" s="4"/>
      <c r="LI41" s="4"/>
      <c r="LJ41" s="4"/>
      <c r="LK41" s="12"/>
      <c r="LL41" s="4"/>
      <c r="LM41" s="4"/>
      <c r="LN41" s="4"/>
      <c r="LO41" s="4"/>
      <c r="LP41" s="4"/>
      <c r="LQ41" s="12"/>
      <c r="LR41" s="4"/>
      <c r="LS41" s="4"/>
      <c r="LT41" s="4"/>
      <c r="LU41" s="4"/>
      <c r="LV41" s="4"/>
      <c r="LW41" s="4">
        <v>6.1</v>
      </c>
      <c r="LX41" s="4"/>
      <c r="LY41" s="12"/>
      <c r="LZ41" s="4"/>
      <c r="MA41" s="4">
        <v>3.92</v>
      </c>
      <c r="MB41" s="4">
        <v>31.661855937500004</v>
      </c>
    </row>
    <row r="42" spans="1:340">
      <c r="A42" s="4" t="s">
        <v>433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1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>
        <v>1E-4</v>
      </c>
      <c r="CI42" s="4">
        <v>1E-4</v>
      </c>
      <c r="CJ42" s="4"/>
      <c r="CK42" s="4"/>
      <c r="CL42" s="4"/>
      <c r="CM42" s="4"/>
      <c r="CN42" s="4">
        <v>133</v>
      </c>
      <c r="CO42" s="4"/>
      <c r="CP42" s="4"/>
      <c r="CQ42" s="12">
        <v>1.1199999999999999E-3</v>
      </c>
      <c r="CR42" s="4">
        <v>0.03</v>
      </c>
      <c r="CS42" s="4"/>
      <c r="CT42" s="12">
        <v>1</v>
      </c>
      <c r="CU42" s="4"/>
      <c r="CV42" s="4"/>
      <c r="CW42" s="4"/>
      <c r="CX42" s="4"/>
      <c r="CY42" s="4"/>
      <c r="CZ42" s="4"/>
      <c r="DA42" s="12"/>
      <c r="DB42" s="4"/>
      <c r="DC42" s="12"/>
      <c r="DD42" s="4"/>
      <c r="DE42" s="4"/>
      <c r="DF42" s="4"/>
      <c r="DG42" s="4"/>
      <c r="DH42" s="4"/>
      <c r="DI42" s="4">
        <v>1E-4</v>
      </c>
      <c r="DJ42" s="4">
        <v>100</v>
      </c>
      <c r="DK42" s="4"/>
      <c r="DL42" s="4"/>
      <c r="DM42" s="4"/>
      <c r="DN42" s="4"/>
      <c r="DO42" s="4"/>
      <c r="DP42" s="12">
        <v>1.6799999999999999E-2</v>
      </c>
      <c r="DQ42" s="4">
        <v>1.0699999999999999E-2</v>
      </c>
      <c r="DR42" s="4"/>
      <c r="DS42" s="4"/>
      <c r="DT42" s="4"/>
      <c r="DU42" s="4"/>
      <c r="DV42" s="4"/>
      <c r="DW42" s="4"/>
      <c r="DX42" s="4"/>
      <c r="DY42" s="4">
        <v>5.04</v>
      </c>
      <c r="DZ42" s="4"/>
      <c r="EA42" s="4"/>
      <c r="EB42" s="4">
        <v>44</v>
      </c>
      <c r="EC42" s="4"/>
      <c r="ED42" s="4"/>
      <c r="EE42" s="4"/>
      <c r="EF42" s="4"/>
      <c r="EG42" s="4">
        <v>70.7</v>
      </c>
      <c r="EH42" s="4"/>
      <c r="EI42" s="4"/>
      <c r="EJ42" s="4"/>
      <c r="EK42" s="4"/>
      <c r="EL42" s="12"/>
      <c r="EM42" s="12">
        <v>0.5</v>
      </c>
      <c r="EN42" s="4"/>
      <c r="EO42" s="4"/>
      <c r="EP42" s="4"/>
      <c r="EQ42" s="4">
        <v>4.0000000000000003E-5</v>
      </c>
      <c r="ER42" s="4"/>
      <c r="ES42" s="4"/>
      <c r="ET42" s="4">
        <v>519</v>
      </c>
      <c r="EU42" s="12">
        <v>3.94</v>
      </c>
      <c r="EV42" s="4"/>
      <c r="EW42" s="4">
        <v>2.92</v>
      </c>
      <c r="EX42" s="12"/>
      <c r="EY42" s="12"/>
      <c r="EZ42" s="4"/>
      <c r="FA42" s="4"/>
      <c r="FB42" s="4"/>
      <c r="FC42" s="4"/>
      <c r="FD42" s="4"/>
      <c r="FE42" s="4"/>
      <c r="FF42" s="4"/>
      <c r="FG42" s="4">
        <v>2.5999999999999998E-4</v>
      </c>
      <c r="FH42" s="4"/>
      <c r="FI42" s="4"/>
      <c r="FJ42" s="4"/>
      <c r="FK42" s="4"/>
      <c r="FL42" s="12"/>
      <c r="FM42" s="4"/>
      <c r="FN42" s="4">
        <v>4.0000000000000003E-5</v>
      </c>
      <c r="FO42" s="4"/>
      <c r="FP42" s="4"/>
      <c r="FQ42" s="4">
        <v>1E-4</v>
      </c>
      <c r="FR42" s="4"/>
      <c r="FS42" s="4"/>
      <c r="FT42" s="4"/>
      <c r="FU42" s="4"/>
      <c r="FV42" s="4"/>
      <c r="FW42" s="4"/>
      <c r="FX42" s="4"/>
      <c r="FY42" s="4"/>
      <c r="FZ42" s="4"/>
      <c r="GA42" s="12"/>
      <c r="GB42" s="4"/>
      <c r="GC42" s="4"/>
      <c r="GD42" s="4"/>
      <c r="GE42" s="4"/>
      <c r="GF42" s="4"/>
      <c r="GG42" s="4"/>
      <c r="GH42" s="4">
        <v>1</v>
      </c>
      <c r="GI42" s="4"/>
      <c r="GJ42" s="4">
        <v>4.6000000000000001E-4</v>
      </c>
      <c r="GK42" s="4">
        <v>8.1999999999999998E-4</v>
      </c>
      <c r="GL42" s="4" t="e">
        <v>#DIV/0!</v>
      </c>
      <c r="GM42" s="4"/>
      <c r="GN42" s="4">
        <v>6.6E-4</v>
      </c>
      <c r="GO42" s="4">
        <v>4.0000000000000003E-5</v>
      </c>
      <c r="GP42" s="4"/>
      <c r="GQ42" s="4">
        <v>1E-4</v>
      </c>
      <c r="GR42" s="4">
        <v>1E-4</v>
      </c>
      <c r="GS42" s="4"/>
      <c r="GT42" s="4"/>
      <c r="GU42" s="4"/>
      <c r="GV42" s="4"/>
      <c r="GW42" s="4"/>
      <c r="GX42" s="4">
        <v>2.9E-4</v>
      </c>
      <c r="GY42" s="4">
        <v>30</v>
      </c>
      <c r="GZ42" s="4"/>
      <c r="HA42" s="4"/>
      <c r="HB42" s="4"/>
      <c r="HC42" s="4"/>
      <c r="HD42" s="12">
        <v>0.60099999999999998</v>
      </c>
      <c r="HE42" s="4"/>
      <c r="HF42" s="4">
        <v>0.1</v>
      </c>
      <c r="HG42" s="4"/>
      <c r="HH42" s="4"/>
      <c r="HI42" s="4"/>
      <c r="HJ42" s="4"/>
      <c r="HK42" s="4"/>
      <c r="HL42" s="12">
        <v>31</v>
      </c>
      <c r="HM42" s="4"/>
      <c r="HN42" s="4"/>
      <c r="HO42" s="4"/>
      <c r="HP42" s="4">
        <v>0.01</v>
      </c>
      <c r="HQ42" s="12">
        <v>0.01</v>
      </c>
      <c r="HR42" s="4"/>
      <c r="HS42" s="4"/>
      <c r="HT42" s="4"/>
      <c r="HU42" s="4"/>
      <c r="HV42" s="4"/>
      <c r="HW42" s="4"/>
      <c r="HX42" s="4"/>
      <c r="HY42" s="4"/>
      <c r="HZ42" s="12"/>
      <c r="IA42" s="4"/>
      <c r="IB42" s="4"/>
      <c r="IC42" s="4"/>
      <c r="ID42" s="12"/>
      <c r="IE42" s="4"/>
      <c r="IF42" s="4">
        <v>2.6</v>
      </c>
      <c r="IG42" s="4">
        <v>4.3</v>
      </c>
      <c r="IH42" s="4">
        <v>3.8899999999999997E-2</v>
      </c>
      <c r="II42" s="4"/>
      <c r="IJ42" s="4">
        <v>5.19</v>
      </c>
      <c r="IK42" s="4">
        <v>4.34</v>
      </c>
      <c r="IL42" s="4"/>
      <c r="IM42" s="4"/>
      <c r="IN42" s="4">
        <v>0.19</v>
      </c>
      <c r="IO42" s="4"/>
      <c r="IP42" s="4">
        <v>9.19</v>
      </c>
      <c r="IQ42" s="4">
        <v>101.2</v>
      </c>
      <c r="IR42" s="4">
        <v>1E-3</v>
      </c>
      <c r="IS42" s="4">
        <v>1E-3</v>
      </c>
      <c r="IT42" s="4">
        <v>1E-3</v>
      </c>
      <c r="IU42" s="4">
        <v>1E-3</v>
      </c>
      <c r="IV42" s="4">
        <v>1E-3</v>
      </c>
      <c r="IW42" s="4">
        <v>1E-3</v>
      </c>
      <c r="IX42" s="4">
        <v>2E-3</v>
      </c>
      <c r="IY42" s="4">
        <v>8.0000000000000002E-3</v>
      </c>
      <c r="IZ42" s="4">
        <v>5.0000000000000001E-4</v>
      </c>
      <c r="JA42" s="4">
        <v>1E-4</v>
      </c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12"/>
      <c r="JZ42" s="4"/>
      <c r="KA42" s="4"/>
      <c r="KB42" s="12"/>
      <c r="KC42" s="4"/>
      <c r="KD42" s="4"/>
      <c r="KE42" s="4"/>
      <c r="KF42" s="4"/>
      <c r="KG42" s="4"/>
      <c r="KH42" s="4"/>
      <c r="KI42" s="4"/>
      <c r="KJ42" s="4"/>
      <c r="KK42" s="4">
        <v>8.0399999999999991</v>
      </c>
      <c r="KL42" s="4"/>
      <c r="KM42" s="4"/>
      <c r="KN42" s="4"/>
      <c r="KO42" s="4">
        <v>0.28499999999999998</v>
      </c>
      <c r="KP42" s="4"/>
      <c r="KQ42" s="4">
        <v>6.07</v>
      </c>
      <c r="KR42" s="4"/>
      <c r="KS42" s="4"/>
      <c r="KT42" s="4">
        <v>1E-4</v>
      </c>
      <c r="KU42" s="4"/>
      <c r="KV42" s="4"/>
      <c r="KW42" s="4">
        <v>8.11</v>
      </c>
      <c r="KX42" s="4"/>
      <c r="KY42" s="4">
        <v>32.5</v>
      </c>
      <c r="KZ42" s="4">
        <v>12</v>
      </c>
      <c r="LA42" s="4"/>
      <c r="LB42" s="4"/>
      <c r="LC42" s="4"/>
      <c r="LD42" s="4">
        <v>47.3</v>
      </c>
      <c r="LE42" s="4"/>
      <c r="LF42" s="4">
        <v>19.899999999999999</v>
      </c>
      <c r="LG42" s="4">
        <v>3.15E-3</v>
      </c>
      <c r="LH42" s="4"/>
      <c r="LI42" s="4"/>
      <c r="LJ42" s="4"/>
      <c r="LK42" s="12"/>
      <c r="LL42" s="4"/>
      <c r="LM42" s="4"/>
      <c r="LN42" s="4">
        <v>4.0000000000000003E-5</v>
      </c>
      <c r="LO42" s="4"/>
      <c r="LP42" s="4"/>
      <c r="LQ42" s="12"/>
      <c r="LR42" s="4"/>
      <c r="LS42" s="4"/>
      <c r="LT42" s="4"/>
      <c r="LU42" s="4"/>
      <c r="LV42" s="4"/>
      <c r="LW42" s="4">
        <v>7.5</v>
      </c>
      <c r="LX42" s="4"/>
      <c r="LY42" s="12">
        <v>8.26</v>
      </c>
      <c r="LZ42" s="4"/>
      <c r="MA42" s="4">
        <v>2.1</v>
      </c>
      <c r="MB42" s="4">
        <v>18.239054029850745</v>
      </c>
    </row>
    <row r="43" spans="1:340">
      <c r="A43" s="4" t="s">
        <v>434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12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12">
        <v>1.8600000000000001E-3</v>
      </c>
      <c r="CR43" s="4">
        <v>0.17</v>
      </c>
      <c r="CS43" s="4"/>
      <c r="CT43" s="12">
        <v>1</v>
      </c>
      <c r="CU43" s="4"/>
      <c r="CV43" s="4"/>
      <c r="CW43" s="4"/>
      <c r="CX43" s="4"/>
      <c r="CY43" s="4"/>
      <c r="CZ43" s="4"/>
      <c r="DA43" s="12"/>
      <c r="DB43" s="4"/>
      <c r="DC43" s="12"/>
      <c r="DD43" s="4"/>
      <c r="DE43" s="4"/>
      <c r="DF43" s="4"/>
      <c r="DG43" s="4"/>
      <c r="DH43" s="4"/>
      <c r="DI43" s="4"/>
      <c r="DJ43" s="4">
        <v>100</v>
      </c>
      <c r="DK43" s="4"/>
      <c r="DL43" s="4"/>
      <c r="DM43" s="4"/>
      <c r="DN43" s="4"/>
      <c r="DO43" s="4"/>
      <c r="DP43" s="12"/>
      <c r="DQ43" s="4">
        <v>1.3299999999999999E-2</v>
      </c>
      <c r="DR43" s="4"/>
      <c r="DS43" s="4"/>
      <c r="DT43" s="4"/>
      <c r="DU43" s="4"/>
      <c r="DV43" s="4"/>
      <c r="DW43" s="4"/>
      <c r="DX43" s="4"/>
      <c r="DY43" s="4">
        <v>5.34</v>
      </c>
      <c r="DZ43" s="4"/>
      <c r="EA43" s="4"/>
      <c r="EB43" s="4">
        <v>40.9</v>
      </c>
      <c r="EC43" s="4"/>
      <c r="ED43" s="4"/>
      <c r="EE43" s="4"/>
      <c r="EF43" s="4"/>
      <c r="EG43" s="4">
        <v>5.0999999999999996</v>
      </c>
      <c r="EH43" s="4"/>
      <c r="EI43" s="4"/>
      <c r="EJ43" s="4"/>
      <c r="EK43" s="4"/>
      <c r="EL43" s="12"/>
      <c r="EM43" s="12">
        <v>0.5</v>
      </c>
      <c r="EN43" s="4"/>
      <c r="EO43" s="4"/>
      <c r="EP43" s="4"/>
      <c r="EQ43" s="4"/>
      <c r="ER43" s="4"/>
      <c r="ES43" s="4"/>
      <c r="ET43" s="4">
        <v>467</v>
      </c>
      <c r="EU43" s="12"/>
      <c r="EV43" s="4"/>
      <c r="EW43" s="4">
        <v>3.71</v>
      </c>
      <c r="EX43" s="12"/>
      <c r="EY43" s="12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12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12"/>
      <c r="GB43" s="4"/>
      <c r="GC43" s="4"/>
      <c r="GD43" s="4"/>
      <c r="GE43" s="4"/>
      <c r="GF43" s="4"/>
      <c r="GG43" s="4"/>
      <c r="GH43" s="4">
        <v>1</v>
      </c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>
        <v>53.5</v>
      </c>
      <c r="GZ43" s="4"/>
      <c r="HA43" s="4"/>
      <c r="HB43" s="4"/>
      <c r="HC43" s="4"/>
      <c r="HD43" s="12"/>
      <c r="HE43" s="4"/>
      <c r="HF43" s="4">
        <v>0.104</v>
      </c>
      <c r="HG43" s="4"/>
      <c r="HH43" s="4"/>
      <c r="HI43" s="4"/>
      <c r="HJ43" s="4"/>
      <c r="HK43" s="4"/>
      <c r="HL43" s="12">
        <v>69.3</v>
      </c>
      <c r="HM43" s="4"/>
      <c r="HN43" s="4"/>
      <c r="HO43" s="4"/>
      <c r="HP43" s="4"/>
      <c r="HQ43" s="12">
        <v>0.01</v>
      </c>
      <c r="HR43" s="4"/>
      <c r="HS43" s="4"/>
      <c r="HT43" s="4"/>
      <c r="HU43" s="4"/>
      <c r="HV43" s="4"/>
      <c r="HW43" s="4"/>
      <c r="HX43" s="4"/>
      <c r="HY43" s="4"/>
      <c r="HZ43" s="12"/>
      <c r="IA43" s="4"/>
      <c r="IB43" s="4"/>
      <c r="IC43" s="4"/>
      <c r="ID43" s="12"/>
      <c r="IE43" s="4"/>
      <c r="IF43" s="4">
        <v>2.83</v>
      </c>
      <c r="IG43" s="4">
        <v>4.58</v>
      </c>
      <c r="IH43" s="4">
        <v>6.93E-2</v>
      </c>
      <c r="II43" s="4"/>
      <c r="IJ43" s="4"/>
      <c r="IK43" s="4">
        <v>4.6500000000000004</v>
      </c>
      <c r="IL43" s="4"/>
      <c r="IM43" s="4"/>
      <c r="IN43" s="4">
        <v>0.29499999999999998</v>
      </c>
      <c r="IO43" s="4"/>
      <c r="IP43" s="4">
        <v>5.4</v>
      </c>
      <c r="IQ43" s="4">
        <v>58.9</v>
      </c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12"/>
      <c r="JZ43" s="4"/>
      <c r="KA43" s="4"/>
      <c r="KB43" s="12"/>
      <c r="KC43" s="4"/>
      <c r="KD43" s="4"/>
      <c r="KE43" s="4"/>
      <c r="KF43" s="4"/>
      <c r="KG43" s="4"/>
      <c r="KH43" s="4"/>
      <c r="KI43" s="4"/>
      <c r="KJ43" s="4"/>
      <c r="KK43" s="4">
        <v>7.47</v>
      </c>
      <c r="KL43" s="4"/>
      <c r="KM43" s="4"/>
      <c r="KN43" s="4"/>
      <c r="KO43" s="4">
        <v>0.35299999999999998</v>
      </c>
      <c r="KP43" s="4"/>
      <c r="KQ43" s="4">
        <v>6.34</v>
      </c>
      <c r="KR43" s="4"/>
      <c r="KS43" s="4"/>
      <c r="KT43" s="4"/>
      <c r="KU43" s="4"/>
      <c r="KV43" s="4"/>
      <c r="KW43" s="4">
        <v>9.01</v>
      </c>
      <c r="KX43" s="4"/>
      <c r="KY43" s="4">
        <v>30.7</v>
      </c>
      <c r="KZ43" s="4"/>
      <c r="LA43" s="4"/>
      <c r="LB43" s="4"/>
      <c r="LC43" s="4"/>
      <c r="LD43" s="4">
        <v>39.700000000000003</v>
      </c>
      <c r="LE43" s="4"/>
      <c r="LF43" s="4">
        <v>19.399999999999999</v>
      </c>
      <c r="LG43" s="4"/>
      <c r="LH43" s="4"/>
      <c r="LI43" s="4"/>
      <c r="LJ43" s="4"/>
      <c r="LK43" s="12"/>
      <c r="LL43" s="4"/>
      <c r="LM43" s="4"/>
      <c r="LN43" s="4"/>
      <c r="LO43" s="4"/>
      <c r="LP43" s="4"/>
      <c r="LQ43" s="12"/>
      <c r="LR43" s="4"/>
      <c r="LS43" s="4"/>
      <c r="LT43" s="4"/>
      <c r="LU43" s="4"/>
      <c r="LV43" s="4"/>
      <c r="LW43" s="4">
        <v>2.8</v>
      </c>
      <c r="LX43" s="4"/>
      <c r="LY43" s="12"/>
      <c r="LZ43" s="4"/>
      <c r="MA43" s="4">
        <v>7.11</v>
      </c>
      <c r="MB43" s="4">
        <v>29.601764375000002</v>
      </c>
    </row>
    <row r="44" spans="1:340">
      <c r="A44" s="4" t="s">
        <v>435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12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12">
        <v>3.3400000000000001E-3</v>
      </c>
      <c r="CR44" s="4">
        <v>0.126</v>
      </c>
      <c r="CS44" s="4"/>
      <c r="CT44" s="12">
        <v>1</v>
      </c>
      <c r="CU44" s="4"/>
      <c r="CV44" s="4"/>
      <c r="CW44" s="4"/>
      <c r="CX44" s="4"/>
      <c r="CY44" s="4"/>
      <c r="CZ44" s="4"/>
      <c r="DA44" s="12"/>
      <c r="DB44" s="4"/>
      <c r="DC44" s="12"/>
      <c r="DD44" s="4"/>
      <c r="DE44" s="4"/>
      <c r="DF44" s="4"/>
      <c r="DG44" s="4"/>
      <c r="DH44" s="4"/>
      <c r="DI44" s="4"/>
      <c r="DJ44" s="4">
        <v>100</v>
      </c>
      <c r="DK44" s="4"/>
      <c r="DL44" s="4"/>
      <c r="DM44" s="4"/>
      <c r="DN44" s="4"/>
      <c r="DO44" s="4"/>
      <c r="DP44" s="12"/>
      <c r="DQ44" s="4">
        <v>1.1599999999999999E-2</v>
      </c>
      <c r="DR44" s="4"/>
      <c r="DS44" s="4"/>
      <c r="DT44" s="4"/>
      <c r="DU44" s="4"/>
      <c r="DV44" s="4"/>
      <c r="DW44" s="4"/>
      <c r="DX44" s="4"/>
      <c r="DY44" s="4">
        <v>6.63</v>
      </c>
      <c r="DZ44" s="4"/>
      <c r="EA44" s="4"/>
      <c r="EB44" s="4">
        <v>33.4</v>
      </c>
      <c r="EC44" s="4"/>
      <c r="ED44" s="4"/>
      <c r="EE44" s="4"/>
      <c r="EF44" s="4"/>
      <c r="EG44" s="4">
        <v>5.9</v>
      </c>
      <c r="EH44" s="4"/>
      <c r="EI44" s="4"/>
      <c r="EJ44" s="4"/>
      <c r="EK44" s="4"/>
      <c r="EL44" s="12"/>
      <c r="EM44" s="12">
        <v>0.5</v>
      </c>
      <c r="EN44" s="4"/>
      <c r="EO44" s="4"/>
      <c r="EP44" s="4"/>
      <c r="EQ44" s="4"/>
      <c r="ER44" s="4"/>
      <c r="ES44" s="4"/>
      <c r="ET44" s="4">
        <v>459</v>
      </c>
      <c r="EU44" s="12"/>
      <c r="EV44" s="4"/>
      <c r="EW44" s="4">
        <v>4.13</v>
      </c>
      <c r="EX44" s="12"/>
      <c r="EY44" s="12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12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12"/>
      <c r="GB44" s="4"/>
      <c r="GC44" s="4"/>
      <c r="GD44" s="4"/>
      <c r="GE44" s="4"/>
      <c r="GF44" s="4"/>
      <c r="GG44" s="4"/>
      <c r="GH44" s="4">
        <v>1</v>
      </c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>
        <v>74.7</v>
      </c>
      <c r="GZ44" s="4"/>
      <c r="HA44" s="4"/>
      <c r="HB44" s="4"/>
      <c r="HC44" s="4"/>
      <c r="HD44" s="12"/>
      <c r="HE44" s="4"/>
      <c r="HF44" s="4">
        <v>0.14000000000000001</v>
      </c>
      <c r="HG44" s="4"/>
      <c r="HH44" s="4"/>
      <c r="HI44" s="4"/>
      <c r="HJ44" s="4"/>
      <c r="HK44" s="4"/>
      <c r="HL44" s="12">
        <v>88</v>
      </c>
      <c r="HM44" s="4"/>
      <c r="HN44" s="4"/>
      <c r="HO44" s="4"/>
      <c r="HP44" s="4"/>
      <c r="HQ44" s="12">
        <v>0.01</v>
      </c>
      <c r="HR44" s="4"/>
      <c r="HS44" s="4"/>
      <c r="HT44" s="4"/>
      <c r="HU44" s="4"/>
      <c r="HV44" s="4"/>
      <c r="HW44" s="4"/>
      <c r="HX44" s="4"/>
      <c r="HY44" s="4"/>
      <c r="HZ44" s="12"/>
      <c r="IA44" s="4"/>
      <c r="IB44" s="4"/>
      <c r="IC44" s="4"/>
      <c r="ID44" s="12"/>
      <c r="IE44" s="4"/>
      <c r="IF44" s="4">
        <v>2.71</v>
      </c>
      <c r="IG44" s="4">
        <v>4.76</v>
      </c>
      <c r="IH44" s="4">
        <v>5.0200000000000002E-2</v>
      </c>
      <c r="II44" s="4"/>
      <c r="IJ44" s="4"/>
      <c r="IK44" s="4">
        <v>4.8099999999999996</v>
      </c>
      <c r="IL44" s="4"/>
      <c r="IM44" s="4"/>
      <c r="IN44" s="4">
        <v>0.26200000000000001</v>
      </c>
      <c r="IO44" s="4"/>
      <c r="IP44" s="4">
        <v>5.56</v>
      </c>
      <c r="IQ44" s="4">
        <v>62.5</v>
      </c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12"/>
      <c r="JZ44" s="4"/>
      <c r="KA44" s="4"/>
      <c r="KB44" s="12"/>
      <c r="KC44" s="4"/>
      <c r="KD44" s="4"/>
      <c r="KE44" s="4"/>
      <c r="KF44" s="4"/>
      <c r="KG44" s="4"/>
      <c r="KH44" s="4"/>
      <c r="KI44" s="4"/>
      <c r="KJ44" s="4"/>
      <c r="KK44" s="4">
        <v>7.81</v>
      </c>
      <c r="KL44" s="4"/>
      <c r="KM44" s="4"/>
      <c r="KN44" s="4"/>
      <c r="KO44" s="4">
        <v>0.31900000000000001</v>
      </c>
      <c r="KP44" s="4"/>
      <c r="KQ44" s="4">
        <v>6.07</v>
      </c>
      <c r="KR44" s="4"/>
      <c r="KS44" s="4"/>
      <c r="KT44" s="4"/>
      <c r="KU44" s="4"/>
      <c r="KV44" s="4"/>
      <c r="KW44" s="4">
        <v>10.199999999999999</v>
      </c>
      <c r="KX44" s="4"/>
      <c r="KY44" s="4">
        <v>22.9</v>
      </c>
      <c r="KZ44" s="4"/>
      <c r="LA44" s="4"/>
      <c r="LB44" s="4"/>
      <c r="LC44" s="4"/>
      <c r="LD44" s="4">
        <v>36.1</v>
      </c>
      <c r="LE44" s="4"/>
      <c r="LF44" s="4">
        <v>21</v>
      </c>
      <c r="LG44" s="4"/>
      <c r="LH44" s="4"/>
      <c r="LI44" s="4"/>
      <c r="LJ44" s="4"/>
      <c r="LK44" s="12"/>
      <c r="LL44" s="4"/>
      <c r="LM44" s="4"/>
      <c r="LN44" s="4"/>
      <c r="LO44" s="4"/>
      <c r="LP44" s="4"/>
      <c r="LQ44" s="12"/>
      <c r="LR44" s="4"/>
      <c r="LS44" s="4"/>
      <c r="LT44" s="4"/>
      <c r="LU44" s="4"/>
      <c r="LV44" s="4"/>
      <c r="LW44" s="4">
        <v>5.8</v>
      </c>
      <c r="LX44" s="4"/>
      <c r="LY44" s="12"/>
      <c r="LZ44" s="4"/>
      <c r="MA44" s="4">
        <v>3.54</v>
      </c>
      <c r="MB44" s="4">
        <v>30.279441874999996</v>
      </c>
    </row>
    <row r="45" spans="1:340">
      <c r="A45" s="4" t="s">
        <v>436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12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>
        <v>1E-4</v>
      </c>
      <c r="CI45" s="4">
        <v>1E-4</v>
      </c>
      <c r="CJ45" s="4"/>
      <c r="CK45" s="4"/>
      <c r="CL45" s="4"/>
      <c r="CM45" s="4"/>
      <c r="CN45" s="4"/>
      <c r="CO45" s="4"/>
      <c r="CP45" s="4"/>
      <c r="CQ45" s="12">
        <v>8.8999999999999995E-4</v>
      </c>
      <c r="CR45" s="4">
        <v>4.5999999999999999E-2</v>
      </c>
      <c r="CS45" s="4"/>
      <c r="CT45" s="12">
        <v>1</v>
      </c>
      <c r="CU45" s="4"/>
      <c r="CV45" s="4"/>
      <c r="CW45" s="4"/>
      <c r="CX45" s="4"/>
      <c r="CY45" s="4"/>
      <c r="CZ45" s="4"/>
      <c r="DA45" s="12"/>
      <c r="DB45" s="4"/>
      <c r="DC45" s="12"/>
      <c r="DD45" s="4"/>
      <c r="DE45" s="4"/>
      <c r="DF45" s="4"/>
      <c r="DG45" s="4"/>
      <c r="DH45" s="4"/>
      <c r="DI45" s="4">
        <v>1E-4</v>
      </c>
      <c r="DJ45" s="4">
        <v>100</v>
      </c>
      <c r="DK45" s="4"/>
      <c r="DL45" s="4"/>
      <c r="DM45" s="4"/>
      <c r="DN45" s="4"/>
      <c r="DO45" s="4"/>
      <c r="DP45" s="12">
        <v>1.6199999999999999E-2</v>
      </c>
      <c r="DQ45" s="4">
        <v>1.6799999999999999E-2</v>
      </c>
      <c r="DR45" s="4"/>
      <c r="DS45" s="4"/>
      <c r="DT45" s="4"/>
      <c r="DU45" s="4"/>
      <c r="DV45" s="4"/>
      <c r="DW45" s="4"/>
      <c r="DX45" s="4"/>
      <c r="DY45" s="4">
        <v>4.2300000000000004</v>
      </c>
      <c r="DZ45" s="4"/>
      <c r="EA45" s="4"/>
      <c r="EB45" s="4">
        <v>47.9</v>
      </c>
      <c r="EC45" s="4"/>
      <c r="ED45" s="4"/>
      <c r="EE45" s="4"/>
      <c r="EF45" s="4"/>
      <c r="EG45" s="4">
        <v>10.8</v>
      </c>
      <c r="EH45" s="4">
        <v>1E-3</v>
      </c>
      <c r="EI45" s="4"/>
      <c r="EJ45" s="4"/>
      <c r="EK45" s="4"/>
      <c r="EL45" s="12"/>
      <c r="EM45" s="12">
        <v>0.5</v>
      </c>
      <c r="EN45" s="4"/>
      <c r="EO45" s="4"/>
      <c r="EP45" s="4"/>
      <c r="EQ45" s="4">
        <v>4.0000000000000003E-5</v>
      </c>
      <c r="ER45" s="4"/>
      <c r="ES45" s="4"/>
      <c r="ET45" s="4">
        <v>545</v>
      </c>
      <c r="EU45" s="12">
        <v>3.43</v>
      </c>
      <c r="EV45" s="4"/>
      <c r="EW45" s="4">
        <v>3.02</v>
      </c>
      <c r="EX45" s="12"/>
      <c r="EY45" s="12"/>
      <c r="EZ45" s="4"/>
      <c r="FA45" s="4"/>
      <c r="FB45" s="4"/>
      <c r="FC45" s="4"/>
      <c r="FD45" s="4"/>
      <c r="FE45" s="4"/>
      <c r="FF45" s="4"/>
      <c r="FG45" s="4">
        <v>4.4000000000000002E-4</v>
      </c>
      <c r="FH45" s="4"/>
      <c r="FI45" s="4"/>
      <c r="FJ45" s="4"/>
      <c r="FK45" s="4">
        <v>1.8000000000000001E-4</v>
      </c>
      <c r="FL45" s="12"/>
      <c r="FM45" s="4"/>
      <c r="FN45" s="4">
        <v>4.0000000000000003E-5</v>
      </c>
      <c r="FO45" s="4"/>
      <c r="FP45" s="4"/>
      <c r="FQ45" s="4">
        <v>1E-4</v>
      </c>
      <c r="FR45" s="4"/>
      <c r="FS45" s="4"/>
      <c r="FT45" s="4"/>
      <c r="FU45" s="4"/>
      <c r="FV45" s="4"/>
      <c r="FW45" s="4"/>
      <c r="FX45" s="4"/>
      <c r="FY45" s="4"/>
      <c r="FZ45" s="4"/>
      <c r="GA45" s="12"/>
      <c r="GB45" s="4"/>
      <c r="GC45" s="4"/>
      <c r="GD45" s="4"/>
      <c r="GE45" s="4"/>
      <c r="GF45" s="4"/>
      <c r="GG45" s="4"/>
      <c r="GH45" s="4">
        <v>1</v>
      </c>
      <c r="GI45" s="4"/>
      <c r="GJ45" s="4">
        <v>4.0000000000000002E-4</v>
      </c>
      <c r="GK45" s="4">
        <v>7.6000000000000004E-4</v>
      </c>
      <c r="GL45" s="4">
        <v>2.8299999999999999E-2</v>
      </c>
      <c r="GM45" s="4"/>
      <c r="GN45" s="4">
        <v>6.8000000000000005E-4</v>
      </c>
      <c r="GO45" s="4">
        <v>4.0000000000000003E-5</v>
      </c>
      <c r="GP45" s="4"/>
      <c r="GQ45" s="4">
        <v>1E-4</v>
      </c>
      <c r="GR45" s="4">
        <v>1E-4</v>
      </c>
      <c r="GS45" s="4"/>
      <c r="GT45" s="4"/>
      <c r="GU45" s="4"/>
      <c r="GV45" s="4"/>
      <c r="GW45" s="4"/>
      <c r="GX45" s="4">
        <v>1.8000000000000001E-4</v>
      </c>
      <c r="GY45" s="4">
        <v>30</v>
      </c>
      <c r="GZ45" s="4"/>
      <c r="HA45" s="4"/>
      <c r="HB45" s="4"/>
      <c r="HC45" s="4"/>
      <c r="HD45" s="12">
        <v>0.32600000000000001</v>
      </c>
      <c r="HE45" s="4"/>
      <c r="HF45" s="4">
        <v>0.17799999999999999</v>
      </c>
      <c r="HG45" s="4"/>
      <c r="HH45" s="4"/>
      <c r="HI45" s="4"/>
      <c r="HJ45" s="4"/>
      <c r="HK45" s="4"/>
      <c r="HL45" s="12">
        <v>44.2</v>
      </c>
      <c r="HM45" s="4"/>
      <c r="HN45" s="4"/>
      <c r="HO45" s="4"/>
      <c r="HP45" s="4">
        <v>0.01</v>
      </c>
      <c r="HQ45" s="12">
        <v>0.01</v>
      </c>
      <c r="HR45" s="4"/>
      <c r="HS45" s="4"/>
      <c r="HT45" s="4"/>
      <c r="HU45" s="4"/>
      <c r="HV45" s="4"/>
      <c r="HW45" s="4"/>
      <c r="HX45" s="4"/>
      <c r="HY45" s="4"/>
      <c r="HZ45" s="12"/>
      <c r="IA45" s="4"/>
      <c r="IB45" s="4"/>
      <c r="IC45" s="4"/>
      <c r="ID45" s="12"/>
      <c r="IE45" s="4"/>
      <c r="IF45" s="4">
        <v>2.91</v>
      </c>
      <c r="IG45" s="4">
        <v>5.16</v>
      </c>
      <c r="IH45" s="4">
        <v>2.5600000000000001E-2</v>
      </c>
      <c r="II45" s="4"/>
      <c r="IJ45" s="4">
        <v>5.68</v>
      </c>
      <c r="IK45" s="4">
        <v>5.19</v>
      </c>
      <c r="IL45" s="4"/>
      <c r="IM45" s="4"/>
      <c r="IN45" s="4">
        <v>0.215</v>
      </c>
      <c r="IO45" s="4"/>
      <c r="IP45" s="4">
        <v>8.33</v>
      </c>
      <c r="IQ45" s="4">
        <v>83.8</v>
      </c>
      <c r="IR45" s="4">
        <v>1E-3</v>
      </c>
      <c r="IS45" s="4">
        <v>1E-3</v>
      </c>
      <c r="IT45" s="4">
        <v>1E-3</v>
      </c>
      <c r="IU45" s="4">
        <v>1E-3</v>
      </c>
      <c r="IV45" s="4">
        <v>1E-3</v>
      </c>
      <c r="IW45" s="4">
        <v>1E-3</v>
      </c>
      <c r="IX45" s="4">
        <v>2E-3</v>
      </c>
      <c r="IY45" s="4">
        <v>8.0000000000000002E-3</v>
      </c>
      <c r="IZ45" s="4">
        <v>5.0000000000000001E-4</v>
      </c>
      <c r="JA45" s="4">
        <v>1E-4</v>
      </c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12"/>
      <c r="JZ45" s="4"/>
      <c r="KA45" s="4"/>
      <c r="KB45" s="12"/>
      <c r="KC45" s="4"/>
      <c r="KD45" s="4"/>
      <c r="KE45" s="4"/>
      <c r="KF45" s="4"/>
      <c r="KG45" s="4"/>
      <c r="KH45" s="4"/>
      <c r="KI45" s="4"/>
      <c r="KJ45" s="4"/>
      <c r="KK45" s="4">
        <v>7.85</v>
      </c>
      <c r="KL45" s="4"/>
      <c r="KM45" s="4"/>
      <c r="KN45" s="4"/>
      <c r="KO45" s="4">
        <v>0.248</v>
      </c>
      <c r="KP45" s="4"/>
      <c r="KQ45" s="4">
        <v>6.94</v>
      </c>
      <c r="KR45" s="4"/>
      <c r="KS45" s="4"/>
      <c r="KT45" s="4">
        <v>1E-4</v>
      </c>
      <c r="KU45" s="4"/>
      <c r="KV45" s="4"/>
      <c r="KW45" s="4">
        <v>8.2200000000000006</v>
      </c>
      <c r="KX45" s="4"/>
      <c r="KY45" s="4">
        <v>34.200000000000003</v>
      </c>
      <c r="KZ45" s="4">
        <v>3</v>
      </c>
      <c r="LA45" s="4"/>
      <c r="LB45" s="4"/>
      <c r="LC45" s="4"/>
      <c r="LD45" s="4">
        <v>46.8</v>
      </c>
      <c r="LE45" s="4"/>
      <c r="LF45" s="4">
        <v>15.5</v>
      </c>
      <c r="LG45" s="4">
        <v>3.3500000000000001E-3</v>
      </c>
      <c r="LH45" s="4"/>
      <c r="LI45" s="4"/>
      <c r="LJ45" s="4"/>
      <c r="LK45" s="12"/>
      <c r="LL45" s="4"/>
      <c r="LM45" s="4"/>
      <c r="LN45" s="4">
        <v>4.0000000000000003E-5</v>
      </c>
      <c r="LO45" s="4"/>
      <c r="LP45" s="4"/>
      <c r="LQ45" s="12"/>
      <c r="LR45" s="4"/>
      <c r="LS45" s="4"/>
      <c r="LT45" s="4"/>
      <c r="LU45" s="4"/>
      <c r="LV45" s="4"/>
      <c r="LW45" s="4">
        <v>2.2000000000000002</v>
      </c>
      <c r="LX45" s="4"/>
      <c r="LY45" s="12">
        <v>5.67</v>
      </c>
      <c r="LZ45" s="4"/>
      <c r="MA45" s="4">
        <v>3.81</v>
      </c>
      <c r="MB45" s="4">
        <v>15.036017971014489</v>
      </c>
    </row>
    <row r="46" spans="1:340">
      <c r="A46" s="4" t="s">
        <v>437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12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12">
        <v>1.47E-3</v>
      </c>
      <c r="CR46" s="4">
        <v>0.126</v>
      </c>
      <c r="CS46" s="4"/>
      <c r="CT46" s="12">
        <v>1</v>
      </c>
      <c r="CU46" s="4"/>
      <c r="CV46" s="4"/>
      <c r="CW46" s="4"/>
      <c r="CX46" s="4"/>
      <c r="CY46" s="4"/>
      <c r="CZ46" s="4"/>
      <c r="DA46" s="12"/>
      <c r="DB46" s="4"/>
      <c r="DC46" s="12"/>
      <c r="DD46" s="4"/>
      <c r="DE46" s="4"/>
      <c r="DF46" s="4"/>
      <c r="DG46" s="4"/>
      <c r="DH46" s="4"/>
      <c r="DI46" s="4"/>
      <c r="DJ46" s="4">
        <v>100</v>
      </c>
      <c r="DK46" s="4"/>
      <c r="DL46" s="4"/>
      <c r="DM46" s="4"/>
      <c r="DN46" s="4"/>
      <c r="DO46" s="4"/>
      <c r="DP46" s="12"/>
      <c r="DQ46" s="4">
        <v>1.5900000000000001E-2</v>
      </c>
      <c r="DR46" s="4"/>
      <c r="DS46" s="4"/>
      <c r="DT46" s="4"/>
      <c r="DU46" s="4"/>
      <c r="DV46" s="4"/>
      <c r="DW46" s="4"/>
      <c r="DX46" s="4"/>
      <c r="DY46" s="4">
        <v>4.7</v>
      </c>
      <c r="DZ46" s="4"/>
      <c r="EA46" s="4"/>
      <c r="EB46" s="4">
        <v>49.1</v>
      </c>
      <c r="EC46" s="4"/>
      <c r="ED46" s="4"/>
      <c r="EE46" s="4"/>
      <c r="EF46" s="4"/>
      <c r="EG46" s="4">
        <v>12.9</v>
      </c>
      <c r="EH46" s="4"/>
      <c r="EI46" s="4"/>
      <c r="EJ46" s="4"/>
      <c r="EK46" s="4"/>
      <c r="EL46" s="12"/>
      <c r="EM46" s="12">
        <v>0.5</v>
      </c>
      <c r="EN46" s="4"/>
      <c r="EO46" s="4"/>
      <c r="EP46" s="4"/>
      <c r="EQ46" s="4"/>
      <c r="ER46" s="4"/>
      <c r="ES46" s="4"/>
      <c r="ET46" s="4">
        <v>562</v>
      </c>
      <c r="EU46" s="12"/>
      <c r="EV46" s="4"/>
      <c r="EW46" s="4">
        <v>3</v>
      </c>
      <c r="EX46" s="12"/>
      <c r="EY46" s="12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12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12"/>
      <c r="GB46" s="4"/>
      <c r="GC46" s="4"/>
      <c r="GD46" s="4"/>
      <c r="GE46" s="4"/>
      <c r="GF46" s="4"/>
      <c r="GG46" s="4"/>
      <c r="GH46" s="4">
        <v>1</v>
      </c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>
        <v>30</v>
      </c>
      <c r="GZ46" s="4"/>
      <c r="HA46" s="4"/>
      <c r="HB46" s="4"/>
      <c r="HC46" s="4"/>
      <c r="HD46" s="12"/>
      <c r="HE46" s="4"/>
      <c r="HF46" s="4">
        <v>0.1</v>
      </c>
      <c r="HG46" s="4"/>
      <c r="HH46" s="4"/>
      <c r="HI46" s="4"/>
      <c r="HJ46" s="4"/>
      <c r="HK46" s="4"/>
      <c r="HL46" s="12">
        <v>35.200000000000003</v>
      </c>
      <c r="HM46" s="4"/>
      <c r="HN46" s="4"/>
      <c r="HO46" s="4"/>
      <c r="HP46" s="4"/>
      <c r="HQ46" s="12">
        <v>0.01</v>
      </c>
      <c r="HR46" s="4"/>
      <c r="HS46" s="4"/>
      <c r="HT46" s="4"/>
      <c r="HU46" s="4"/>
      <c r="HV46" s="4"/>
      <c r="HW46" s="4"/>
      <c r="HX46" s="4"/>
      <c r="HY46" s="4"/>
      <c r="HZ46" s="12"/>
      <c r="IA46" s="4"/>
      <c r="IB46" s="4"/>
      <c r="IC46" s="4"/>
      <c r="ID46" s="12"/>
      <c r="IE46" s="4"/>
      <c r="IF46" s="4">
        <v>2.54</v>
      </c>
      <c r="IG46" s="4">
        <v>6.35</v>
      </c>
      <c r="IH46" s="4">
        <v>6.4399999999999999E-2</v>
      </c>
      <c r="II46" s="4"/>
      <c r="IJ46" s="4"/>
      <c r="IK46" s="4">
        <v>6.41</v>
      </c>
      <c r="IL46" s="4"/>
      <c r="IM46" s="4"/>
      <c r="IN46" s="4">
        <v>0.28599999999999998</v>
      </c>
      <c r="IO46" s="4"/>
      <c r="IP46" s="4">
        <v>7.85</v>
      </c>
      <c r="IQ46" s="4">
        <v>77.099999999999994</v>
      </c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12"/>
      <c r="JZ46" s="4"/>
      <c r="KA46" s="4"/>
      <c r="KB46" s="12"/>
      <c r="KC46" s="4"/>
      <c r="KD46" s="4"/>
      <c r="KE46" s="4"/>
      <c r="KF46" s="4"/>
      <c r="KG46" s="4"/>
      <c r="KH46" s="4"/>
      <c r="KI46" s="4"/>
      <c r="KJ46" s="4"/>
      <c r="KK46" s="4">
        <v>7.66</v>
      </c>
      <c r="KL46" s="4"/>
      <c r="KM46" s="4"/>
      <c r="KN46" s="4"/>
      <c r="KO46" s="4">
        <v>0.32800000000000001</v>
      </c>
      <c r="KP46" s="4"/>
      <c r="KQ46" s="4">
        <v>8.31</v>
      </c>
      <c r="KR46" s="4"/>
      <c r="KS46" s="4"/>
      <c r="KT46" s="4"/>
      <c r="KU46" s="4"/>
      <c r="KV46" s="4"/>
      <c r="KW46" s="4">
        <v>8.65</v>
      </c>
      <c r="KX46" s="4"/>
      <c r="KY46" s="4">
        <v>42.1</v>
      </c>
      <c r="KZ46" s="4"/>
      <c r="LA46" s="4"/>
      <c r="LB46" s="4"/>
      <c r="LC46" s="4"/>
      <c r="LD46" s="4">
        <v>54.7</v>
      </c>
      <c r="LE46" s="4"/>
      <c r="LF46" s="4">
        <v>14.4</v>
      </c>
      <c r="LG46" s="4"/>
      <c r="LH46" s="4"/>
      <c r="LI46" s="4"/>
      <c r="LJ46" s="4"/>
      <c r="LK46" s="12"/>
      <c r="LL46" s="4"/>
      <c r="LM46" s="4"/>
      <c r="LN46" s="4"/>
      <c r="LO46" s="4"/>
      <c r="LP46" s="4"/>
      <c r="LQ46" s="12"/>
      <c r="LR46" s="4"/>
      <c r="LS46" s="4"/>
      <c r="LT46" s="4"/>
      <c r="LU46" s="4"/>
      <c r="LV46" s="4"/>
      <c r="LW46" s="4">
        <v>4.2</v>
      </c>
      <c r="LX46" s="4"/>
      <c r="LY46" s="12"/>
      <c r="LZ46" s="4"/>
      <c r="MA46" s="4">
        <v>3.69</v>
      </c>
      <c r="MB46" s="4">
        <v>32.634117812500001</v>
      </c>
    </row>
    <row r="47" spans="1:340">
      <c r="A47" s="4" t="s">
        <v>438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12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12">
        <v>9.7999999999999997E-4</v>
      </c>
      <c r="CR47" s="4">
        <v>0.11700000000000001</v>
      </c>
      <c r="CS47" s="4"/>
      <c r="CT47" s="12">
        <v>1</v>
      </c>
      <c r="CU47" s="4"/>
      <c r="CV47" s="4"/>
      <c r="CW47" s="4"/>
      <c r="CX47" s="4"/>
      <c r="CY47" s="4"/>
      <c r="CZ47" s="4"/>
      <c r="DA47" s="12"/>
      <c r="DB47" s="4"/>
      <c r="DC47" s="12"/>
      <c r="DD47" s="4"/>
      <c r="DE47" s="4"/>
      <c r="DF47" s="4"/>
      <c r="DG47" s="4"/>
      <c r="DH47" s="4"/>
      <c r="DI47" s="4"/>
      <c r="DJ47" s="4">
        <v>100</v>
      </c>
      <c r="DK47" s="4"/>
      <c r="DL47" s="4"/>
      <c r="DM47" s="4"/>
      <c r="DN47" s="4"/>
      <c r="DO47" s="4"/>
      <c r="DP47" s="12"/>
      <c r="DQ47" s="4">
        <v>1.4E-2</v>
      </c>
      <c r="DR47" s="4"/>
      <c r="DS47" s="4"/>
      <c r="DT47" s="4"/>
      <c r="DU47" s="4"/>
      <c r="DV47" s="4"/>
      <c r="DW47" s="4"/>
      <c r="DX47" s="4"/>
      <c r="DY47" s="4">
        <v>4.3099999999999996</v>
      </c>
      <c r="DZ47" s="4"/>
      <c r="EA47" s="4"/>
      <c r="EB47" s="4">
        <v>48.5</v>
      </c>
      <c r="EC47" s="4"/>
      <c r="ED47" s="4"/>
      <c r="EE47" s="4"/>
      <c r="EF47" s="4"/>
      <c r="EG47" s="4">
        <v>10.7</v>
      </c>
      <c r="EH47" s="4"/>
      <c r="EI47" s="4"/>
      <c r="EJ47" s="4"/>
      <c r="EK47" s="4"/>
      <c r="EL47" s="12"/>
      <c r="EM47" s="12">
        <v>0.5</v>
      </c>
      <c r="EN47" s="4"/>
      <c r="EO47" s="4"/>
      <c r="EP47" s="4"/>
      <c r="EQ47" s="4"/>
      <c r="ER47" s="4"/>
      <c r="ES47" s="4"/>
      <c r="ET47" s="4">
        <v>567</v>
      </c>
      <c r="EU47" s="12"/>
      <c r="EV47" s="4"/>
      <c r="EW47" s="4">
        <v>2.87</v>
      </c>
      <c r="EX47" s="12"/>
      <c r="EY47" s="12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12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12"/>
      <c r="GB47" s="4"/>
      <c r="GC47" s="4"/>
      <c r="GD47" s="4"/>
      <c r="GE47" s="4"/>
      <c r="GF47" s="4"/>
      <c r="GG47" s="4"/>
      <c r="GH47" s="4">
        <v>1</v>
      </c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>
        <v>30</v>
      </c>
      <c r="GZ47" s="4"/>
      <c r="HA47" s="4"/>
      <c r="HB47" s="4"/>
      <c r="HC47" s="4"/>
      <c r="HD47" s="12"/>
      <c r="HE47" s="4"/>
      <c r="HF47" s="4">
        <v>0.1</v>
      </c>
      <c r="HG47" s="4"/>
      <c r="HH47" s="4"/>
      <c r="HI47" s="4"/>
      <c r="HJ47" s="4"/>
      <c r="HK47" s="4"/>
      <c r="HL47" s="12">
        <v>45.5</v>
      </c>
      <c r="HM47" s="4"/>
      <c r="HN47" s="4"/>
      <c r="HO47" s="4"/>
      <c r="HP47" s="4"/>
      <c r="HQ47" s="12">
        <v>0.01</v>
      </c>
      <c r="HR47" s="4"/>
      <c r="HS47" s="4"/>
      <c r="HT47" s="4"/>
      <c r="HU47" s="4"/>
      <c r="HV47" s="4"/>
      <c r="HW47" s="4"/>
      <c r="HX47" s="4"/>
      <c r="HY47" s="4"/>
      <c r="HZ47" s="12"/>
      <c r="IA47" s="4"/>
      <c r="IB47" s="4"/>
      <c r="IC47" s="4"/>
      <c r="ID47" s="12"/>
      <c r="IE47" s="4"/>
      <c r="IF47" s="4">
        <v>2.38</v>
      </c>
      <c r="IG47" s="4">
        <v>5.85</v>
      </c>
      <c r="IH47" s="4">
        <v>4.9799999999999997E-2</v>
      </c>
      <c r="II47" s="4"/>
      <c r="IJ47" s="4"/>
      <c r="IK47" s="4">
        <v>5.9</v>
      </c>
      <c r="IL47" s="4"/>
      <c r="IM47" s="4"/>
      <c r="IN47" s="4">
        <v>0.25900000000000001</v>
      </c>
      <c r="IO47" s="4"/>
      <c r="IP47" s="4">
        <v>8.6199999999999992</v>
      </c>
      <c r="IQ47" s="4">
        <v>74.7</v>
      </c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12"/>
      <c r="JZ47" s="4"/>
      <c r="KA47" s="4"/>
      <c r="KB47" s="12"/>
      <c r="KC47" s="4"/>
      <c r="KD47" s="4"/>
      <c r="KE47" s="4"/>
      <c r="KF47" s="4"/>
      <c r="KG47" s="4"/>
      <c r="KH47" s="4"/>
      <c r="KI47" s="4"/>
      <c r="KJ47" s="4"/>
      <c r="KK47" s="4">
        <v>7.69</v>
      </c>
      <c r="KL47" s="4"/>
      <c r="KM47" s="4"/>
      <c r="KN47" s="4"/>
      <c r="KO47" s="4">
        <v>0.29699999999999999</v>
      </c>
      <c r="KP47" s="4"/>
      <c r="KQ47" s="4">
        <v>7.66</v>
      </c>
      <c r="KR47" s="4"/>
      <c r="KS47" s="4"/>
      <c r="KT47" s="4"/>
      <c r="KU47" s="4"/>
      <c r="KV47" s="4"/>
      <c r="KW47" s="4">
        <v>10.3</v>
      </c>
      <c r="KX47" s="4"/>
      <c r="KY47" s="4">
        <v>38.1</v>
      </c>
      <c r="KZ47" s="4"/>
      <c r="LA47" s="4"/>
      <c r="LB47" s="4"/>
      <c r="LC47" s="4"/>
      <c r="LD47" s="4">
        <v>53.4</v>
      </c>
      <c r="LE47" s="4"/>
      <c r="LF47" s="4">
        <v>9</v>
      </c>
      <c r="LG47" s="4"/>
      <c r="LH47" s="4"/>
      <c r="LI47" s="4"/>
      <c r="LJ47" s="4"/>
      <c r="LK47" s="12"/>
      <c r="LL47" s="4"/>
      <c r="LM47" s="4"/>
      <c r="LN47" s="4"/>
      <c r="LO47" s="4"/>
      <c r="LP47" s="4"/>
      <c r="LQ47" s="12"/>
      <c r="LR47" s="4"/>
      <c r="LS47" s="4"/>
      <c r="LT47" s="4"/>
      <c r="LU47" s="4"/>
      <c r="LV47" s="4"/>
      <c r="LW47" s="4">
        <v>2.8</v>
      </c>
      <c r="LX47" s="4"/>
      <c r="LY47" s="12"/>
      <c r="LZ47" s="4"/>
      <c r="MA47" s="4">
        <v>6.82</v>
      </c>
      <c r="MB47" s="4">
        <v>32.670243124999999</v>
      </c>
    </row>
    <row r="48" spans="1:340">
      <c r="A48" s="4" t="s">
        <v>439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12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>
        <v>1E-4</v>
      </c>
      <c r="CI48" s="4">
        <v>1E-4</v>
      </c>
      <c r="CJ48" s="4"/>
      <c r="CK48" s="4"/>
      <c r="CL48" s="4"/>
      <c r="CM48" s="4"/>
      <c r="CN48" s="4"/>
      <c r="CO48" s="4"/>
      <c r="CP48" s="4"/>
      <c r="CQ48" s="12">
        <v>8.7000000000000001E-4</v>
      </c>
      <c r="CR48" s="4">
        <v>9.8000000000000004E-2</v>
      </c>
      <c r="CS48" s="4"/>
      <c r="CT48" s="12">
        <v>1</v>
      </c>
      <c r="CU48" s="4"/>
      <c r="CV48" s="4"/>
      <c r="CW48" s="4"/>
      <c r="CX48" s="4"/>
      <c r="CY48" s="4"/>
      <c r="CZ48" s="4"/>
      <c r="DA48" s="12"/>
      <c r="DB48" s="4"/>
      <c r="DC48" s="12"/>
      <c r="DD48" s="4"/>
      <c r="DE48" s="4"/>
      <c r="DF48" s="4"/>
      <c r="DG48" s="4"/>
      <c r="DH48" s="4"/>
      <c r="DI48" s="4">
        <v>1E-4</v>
      </c>
      <c r="DJ48" s="4">
        <v>100</v>
      </c>
      <c r="DK48" s="4"/>
      <c r="DL48" s="4"/>
      <c r="DM48" s="4"/>
      <c r="DN48" s="4"/>
      <c r="DO48" s="4"/>
      <c r="DP48" s="12">
        <v>1.7999999999999999E-2</v>
      </c>
      <c r="DQ48" s="4">
        <v>1.44E-2</v>
      </c>
      <c r="DR48" s="4"/>
      <c r="DS48" s="4"/>
      <c r="DT48" s="4"/>
      <c r="DU48" s="4"/>
      <c r="DV48" s="4"/>
      <c r="DW48" s="4"/>
      <c r="DX48" s="4"/>
      <c r="DY48" s="4">
        <v>4.43</v>
      </c>
      <c r="DZ48" s="4"/>
      <c r="EA48" s="4"/>
      <c r="EB48" s="4">
        <v>48.9</v>
      </c>
      <c r="EC48" s="4"/>
      <c r="ED48" s="4"/>
      <c r="EE48" s="4"/>
      <c r="EF48" s="4"/>
      <c r="EG48" s="4">
        <v>2.1</v>
      </c>
      <c r="EH48" s="4">
        <v>1E-3</v>
      </c>
      <c r="EI48" s="4"/>
      <c r="EJ48" s="4"/>
      <c r="EK48" s="4"/>
      <c r="EL48" s="12"/>
      <c r="EM48" s="12">
        <v>0.5</v>
      </c>
      <c r="EN48" s="4"/>
      <c r="EO48" s="4"/>
      <c r="EP48" s="4"/>
      <c r="EQ48" s="4">
        <v>4.0000000000000003E-5</v>
      </c>
      <c r="ER48" s="4"/>
      <c r="ES48" s="4"/>
      <c r="ET48" s="4">
        <v>562</v>
      </c>
      <c r="EU48" s="12">
        <v>3.03</v>
      </c>
      <c r="EV48" s="4"/>
      <c r="EW48" s="4">
        <v>2.69</v>
      </c>
      <c r="EX48" s="12"/>
      <c r="EY48" s="12"/>
      <c r="EZ48" s="4"/>
      <c r="FA48" s="4"/>
      <c r="FB48" s="4"/>
      <c r="FC48" s="4"/>
      <c r="FD48" s="4"/>
      <c r="FE48" s="4"/>
      <c r="FF48" s="4"/>
      <c r="FG48" s="4">
        <v>4.0000000000000002E-4</v>
      </c>
      <c r="FH48" s="4"/>
      <c r="FI48" s="4"/>
      <c r="FJ48" s="4"/>
      <c r="FK48" s="4">
        <v>1.1E-4</v>
      </c>
      <c r="FL48" s="12"/>
      <c r="FM48" s="4"/>
      <c r="FN48" s="4">
        <v>4.0000000000000003E-5</v>
      </c>
      <c r="FO48" s="4"/>
      <c r="FP48" s="4"/>
      <c r="FQ48" s="4">
        <v>1E-4</v>
      </c>
      <c r="FR48" s="4"/>
      <c r="FS48" s="4"/>
      <c r="FT48" s="4"/>
      <c r="FU48" s="4"/>
      <c r="FV48" s="4"/>
      <c r="FW48" s="4"/>
      <c r="FX48" s="4"/>
      <c r="FY48" s="4"/>
      <c r="FZ48" s="4"/>
      <c r="GA48" s="12"/>
      <c r="GB48" s="4"/>
      <c r="GC48" s="4"/>
      <c r="GD48" s="4"/>
      <c r="GE48" s="4"/>
      <c r="GF48" s="4"/>
      <c r="GG48" s="4"/>
      <c r="GH48" s="4">
        <v>1</v>
      </c>
      <c r="GI48" s="4"/>
      <c r="GJ48" s="4">
        <v>3.6999999999999999E-4</v>
      </c>
      <c r="GK48" s="4">
        <v>6.8000000000000005E-4</v>
      </c>
      <c r="GL48" s="4">
        <v>2.3099999999999999E-2</v>
      </c>
      <c r="GM48" s="4"/>
      <c r="GN48" s="4">
        <v>8.1999999999999998E-4</v>
      </c>
      <c r="GO48" s="4">
        <v>4.0000000000000003E-5</v>
      </c>
      <c r="GP48" s="4"/>
      <c r="GQ48" s="4">
        <v>1E-4</v>
      </c>
      <c r="GR48" s="4">
        <v>1E-4</v>
      </c>
      <c r="GS48" s="4"/>
      <c r="GT48" s="4"/>
      <c r="GU48" s="4"/>
      <c r="GV48" s="4"/>
      <c r="GW48" s="4"/>
      <c r="GX48" s="4">
        <v>1.1E-4</v>
      </c>
      <c r="GY48" s="4">
        <v>80.8</v>
      </c>
      <c r="GZ48" s="4"/>
      <c r="HA48" s="4"/>
      <c r="HB48" s="4"/>
      <c r="HC48" s="4"/>
      <c r="HD48" s="12">
        <v>0.33900000000000002</v>
      </c>
      <c r="HE48" s="4"/>
      <c r="HF48" s="4">
        <v>0.126</v>
      </c>
      <c r="HG48" s="4"/>
      <c r="HH48" s="4"/>
      <c r="HI48" s="4"/>
      <c r="HJ48" s="4"/>
      <c r="HK48" s="4"/>
      <c r="HL48" s="12">
        <v>39.799999999999997</v>
      </c>
      <c r="HM48" s="4"/>
      <c r="HN48" s="4"/>
      <c r="HO48" s="4"/>
      <c r="HP48" s="4">
        <v>0.01</v>
      </c>
      <c r="HQ48" s="12">
        <v>0.01</v>
      </c>
      <c r="HR48" s="4"/>
      <c r="HS48" s="4"/>
      <c r="HT48" s="4"/>
      <c r="HU48" s="4"/>
      <c r="HV48" s="4"/>
      <c r="HW48" s="4"/>
      <c r="HX48" s="4"/>
      <c r="HY48" s="4"/>
      <c r="HZ48" s="12"/>
      <c r="IA48" s="4"/>
      <c r="IB48" s="4"/>
      <c r="IC48" s="4"/>
      <c r="ID48" s="12"/>
      <c r="IE48" s="4"/>
      <c r="IF48" s="4">
        <v>2.4500000000000002</v>
      </c>
      <c r="IG48" s="4">
        <v>5.96</v>
      </c>
      <c r="IH48" s="4">
        <v>4.1599999999999998E-2</v>
      </c>
      <c r="II48" s="4"/>
      <c r="IJ48" s="4">
        <v>6.73</v>
      </c>
      <c r="IK48" s="4">
        <v>6</v>
      </c>
      <c r="IL48" s="4"/>
      <c r="IM48" s="4"/>
      <c r="IN48" s="4">
        <v>0.27600000000000002</v>
      </c>
      <c r="IO48" s="4"/>
      <c r="IP48" s="4">
        <v>10.5</v>
      </c>
      <c r="IQ48" s="4">
        <v>83.9</v>
      </c>
      <c r="IR48" s="4">
        <v>1E-3</v>
      </c>
      <c r="IS48" s="4">
        <v>1E-3</v>
      </c>
      <c r="IT48" s="4">
        <v>1E-3</v>
      </c>
      <c r="IU48" s="4">
        <v>1E-3</v>
      </c>
      <c r="IV48" s="4">
        <v>1E-3</v>
      </c>
      <c r="IW48" s="4">
        <v>1E-3</v>
      </c>
      <c r="IX48" s="4">
        <v>2E-3</v>
      </c>
      <c r="IY48" s="4">
        <v>8.0000000000000002E-3</v>
      </c>
      <c r="IZ48" s="4">
        <v>0.03</v>
      </c>
      <c r="JA48" s="4">
        <v>1E-4</v>
      </c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12"/>
      <c r="JZ48" s="4"/>
      <c r="KA48" s="4"/>
      <c r="KB48" s="12"/>
      <c r="KC48" s="4"/>
      <c r="KD48" s="4"/>
      <c r="KE48" s="4"/>
      <c r="KF48" s="4"/>
      <c r="KG48" s="4"/>
      <c r="KH48" s="4"/>
      <c r="KI48" s="4"/>
      <c r="KJ48" s="4"/>
      <c r="KK48" s="4">
        <v>7.82</v>
      </c>
      <c r="KL48" s="4"/>
      <c r="KM48" s="4"/>
      <c r="KN48" s="4"/>
      <c r="KO48" s="4">
        <v>0.314</v>
      </c>
      <c r="KP48" s="4"/>
      <c r="KQ48" s="4">
        <v>6.73</v>
      </c>
      <c r="KR48" s="4"/>
      <c r="KS48" s="4"/>
      <c r="KT48" s="4">
        <v>1E-4</v>
      </c>
      <c r="KU48" s="4"/>
      <c r="KV48" s="4"/>
      <c r="KW48" s="4">
        <v>11</v>
      </c>
      <c r="KX48" s="4"/>
      <c r="KY48" s="4">
        <v>36.299999999999997</v>
      </c>
      <c r="KZ48" s="4">
        <v>4.22</v>
      </c>
      <c r="LA48" s="4"/>
      <c r="LB48" s="4"/>
      <c r="LC48" s="4"/>
      <c r="LD48" s="4">
        <v>50.2</v>
      </c>
      <c r="LE48" s="4"/>
      <c r="LF48" s="4">
        <v>5.7</v>
      </c>
      <c r="LG48" s="4">
        <v>3.1700000000000001E-3</v>
      </c>
      <c r="LH48" s="4"/>
      <c r="LI48" s="4"/>
      <c r="LJ48" s="4"/>
      <c r="LK48" s="12"/>
      <c r="LL48" s="4"/>
      <c r="LM48" s="4"/>
      <c r="LN48" s="4">
        <v>4.0000000000000003E-5</v>
      </c>
      <c r="LO48" s="4"/>
      <c r="LP48" s="4"/>
      <c r="LQ48" s="12"/>
      <c r="LR48" s="4"/>
      <c r="LS48" s="4"/>
      <c r="LT48" s="4"/>
      <c r="LU48" s="4"/>
      <c r="LV48" s="4"/>
      <c r="LW48" s="4">
        <v>2.8</v>
      </c>
      <c r="LX48" s="4"/>
      <c r="LY48" s="12">
        <v>4.09</v>
      </c>
      <c r="LZ48" s="4"/>
      <c r="MA48" s="4">
        <v>3.69</v>
      </c>
      <c r="MB48" s="4">
        <v>15.87919695652173</v>
      </c>
    </row>
    <row r="49" spans="1:340">
      <c r="A49" s="4" t="s">
        <v>440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12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12">
        <v>2.2300000000000002E-3</v>
      </c>
      <c r="CR49" s="4">
        <v>0.16300000000000001</v>
      </c>
      <c r="CS49" s="4"/>
      <c r="CT49" s="12">
        <v>1</v>
      </c>
      <c r="CU49" s="4"/>
      <c r="CV49" s="4"/>
      <c r="CW49" s="4"/>
      <c r="CX49" s="4"/>
      <c r="CY49" s="4"/>
      <c r="CZ49" s="4"/>
      <c r="DA49" s="12"/>
      <c r="DB49" s="4"/>
      <c r="DC49" s="12"/>
      <c r="DD49" s="4"/>
      <c r="DE49" s="4"/>
      <c r="DF49" s="4"/>
      <c r="DG49" s="4"/>
      <c r="DH49" s="4"/>
      <c r="DI49" s="4"/>
      <c r="DJ49" s="4">
        <v>100</v>
      </c>
      <c r="DK49" s="4"/>
      <c r="DL49" s="4"/>
      <c r="DM49" s="4"/>
      <c r="DN49" s="4"/>
      <c r="DO49" s="4"/>
      <c r="DP49" s="12">
        <v>3.1199999999999999E-2</v>
      </c>
      <c r="DQ49" s="4">
        <v>1.6899999999999998E-2</v>
      </c>
      <c r="DR49" s="4"/>
      <c r="DS49" s="4"/>
      <c r="DT49" s="4"/>
      <c r="DU49" s="4"/>
      <c r="DV49" s="4"/>
      <c r="DW49" s="4"/>
      <c r="DX49" s="4"/>
      <c r="DY49" s="4">
        <v>6.69</v>
      </c>
      <c r="DZ49" s="4"/>
      <c r="EA49" s="4"/>
      <c r="EB49" s="4">
        <v>39.6</v>
      </c>
      <c r="EC49" s="4"/>
      <c r="ED49" s="4"/>
      <c r="EE49" s="4"/>
      <c r="EF49" s="4"/>
      <c r="EG49" s="4">
        <v>2</v>
      </c>
      <c r="EH49" s="4"/>
      <c r="EI49" s="4"/>
      <c r="EJ49" s="4"/>
      <c r="EK49" s="4"/>
      <c r="EL49" s="12"/>
      <c r="EM49" s="12">
        <v>0.5</v>
      </c>
      <c r="EN49" s="4"/>
      <c r="EO49" s="4"/>
      <c r="EP49" s="4"/>
      <c r="EQ49" s="4"/>
      <c r="ER49" s="4"/>
      <c r="ES49" s="4"/>
      <c r="ET49" s="4">
        <v>453</v>
      </c>
      <c r="EU49" s="12">
        <v>4.6399999999999997</v>
      </c>
      <c r="EV49" s="4"/>
      <c r="EW49" s="4">
        <v>3.46</v>
      </c>
      <c r="EX49" s="12"/>
      <c r="EY49" s="12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12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12"/>
      <c r="GB49" s="4"/>
      <c r="GC49" s="4"/>
      <c r="GD49" s="4"/>
      <c r="GE49" s="4"/>
      <c r="GF49" s="4"/>
      <c r="GG49" s="4"/>
      <c r="GH49" s="4">
        <v>1</v>
      </c>
      <c r="GI49" s="4"/>
      <c r="GJ49" s="4"/>
      <c r="GK49" s="4"/>
      <c r="GL49" s="4"/>
      <c r="GM49" s="4"/>
      <c r="GN49" s="4">
        <v>3.0000000000000001E-3</v>
      </c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>
        <v>145</v>
      </c>
      <c r="GZ49" s="4"/>
      <c r="HA49" s="4"/>
      <c r="HB49" s="4"/>
      <c r="HC49" s="4"/>
      <c r="HD49" s="12">
        <v>1.5</v>
      </c>
      <c r="HE49" s="4"/>
      <c r="HF49" s="4">
        <v>0.217</v>
      </c>
      <c r="HG49" s="4"/>
      <c r="HH49" s="4"/>
      <c r="HI49" s="4"/>
      <c r="HJ49" s="4"/>
      <c r="HK49" s="4"/>
      <c r="HL49" s="12">
        <v>67.400000000000006</v>
      </c>
      <c r="HM49" s="4"/>
      <c r="HN49" s="4"/>
      <c r="HO49" s="4"/>
      <c r="HP49" s="4">
        <v>1.2699999999999999E-2</v>
      </c>
      <c r="HQ49" s="12"/>
      <c r="HR49" s="4"/>
      <c r="HS49" s="4"/>
      <c r="HT49" s="4"/>
      <c r="HU49" s="4"/>
      <c r="HV49" s="4"/>
      <c r="HW49" s="4"/>
      <c r="HX49" s="4"/>
      <c r="HY49" s="4"/>
      <c r="HZ49" s="12"/>
      <c r="IA49" s="4"/>
      <c r="IB49" s="4"/>
      <c r="IC49" s="4"/>
      <c r="ID49" s="12"/>
      <c r="IE49" s="4"/>
      <c r="IF49" s="4">
        <v>2.79</v>
      </c>
      <c r="IG49" s="4">
        <v>5.95</v>
      </c>
      <c r="IH49" s="4">
        <v>6.8500000000000005E-2</v>
      </c>
      <c r="II49" s="4"/>
      <c r="IJ49" s="4">
        <v>6.83</v>
      </c>
      <c r="IK49" s="4">
        <v>6.02</v>
      </c>
      <c r="IL49" s="4"/>
      <c r="IM49" s="4"/>
      <c r="IN49" s="4">
        <v>0.11799999999999999</v>
      </c>
      <c r="IO49" s="4"/>
      <c r="IP49" s="4">
        <v>13.9</v>
      </c>
      <c r="IQ49" s="4">
        <v>111.8</v>
      </c>
      <c r="IR49" s="4">
        <v>1E-3</v>
      </c>
      <c r="IS49" s="4">
        <v>1E-3</v>
      </c>
      <c r="IT49" s="4">
        <v>1E-3</v>
      </c>
      <c r="IU49" s="4">
        <v>1E-3</v>
      </c>
      <c r="IV49" s="4">
        <v>1E-3</v>
      </c>
      <c r="IW49" s="4">
        <v>1E-3</v>
      </c>
      <c r="IX49" s="4">
        <v>2E-3</v>
      </c>
      <c r="IY49" s="4">
        <v>8.0000000000000002E-3</v>
      </c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12"/>
      <c r="JZ49" s="4"/>
      <c r="KA49" s="4"/>
      <c r="KB49" s="12"/>
      <c r="KC49" s="4"/>
      <c r="KD49" s="4"/>
      <c r="KE49" s="4"/>
      <c r="KF49" s="4"/>
      <c r="KG49" s="4"/>
      <c r="KH49" s="4"/>
      <c r="KI49" s="4"/>
      <c r="KJ49" s="4"/>
      <c r="KK49" s="4">
        <v>8.1300000000000008</v>
      </c>
      <c r="KL49" s="4"/>
      <c r="KM49" s="4"/>
      <c r="KN49" s="4"/>
      <c r="KO49" s="4">
        <v>0.20399999999999999</v>
      </c>
      <c r="KP49" s="4"/>
      <c r="KQ49" s="4">
        <v>4.5199999999999996</v>
      </c>
      <c r="KR49" s="4"/>
      <c r="KS49" s="4"/>
      <c r="KT49" s="4"/>
      <c r="KU49" s="4"/>
      <c r="KV49" s="4"/>
      <c r="KW49" s="4">
        <v>9.42</v>
      </c>
      <c r="KX49" s="4"/>
      <c r="KY49" s="4">
        <v>24.4</v>
      </c>
      <c r="KZ49" s="4">
        <v>16.399999999999999</v>
      </c>
      <c r="LA49" s="4"/>
      <c r="LB49" s="4"/>
      <c r="LC49" s="4"/>
      <c r="LD49" s="4">
        <v>41.7</v>
      </c>
      <c r="LE49" s="4"/>
      <c r="LF49" s="4">
        <v>6.1</v>
      </c>
      <c r="LG49" s="4"/>
      <c r="LH49" s="4"/>
      <c r="LI49" s="4"/>
      <c r="LJ49" s="4"/>
      <c r="LK49" s="12"/>
      <c r="LL49" s="4"/>
      <c r="LM49" s="4"/>
      <c r="LN49" s="4"/>
      <c r="LO49" s="4"/>
      <c r="LP49" s="4"/>
      <c r="LQ49" s="12"/>
      <c r="LR49" s="4"/>
      <c r="LS49" s="4"/>
      <c r="LT49" s="4"/>
      <c r="LU49" s="4"/>
      <c r="LV49" s="4"/>
      <c r="LW49" s="4">
        <v>25.8</v>
      </c>
      <c r="LX49" s="4"/>
      <c r="LY49" s="12">
        <v>10.6</v>
      </c>
      <c r="LZ49" s="4"/>
      <c r="MA49" s="4">
        <v>4.66</v>
      </c>
      <c r="MB49" s="4">
        <v>23.950266595744672</v>
      </c>
    </row>
    <row r="50" spans="1:340">
      <c r="A50" s="4" t="s">
        <v>441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12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12">
        <v>6.2E-4</v>
      </c>
      <c r="CR50" s="4">
        <v>9.7000000000000003E-2</v>
      </c>
      <c r="CS50" s="4"/>
      <c r="CT50" s="12">
        <v>1</v>
      </c>
      <c r="CU50" s="4"/>
      <c r="CV50" s="4"/>
      <c r="CW50" s="4"/>
      <c r="CX50" s="4"/>
      <c r="CY50" s="4"/>
      <c r="CZ50" s="4"/>
      <c r="DA50" s="12"/>
      <c r="DB50" s="4"/>
      <c r="DC50" s="12"/>
      <c r="DD50" s="4"/>
      <c r="DE50" s="4"/>
      <c r="DF50" s="4"/>
      <c r="DG50" s="4"/>
      <c r="DH50" s="4"/>
      <c r="DI50" s="4"/>
      <c r="DJ50" s="4">
        <v>100</v>
      </c>
      <c r="DK50" s="4"/>
      <c r="DL50" s="4"/>
      <c r="DM50" s="4"/>
      <c r="DN50" s="4"/>
      <c r="DO50" s="4"/>
      <c r="DP50" s="12"/>
      <c r="DQ50" s="4">
        <v>1.6899999999999998E-2</v>
      </c>
      <c r="DR50" s="4"/>
      <c r="DS50" s="4"/>
      <c r="DT50" s="4"/>
      <c r="DU50" s="4"/>
      <c r="DV50" s="4"/>
      <c r="DW50" s="4"/>
      <c r="DX50" s="4"/>
      <c r="DY50" s="4">
        <v>5.81</v>
      </c>
      <c r="DZ50" s="4"/>
      <c r="EA50" s="4"/>
      <c r="EB50" s="4">
        <v>42</v>
      </c>
      <c r="EC50" s="4"/>
      <c r="ED50" s="4"/>
      <c r="EE50" s="4"/>
      <c r="EF50" s="4"/>
      <c r="EG50" s="4">
        <v>2.9</v>
      </c>
      <c r="EH50" s="4"/>
      <c r="EI50" s="4"/>
      <c r="EJ50" s="4"/>
      <c r="EK50" s="4"/>
      <c r="EL50" s="12"/>
      <c r="EM50" s="12">
        <v>0.5</v>
      </c>
      <c r="EN50" s="4"/>
      <c r="EO50" s="4"/>
      <c r="EP50" s="4"/>
      <c r="EQ50" s="4"/>
      <c r="ER50" s="4"/>
      <c r="ES50" s="4"/>
      <c r="ET50" s="4">
        <v>476</v>
      </c>
      <c r="EU50" s="12"/>
      <c r="EV50" s="4"/>
      <c r="EW50" s="4">
        <v>2.9</v>
      </c>
      <c r="EX50" s="12"/>
      <c r="EY50" s="12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12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12"/>
      <c r="GB50" s="4"/>
      <c r="GC50" s="4"/>
      <c r="GD50" s="4"/>
      <c r="GE50" s="4"/>
      <c r="GF50" s="4"/>
      <c r="GG50" s="4"/>
      <c r="GH50" s="4">
        <v>1</v>
      </c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>
        <v>135</v>
      </c>
      <c r="GZ50" s="4"/>
      <c r="HA50" s="4"/>
      <c r="HB50" s="4"/>
      <c r="HC50" s="4"/>
      <c r="HD50" s="12"/>
      <c r="HE50" s="4"/>
      <c r="HF50" s="4">
        <v>0.187</v>
      </c>
      <c r="HG50" s="4"/>
      <c r="HH50" s="4"/>
      <c r="HI50" s="4"/>
      <c r="HJ50" s="4"/>
      <c r="HK50" s="4"/>
      <c r="HL50" s="12">
        <v>81.2</v>
      </c>
      <c r="HM50" s="4"/>
      <c r="HN50" s="4"/>
      <c r="HO50" s="4"/>
      <c r="HP50" s="4"/>
      <c r="HQ50" s="12">
        <v>0.01</v>
      </c>
      <c r="HR50" s="4"/>
      <c r="HS50" s="4"/>
      <c r="HT50" s="4"/>
      <c r="HU50" s="4"/>
      <c r="HV50" s="4"/>
      <c r="HW50" s="4"/>
      <c r="HX50" s="4"/>
      <c r="HY50" s="4"/>
      <c r="HZ50" s="12"/>
      <c r="IA50" s="4"/>
      <c r="IB50" s="4"/>
      <c r="IC50" s="4"/>
      <c r="ID50" s="12"/>
      <c r="IE50" s="4"/>
      <c r="IF50" s="4">
        <v>2.8</v>
      </c>
      <c r="IG50" s="4">
        <v>5.53</v>
      </c>
      <c r="IH50" s="4">
        <v>5.0200000000000002E-2</v>
      </c>
      <c r="II50" s="4"/>
      <c r="IJ50" s="4"/>
      <c r="IK50" s="4">
        <v>5.58</v>
      </c>
      <c r="IL50" s="4"/>
      <c r="IM50" s="4"/>
      <c r="IN50" s="4">
        <v>0.155</v>
      </c>
      <c r="IO50" s="4"/>
      <c r="IP50" s="4">
        <v>10.7</v>
      </c>
      <c r="IQ50" s="4">
        <v>87.4</v>
      </c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12"/>
      <c r="JZ50" s="4"/>
      <c r="KA50" s="4"/>
      <c r="KB50" s="12"/>
      <c r="KC50" s="4"/>
      <c r="KD50" s="4"/>
      <c r="KE50" s="4"/>
      <c r="KF50" s="4"/>
      <c r="KG50" s="4"/>
      <c r="KH50" s="4"/>
      <c r="KI50" s="4"/>
      <c r="KJ50" s="4"/>
      <c r="KK50" s="4">
        <v>7.65</v>
      </c>
      <c r="KL50" s="4"/>
      <c r="KM50" s="4"/>
      <c r="KN50" s="4"/>
      <c r="KO50" s="4">
        <v>0.20799999999999999</v>
      </c>
      <c r="KP50" s="4"/>
      <c r="KQ50" s="4">
        <v>4.71</v>
      </c>
      <c r="KR50" s="4"/>
      <c r="KS50" s="4"/>
      <c r="KT50" s="4"/>
      <c r="KU50" s="4"/>
      <c r="KV50" s="4"/>
      <c r="KW50" s="4">
        <v>9.59</v>
      </c>
      <c r="KX50" s="4"/>
      <c r="KY50" s="4">
        <v>26.6</v>
      </c>
      <c r="KZ50" s="4"/>
      <c r="LA50" s="4"/>
      <c r="LB50" s="4"/>
      <c r="LC50" s="4"/>
      <c r="LD50" s="4">
        <v>45.1</v>
      </c>
      <c r="LE50" s="4"/>
      <c r="LF50" s="4">
        <v>6.6</v>
      </c>
      <c r="LG50" s="4"/>
      <c r="LH50" s="4"/>
      <c r="LI50" s="4"/>
      <c r="LJ50" s="4"/>
      <c r="LK50" s="12"/>
      <c r="LL50" s="4"/>
      <c r="LM50" s="4"/>
      <c r="LN50" s="4"/>
      <c r="LO50" s="4"/>
      <c r="LP50" s="4"/>
      <c r="LQ50" s="12"/>
      <c r="LR50" s="4"/>
      <c r="LS50" s="4"/>
      <c r="LT50" s="4"/>
      <c r="LU50" s="4"/>
      <c r="LV50" s="4"/>
      <c r="LW50" s="4">
        <v>14.9</v>
      </c>
      <c r="LX50" s="4"/>
      <c r="LY50" s="12"/>
      <c r="LZ50" s="4"/>
      <c r="MA50" s="4">
        <v>4.33</v>
      </c>
      <c r="MB50" s="4">
        <v>33.766397499999997</v>
      </c>
    </row>
    <row r="51" spans="1:340">
      <c r="A51" s="4" t="s">
        <v>442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12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12">
        <v>2.0100000000000001E-3</v>
      </c>
      <c r="CR51" s="4">
        <v>0.221</v>
      </c>
      <c r="CS51" s="4"/>
      <c r="CT51" s="12">
        <v>1</v>
      </c>
      <c r="CU51" s="4"/>
      <c r="CV51" s="4"/>
      <c r="CW51" s="4"/>
      <c r="CX51" s="4"/>
      <c r="CY51" s="4"/>
      <c r="CZ51" s="4"/>
      <c r="DA51" s="12"/>
      <c r="DB51" s="4"/>
      <c r="DC51" s="12"/>
      <c r="DD51" s="4"/>
      <c r="DE51" s="4"/>
      <c r="DF51" s="4"/>
      <c r="DG51" s="4"/>
      <c r="DH51" s="4"/>
      <c r="DI51" s="4"/>
      <c r="DJ51" s="4">
        <v>100</v>
      </c>
      <c r="DK51" s="4"/>
      <c r="DL51" s="4"/>
      <c r="DM51" s="4"/>
      <c r="DN51" s="4"/>
      <c r="DO51" s="4"/>
      <c r="DP51" s="12"/>
      <c r="DQ51" s="4">
        <v>2.12E-2</v>
      </c>
      <c r="DR51" s="4"/>
      <c r="DS51" s="4"/>
      <c r="DT51" s="4"/>
      <c r="DU51" s="4"/>
      <c r="DV51" s="4"/>
      <c r="DW51" s="4"/>
      <c r="DX51" s="4"/>
      <c r="DY51" s="4">
        <v>6.07</v>
      </c>
      <c r="DZ51" s="4"/>
      <c r="EA51" s="4"/>
      <c r="EB51" s="4">
        <v>65.3</v>
      </c>
      <c r="EC51" s="4"/>
      <c r="ED51" s="4"/>
      <c r="EE51" s="4"/>
      <c r="EF51" s="4"/>
      <c r="EG51" s="4">
        <v>8</v>
      </c>
      <c r="EH51" s="4"/>
      <c r="EI51" s="4"/>
      <c r="EJ51" s="4"/>
      <c r="EK51" s="4"/>
      <c r="EL51" s="12"/>
      <c r="EM51" s="12">
        <v>0.5</v>
      </c>
      <c r="EN51" s="4"/>
      <c r="EO51" s="4"/>
      <c r="EP51" s="4"/>
      <c r="EQ51" s="4"/>
      <c r="ER51" s="4"/>
      <c r="ES51" s="4"/>
      <c r="ET51" s="4">
        <v>535</v>
      </c>
      <c r="EU51" s="12"/>
      <c r="EV51" s="4"/>
      <c r="EW51" s="4">
        <v>3.35</v>
      </c>
      <c r="EX51" s="12"/>
      <c r="EY51" s="12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12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12"/>
      <c r="GB51" s="4"/>
      <c r="GC51" s="4"/>
      <c r="GD51" s="4"/>
      <c r="GE51" s="4"/>
      <c r="GF51" s="4"/>
      <c r="GG51" s="4"/>
      <c r="GH51" s="4">
        <v>1</v>
      </c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>
        <v>107</v>
      </c>
      <c r="GZ51" s="4"/>
      <c r="HA51" s="4"/>
      <c r="HB51" s="4"/>
      <c r="HC51" s="4"/>
      <c r="HD51" s="12"/>
      <c r="HE51" s="4"/>
      <c r="HF51" s="4">
        <v>0.16700000000000001</v>
      </c>
      <c r="HG51" s="4"/>
      <c r="HH51" s="4"/>
      <c r="HI51" s="4"/>
      <c r="HJ51" s="4"/>
      <c r="HK51" s="4"/>
      <c r="HL51" s="12">
        <v>70.5</v>
      </c>
      <c r="HM51" s="4"/>
      <c r="HN51" s="4"/>
      <c r="HO51" s="4"/>
      <c r="HP51" s="4"/>
      <c r="HQ51" s="12">
        <v>0.01</v>
      </c>
      <c r="HR51" s="4"/>
      <c r="HS51" s="4"/>
      <c r="HT51" s="4"/>
      <c r="HU51" s="4"/>
      <c r="HV51" s="4"/>
      <c r="HW51" s="4"/>
      <c r="HX51" s="4"/>
      <c r="HY51" s="4"/>
      <c r="HZ51" s="12"/>
      <c r="IA51" s="4"/>
      <c r="IB51" s="4"/>
      <c r="IC51" s="4"/>
      <c r="ID51" s="12"/>
      <c r="IE51" s="4"/>
      <c r="IF51" s="4">
        <v>3.15</v>
      </c>
      <c r="IG51" s="4">
        <v>5.32</v>
      </c>
      <c r="IH51" s="4">
        <v>4.5600000000000002E-2</v>
      </c>
      <c r="II51" s="4"/>
      <c r="IJ51" s="4"/>
      <c r="IK51" s="4">
        <v>5.37</v>
      </c>
      <c r="IL51" s="4"/>
      <c r="IM51" s="4"/>
      <c r="IN51" s="4">
        <v>0.106</v>
      </c>
      <c r="IO51" s="4"/>
      <c r="IP51" s="4">
        <v>12.1</v>
      </c>
      <c r="IQ51" s="4">
        <v>97.3</v>
      </c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12"/>
      <c r="JZ51" s="4"/>
      <c r="KA51" s="4"/>
      <c r="KB51" s="12"/>
      <c r="KC51" s="4"/>
      <c r="KD51" s="4"/>
      <c r="KE51" s="4"/>
      <c r="KF51" s="4"/>
      <c r="KG51" s="4"/>
      <c r="KH51" s="4"/>
      <c r="KI51" s="4"/>
      <c r="KJ51" s="4"/>
      <c r="KK51" s="4">
        <v>7.82</v>
      </c>
      <c r="KL51" s="4"/>
      <c r="KM51" s="4"/>
      <c r="KN51" s="4"/>
      <c r="KO51" s="4">
        <v>0.247</v>
      </c>
      <c r="KP51" s="4"/>
      <c r="KQ51" s="4">
        <v>4.9400000000000004</v>
      </c>
      <c r="KR51" s="4"/>
      <c r="KS51" s="4"/>
      <c r="KT51" s="4"/>
      <c r="KU51" s="4"/>
      <c r="KV51" s="4"/>
      <c r="KW51" s="4">
        <v>7.69</v>
      </c>
      <c r="KX51" s="4"/>
      <c r="KY51" s="4">
        <v>40.200000000000003</v>
      </c>
      <c r="KZ51" s="4"/>
      <c r="LA51" s="4"/>
      <c r="LB51" s="4"/>
      <c r="LC51" s="4"/>
      <c r="LD51" s="4">
        <v>45.1</v>
      </c>
      <c r="LE51" s="4"/>
      <c r="LF51" s="4">
        <v>6.1</v>
      </c>
      <c r="LG51" s="4"/>
      <c r="LH51" s="4"/>
      <c r="LI51" s="4"/>
      <c r="LJ51" s="4"/>
      <c r="LK51" s="12"/>
      <c r="LL51" s="4"/>
      <c r="LM51" s="4"/>
      <c r="LN51" s="4"/>
      <c r="LO51" s="4"/>
      <c r="LP51" s="4"/>
      <c r="LQ51" s="12"/>
      <c r="LR51" s="4"/>
      <c r="LS51" s="4"/>
      <c r="LT51" s="4"/>
      <c r="LU51" s="4"/>
      <c r="LV51" s="4"/>
      <c r="LW51" s="4">
        <v>38.700000000000003</v>
      </c>
      <c r="LX51" s="4"/>
      <c r="LY51" s="12"/>
      <c r="LZ51" s="4"/>
      <c r="MA51" s="4">
        <v>4.87</v>
      </c>
      <c r="MB51" s="4">
        <v>36.787494062500002</v>
      </c>
    </row>
    <row r="52" spans="1:340">
      <c r="A52" s="4" t="s">
        <v>443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1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12">
        <v>1.57E-3</v>
      </c>
      <c r="CR52" s="4">
        <v>0.105</v>
      </c>
      <c r="CS52" s="4"/>
      <c r="CT52" s="12">
        <v>1</v>
      </c>
      <c r="CU52" s="4"/>
      <c r="CV52" s="4"/>
      <c r="CW52" s="4"/>
      <c r="CX52" s="4"/>
      <c r="CY52" s="4"/>
      <c r="CZ52" s="4"/>
      <c r="DA52" s="12"/>
      <c r="DB52" s="4"/>
      <c r="DC52" s="12"/>
      <c r="DD52" s="4"/>
      <c r="DE52" s="4"/>
      <c r="DF52" s="4"/>
      <c r="DG52" s="4"/>
      <c r="DH52" s="4"/>
      <c r="DI52" s="4"/>
      <c r="DJ52" s="4">
        <v>100</v>
      </c>
      <c r="DK52" s="4"/>
      <c r="DL52" s="4"/>
      <c r="DM52" s="4"/>
      <c r="DN52" s="4"/>
      <c r="DO52" s="4"/>
      <c r="DP52" s="12">
        <v>4.9099999999999998E-2</v>
      </c>
      <c r="DQ52" s="4">
        <v>1.8700000000000001E-2</v>
      </c>
      <c r="DR52" s="4"/>
      <c r="DS52" s="4"/>
      <c r="DT52" s="4"/>
      <c r="DU52" s="4"/>
      <c r="DV52" s="4"/>
      <c r="DW52" s="4"/>
      <c r="DX52" s="4"/>
      <c r="DY52" s="4">
        <v>6.64</v>
      </c>
      <c r="DZ52" s="4"/>
      <c r="EA52" s="4"/>
      <c r="EB52" s="4">
        <v>37.200000000000003</v>
      </c>
      <c r="EC52" s="4"/>
      <c r="ED52" s="4"/>
      <c r="EE52" s="4"/>
      <c r="EF52" s="4"/>
      <c r="EG52" s="4">
        <v>9.6999999999999993</v>
      </c>
      <c r="EH52" s="4"/>
      <c r="EI52" s="4"/>
      <c r="EJ52" s="4"/>
      <c r="EK52" s="4"/>
      <c r="EL52" s="12"/>
      <c r="EM52" s="12">
        <v>0.5</v>
      </c>
      <c r="EN52" s="4"/>
      <c r="EO52" s="4"/>
      <c r="EP52" s="4"/>
      <c r="EQ52" s="4"/>
      <c r="ER52" s="4"/>
      <c r="ES52" s="4"/>
      <c r="ET52" s="4">
        <v>435</v>
      </c>
      <c r="EU52" s="12">
        <v>5.1100000000000003</v>
      </c>
      <c r="EV52" s="4"/>
      <c r="EW52" s="4">
        <v>3.32</v>
      </c>
      <c r="EX52" s="12"/>
      <c r="EY52" s="12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12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12"/>
      <c r="GB52" s="4"/>
      <c r="GC52" s="4"/>
      <c r="GD52" s="4"/>
      <c r="GE52" s="4"/>
      <c r="GF52" s="4"/>
      <c r="GG52" s="4"/>
      <c r="GH52" s="4">
        <v>1</v>
      </c>
      <c r="GI52" s="4"/>
      <c r="GJ52" s="4"/>
      <c r="GK52" s="4"/>
      <c r="GL52" s="4"/>
      <c r="GM52" s="4"/>
      <c r="GN52" s="4">
        <v>3.0000000000000001E-3</v>
      </c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>
        <v>138</v>
      </c>
      <c r="GZ52" s="4"/>
      <c r="HA52" s="4"/>
      <c r="HB52" s="4"/>
      <c r="HC52" s="4"/>
      <c r="HD52" s="12">
        <v>1.96</v>
      </c>
      <c r="HE52" s="4"/>
      <c r="HF52" s="4">
        <v>0.20599999999999999</v>
      </c>
      <c r="HG52" s="4"/>
      <c r="HH52" s="4"/>
      <c r="HI52" s="4"/>
      <c r="HJ52" s="4"/>
      <c r="HK52" s="4"/>
      <c r="HL52" s="12">
        <v>62</v>
      </c>
      <c r="HM52" s="4"/>
      <c r="HN52" s="4"/>
      <c r="HO52" s="4"/>
      <c r="HP52" s="4">
        <v>2.5600000000000001E-2</v>
      </c>
      <c r="HQ52" s="12">
        <v>0.01</v>
      </c>
      <c r="HR52" s="4"/>
      <c r="HS52" s="4"/>
      <c r="HT52" s="4"/>
      <c r="HU52" s="4"/>
      <c r="HV52" s="4"/>
      <c r="HW52" s="4"/>
      <c r="HX52" s="4"/>
      <c r="HY52" s="4"/>
      <c r="HZ52" s="12"/>
      <c r="IA52" s="4"/>
      <c r="IB52" s="4"/>
      <c r="IC52" s="4"/>
      <c r="ID52" s="12"/>
      <c r="IE52" s="4"/>
      <c r="IF52" s="4">
        <v>3.11</v>
      </c>
      <c r="IG52" s="4">
        <v>4.2300000000000004</v>
      </c>
      <c r="IH52" s="4">
        <v>3.8899999999999997E-2</v>
      </c>
      <c r="II52" s="4"/>
      <c r="IJ52" s="4">
        <v>5.19</v>
      </c>
      <c r="IK52" s="4">
        <v>4.2699999999999996</v>
      </c>
      <c r="IL52" s="4"/>
      <c r="IM52" s="4"/>
      <c r="IN52" s="4">
        <v>0.114</v>
      </c>
      <c r="IO52" s="4"/>
      <c r="IP52" s="4">
        <v>9.15</v>
      </c>
      <c r="IQ52" s="4">
        <v>83.2</v>
      </c>
      <c r="IR52" s="4">
        <v>1E-3</v>
      </c>
      <c r="IS52" s="4">
        <v>1E-3</v>
      </c>
      <c r="IT52" s="4">
        <v>1E-3</v>
      </c>
      <c r="IU52" s="4">
        <v>1E-3</v>
      </c>
      <c r="IV52" s="4">
        <v>1E-3</v>
      </c>
      <c r="IW52" s="4">
        <v>1E-3</v>
      </c>
      <c r="IX52" s="4">
        <v>2E-3</v>
      </c>
      <c r="IY52" s="4">
        <v>8.0000000000000002E-3</v>
      </c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12"/>
      <c r="JZ52" s="4"/>
      <c r="KA52" s="4"/>
      <c r="KB52" s="12"/>
      <c r="KC52" s="4"/>
      <c r="KD52" s="4"/>
      <c r="KE52" s="4"/>
      <c r="KF52" s="4"/>
      <c r="KG52" s="4"/>
      <c r="KH52" s="4"/>
      <c r="KI52" s="4"/>
      <c r="KJ52" s="4"/>
      <c r="KK52" s="4">
        <v>7.88</v>
      </c>
      <c r="KL52" s="4"/>
      <c r="KM52" s="4"/>
      <c r="KN52" s="4"/>
      <c r="KO52" s="4">
        <v>0.223</v>
      </c>
      <c r="KP52" s="4"/>
      <c r="KQ52" s="4">
        <v>4.3499999999999996</v>
      </c>
      <c r="KR52" s="4"/>
      <c r="KS52" s="4"/>
      <c r="KT52" s="4"/>
      <c r="KU52" s="4"/>
      <c r="KV52" s="4"/>
      <c r="KW52" s="4">
        <v>6.83</v>
      </c>
      <c r="KX52" s="4"/>
      <c r="KY52" s="4">
        <v>26</v>
      </c>
      <c r="KZ52" s="4">
        <v>28</v>
      </c>
      <c r="LA52" s="4"/>
      <c r="LB52" s="4"/>
      <c r="LC52" s="4"/>
      <c r="LD52" s="4">
        <v>39.1</v>
      </c>
      <c r="LE52" s="4"/>
      <c r="LF52" s="4">
        <v>11</v>
      </c>
      <c r="LG52" s="4"/>
      <c r="LH52" s="4"/>
      <c r="LI52" s="4"/>
      <c r="LJ52" s="4"/>
      <c r="LK52" s="12"/>
      <c r="LL52" s="4"/>
      <c r="LM52" s="4"/>
      <c r="LN52" s="4"/>
      <c r="LO52" s="4"/>
      <c r="LP52" s="4"/>
      <c r="LQ52" s="12"/>
      <c r="LR52" s="4"/>
      <c r="LS52" s="4"/>
      <c r="LT52" s="4"/>
      <c r="LU52" s="4"/>
      <c r="LV52" s="4"/>
      <c r="LW52" s="4">
        <v>32.6</v>
      </c>
      <c r="LX52" s="4"/>
      <c r="LY52" s="12">
        <v>19.399999999999999</v>
      </c>
      <c r="LZ52" s="4"/>
      <c r="MA52" s="4">
        <v>5.03</v>
      </c>
      <c r="MB52" s="4">
        <v>22.741268125000001</v>
      </c>
    </row>
    <row r="53" spans="1:340">
      <c r="A53" s="4" t="s">
        <v>444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12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12">
        <v>9.3000000000000005E-4</v>
      </c>
      <c r="CR53" s="4">
        <v>3.4000000000000002E-2</v>
      </c>
      <c r="CS53" s="4"/>
      <c r="CT53" s="12">
        <v>1</v>
      </c>
      <c r="CU53" s="4"/>
      <c r="CV53" s="4"/>
      <c r="CW53" s="4"/>
      <c r="CX53" s="4"/>
      <c r="CY53" s="4"/>
      <c r="CZ53" s="4"/>
      <c r="DA53" s="12"/>
      <c r="DB53" s="4"/>
      <c r="DC53" s="12"/>
      <c r="DD53" s="4"/>
      <c r="DE53" s="4"/>
      <c r="DF53" s="4"/>
      <c r="DG53" s="4"/>
      <c r="DH53" s="4"/>
      <c r="DI53" s="4"/>
      <c r="DJ53" s="4">
        <v>100</v>
      </c>
      <c r="DK53" s="4"/>
      <c r="DL53" s="4"/>
      <c r="DM53" s="4"/>
      <c r="DN53" s="4"/>
      <c r="DO53" s="4"/>
      <c r="DP53" s="12"/>
      <c r="DQ53" s="4">
        <v>1.3299999999999999E-2</v>
      </c>
      <c r="DR53" s="4"/>
      <c r="DS53" s="4"/>
      <c r="DT53" s="4"/>
      <c r="DU53" s="4"/>
      <c r="DV53" s="4"/>
      <c r="DW53" s="4"/>
      <c r="DX53" s="4"/>
      <c r="DY53" s="4">
        <v>4.95</v>
      </c>
      <c r="DZ53" s="4"/>
      <c r="EA53" s="4"/>
      <c r="EB53" s="4">
        <v>41.4</v>
      </c>
      <c r="EC53" s="4"/>
      <c r="ED53" s="4"/>
      <c r="EE53" s="4"/>
      <c r="EF53" s="4"/>
      <c r="EG53" s="4">
        <v>103</v>
      </c>
      <c r="EH53" s="4"/>
      <c r="EI53" s="4"/>
      <c r="EJ53" s="4"/>
      <c r="EK53" s="4"/>
      <c r="EL53" s="12"/>
      <c r="EM53" s="12">
        <v>0.5</v>
      </c>
      <c r="EN53" s="4"/>
      <c r="EO53" s="4"/>
      <c r="EP53" s="4"/>
      <c r="EQ53" s="4"/>
      <c r="ER53" s="4"/>
      <c r="ES53" s="4"/>
      <c r="ET53" s="4">
        <v>503</v>
      </c>
      <c r="EU53" s="12"/>
      <c r="EV53" s="4"/>
      <c r="EW53" s="4">
        <v>2.72</v>
      </c>
      <c r="EX53" s="12"/>
      <c r="EY53" s="12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12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12"/>
      <c r="GB53" s="4"/>
      <c r="GC53" s="4"/>
      <c r="GD53" s="4"/>
      <c r="GE53" s="4"/>
      <c r="GF53" s="4"/>
      <c r="GG53" s="4"/>
      <c r="GH53" s="4">
        <v>1</v>
      </c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>
        <v>30</v>
      </c>
      <c r="GZ53" s="4"/>
      <c r="HA53" s="4"/>
      <c r="HB53" s="4"/>
      <c r="HC53" s="4"/>
      <c r="HD53" s="12"/>
      <c r="HE53" s="4"/>
      <c r="HF53" s="4">
        <v>0.1</v>
      </c>
      <c r="HG53" s="4"/>
      <c r="HH53" s="4"/>
      <c r="HI53" s="4"/>
      <c r="HJ53" s="4"/>
      <c r="HK53" s="4"/>
      <c r="HL53" s="12">
        <v>10</v>
      </c>
      <c r="HM53" s="4"/>
      <c r="HN53" s="4"/>
      <c r="HO53" s="4"/>
      <c r="HP53" s="4"/>
      <c r="HQ53" s="12">
        <v>0.01</v>
      </c>
      <c r="HR53" s="4"/>
      <c r="HS53" s="4"/>
      <c r="HT53" s="4"/>
      <c r="HU53" s="4"/>
      <c r="HV53" s="4"/>
      <c r="HW53" s="4"/>
      <c r="HX53" s="4"/>
      <c r="HY53" s="4"/>
      <c r="HZ53" s="12"/>
      <c r="IA53" s="4"/>
      <c r="IB53" s="4"/>
      <c r="IC53" s="4"/>
      <c r="ID53" s="12"/>
      <c r="IE53" s="4"/>
      <c r="IF53" s="4">
        <v>3.03</v>
      </c>
      <c r="IG53" s="4">
        <v>4.97</v>
      </c>
      <c r="IH53" s="4">
        <v>2.76E-2</v>
      </c>
      <c r="II53" s="4"/>
      <c r="IJ53" s="4"/>
      <c r="IK53" s="4">
        <v>5</v>
      </c>
      <c r="IL53" s="4"/>
      <c r="IM53" s="4"/>
      <c r="IN53" s="4">
        <v>7.0000000000000007E-2</v>
      </c>
      <c r="IO53" s="4"/>
      <c r="IP53" s="4">
        <v>11.1</v>
      </c>
      <c r="IQ53" s="4">
        <v>111.8</v>
      </c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12"/>
      <c r="JZ53" s="4"/>
      <c r="KA53" s="4"/>
      <c r="KB53" s="12"/>
      <c r="KC53" s="4"/>
      <c r="KD53" s="4"/>
      <c r="KE53" s="4"/>
      <c r="KF53" s="4"/>
      <c r="KG53" s="4"/>
      <c r="KH53" s="4"/>
      <c r="KI53" s="4"/>
      <c r="KJ53" s="4"/>
      <c r="KK53" s="4">
        <v>8.26</v>
      </c>
      <c r="KL53" s="4"/>
      <c r="KM53" s="4"/>
      <c r="KN53" s="4"/>
      <c r="KO53" s="4">
        <v>0.18099999999999999</v>
      </c>
      <c r="KP53" s="4"/>
      <c r="KQ53" s="4">
        <v>4.8099999999999996</v>
      </c>
      <c r="KR53" s="4"/>
      <c r="KS53" s="4"/>
      <c r="KT53" s="4"/>
      <c r="KU53" s="4"/>
      <c r="KV53" s="4"/>
      <c r="KW53" s="4">
        <v>4.99</v>
      </c>
      <c r="KX53" s="4"/>
      <c r="KY53" s="4">
        <v>30.2</v>
      </c>
      <c r="KZ53" s="4"/>
      <c r="LA53" s="4"/>
      <c r="LB53" s="4"/>
      <c r="LC53" s="4"/>
      <c r="LD53" s="4">
        <v>46.7</v>
      </c>
      <c r="LE53" s="4"/>
      <c r="LF53" s="4">
        <v>15.6</v>
      </c>
      <c r="LG53" s="4"/>
      <c r="LH53" s="4"/>
      <c r="LI53" s="4"/>
      <c r="LJ53" s="4"/>
      <c r="LK53" s="12"/>
      <c r="LL53" s="4"/>
      <c r="LM53" s="4"/>
      <c r="LN53" s="4"/>
      <c r="LO53" s="4"/>
      <c r="LP53" s="4"/>
      <c r="LQ53" s="12"/>
      <c r="LR53" s="4"/>
      <c r="LS53" s="4"/>
      <c r="LT53" s="4"/>
      <c r="LU53" s="4"/>
      <c r="LV53" s="4"/>
      <c r="LW53" s="4">
        <v>8.5</v>
      </c>
      <c r="LX53" s="4"/>
      <c r="LY53" s="12"/>
      <c r="LZ53" s="4"/>
      <c r="MA53" s="4">
        <v>1.97</v>
      </c>
      <c r="MB53" s="4">
        <v>32.966775937500003</v>
      </c>
    </row>
    <row r="54" spans="1:340">
      <c r="A54" s="4" t="s">
        <v>445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12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12">
        <v>1.585E-3</v>
      </c>
      <c r="CR54" s="4">
        <v>3.6999999999999998E-2</v>
      </c>
      <c r="CS54" s="4"/>
      <c r="CT54" s="12">
        <v>1</v>
      </c>
      <c r="CU54" s="4"/>
      <c r="CV54" s="4"/>
      <c r="CW54" s="4"/>
      <c r="CX54" s="4"/>
      <c r="CY54" s="4"/>
      <c r="CZ54" s="4"/>
      <c r="DA54" s="12"/>
      <c r="DB54" s="4"/>
      <c r="DC54" s="12"/>
      <c r="DD54" s="4"/>
      <c r="DE54" s="4"/>
      <c r="DF54" s="4"/>
      <c r="DG54" s="4"/>
      <c r="DH54" s="4"/>
      <c r="DI54" s="4"/>
      <c r="DJ54" s="4">
        <v>100</v>
      </c>
      <c r="DK54" s="4"/>
      <c r="DL54" s="4"/>
      <c r="DM54" s="4"/>
      <c r="DN54" s="4"/>
      <c r="DO54" s="4"/>
      <c r="DP54" s="12">
        <v>1.9E-2</v>
      </c>
      <c r="DQ54" s="4">
        <v>1.0999999999999999E-2</v>
      </c>
      <c r="DR54" s="4"/>
      <c r="DS54" s="4"/>
      <c r="DT54" s="4"/>
      <c r="DU54" s="4"/>
      <c r="DV54" s="4"/>
      <c r="DW54" s="4"/>
      <c r="DX54" s="4"/>
      <c r="DY54" s="4">
        <v>4.59</v>
      </c>
      <c r="DZ54" s="4"/>
      <c r="EA54" s="4"/>
      <c r="EB54" s="4">
        <v>46.55</v>
      </c>
      <c r="EC54" s="4"/>
      <c r="ED54" s="4"/>
      <c r="EE54" s="4"/>
      <c r="EF54" s="4"/>
      <c r="EG54" s="4">
        <v>46.2</v>
      </c>
      <c r="EH54" s="4"/>
      <c r="EI54" s="4"/>
      <c r="EJ54" s="4"/>
      <c r="EK54" s="4"/>
      <c r="EL54" s="12"/>
      <c r="EM54" s="12">
        <v>0.5</v>
      </c>
      <c r="EN54" s="4"/>
      <c r="EO54" s="4"/>
      <c r="EP54" s="4"/>
      <c r="EQ54" s="4"/>
      <c r="ER54" s="4"/>
      <c r="ES54" s="4"/>
      <c r="ET54" s="4">
        <v>545.5</v>
      </c>
      <c r="EU54" s="12">
        <v>3.75</v>
      </c>
      <c r="EV54" s="4"/>
      <c r="EW54" s="4">
        <v>3.0999999999999996</v>
      </c>
      <c r="EX54" s="12"/>
      <c r="EY54" s="12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12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12"/>
      <c r="GB54" s="4"/>
      <c r="GC54" s="4"/>
      <c r="GD54" s="4"/>
      <c r="GE54" s="4"/>
      <c r="GF54" s="4"/>
      <c r="GG54" s="4"/>
      <c r="GH54" s="4">
        <v>1</v>
      </c>
      <c r="GI54" s="4"/>
      <c r="GJ54" s="4"/>
      <c r="GK54" s="4"/>
      <c r="GL54" s="4"/>
      <c r="GM54" s="4"/>
      <c r="GN54" s="4">
        <v>3.0000000000000001E-3</v>
      </c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>
        <v>30</v>
      </c>
      <c r="GZ54" s="4"/>
      <c r="HA54" s="4"/>
      <c r="HB54" s="4"/>
      <c r="HC54" s="4"/>
      <c r="HD54" s="12">
        <v>0.59499999999999997</v>
      </c>
      <c r="HE54" s="4"/>
      <c r="HF54" s="4">
        <v>0.1</v>
      </c>
      <c r="HG54" s="4"/>
      <c r="HH54" s="4"/>
      <c r="HI54" s="4"/>
      <c r="HJ54" s="4"/>
      <c r="HK54" s="4"/>
      <c r="HL54" s="12">
        <v>13.75</v>
      </c>
      <c r="HM54" s="4"/>
      <c r="HN54" s="4"/>
      <c r="HO54" s="4"/>
      <c r="HP54" s="4">
        <v>0.01</v>
      </c>
      <c r="HQ54" s="12">
        <v>0.01</v>
      </c>
      <c r="HR54" s="4"/>
      <c r="HS54" s="4"/>
      <c r="HT54" s="4"/>
      <c r="HU54" s="4"/>
      <c r="HV54" s="4"/>
      <c r="HW54" s="4"/>
      <c r="HX54" s="4"/>
      <c r="HY54" s="4"/>
      <c r="HZ54" s="12"/>
      <c r="IA54" s="4"/>
      <c r="IB54" s="4"/>
      <c r="IC54" s="4"/>
      <c r="ID54" s="12"/>
      <c r="IE54" s="4"/>
      <c r="IF54" s="4">
        <v>2.3200000000000003</v>
      </c>
      <c r="IG54" s="4">
        <v>4.63</v>
      </c>
      <c r="IH54" s="4">
        <v>3.9E-2</v>
      </c>
      <c r="II54" s="4"/>
      <c r="IJ54" s="4">
        <v>5.52</v>
      </c>
      <c r="IK54" s="4">
        <v>4.67</v>
      </c>
      <c r="IL54" s="4"/>
      <c r="IM54" s="4"/>
      <c r="IN54" s="4">
        <v>0.17299999999999999</v>
      </c>
      <c r="IO54" s="4"/>
      <c r="IP54" s="4">
        <v>9.23</v>
      </c>
      <c r="IQ54" s="4">
        <v>105.95</v>
      </c>
      <c r="IR54" s="4">
        <v>1E-3</v>
      </c>
      <c r="IS54" s="4">
        <v>1E-3</v>
      </c>
      <c r="IT54" s="4"/>
      <c r="IU54" s="4">
        <v>1E-3</v>
      </c>
      <c r="IV54" s="4">
        <v>1E-3</v>
      </c>
      <c r="IW54" s="4">
        <v>1E-3</v>
      </c>
      <c r="IX54" s="4">
        <v>2E-3</v>
      </c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12"/>
      <c r="JZ54" s="4"/>
      <c r="KA54" s="4"/>
      <c r="KB54" s="12"/>
      <c r="KC54" s="4"/>
      <c r="KD54" s="4"/>
      <c r="KE54" s="4"/>
      <c r="KF54" s="4"/>
      <c r="KG54" s="4"/>
      <c r="KH54" s="4"/>
      <c r="KI54" s="4"/>
      <c r="KJ54" s="4"/>
      <c r="KK54" s="4">
        <v>8.1999999999999993</v>
      </c>
      <c r="KL54" s="4"/>
      <c r="KM54" s="4"/>
      <c r="KN54" s="4"/>
      <c r="KO54" s="4">
        <v>0.26150000000000001</v>
      </c>
      <c r="KP54" s="4"/>
      <c r="KQ54" s="4">
        <v>5.98</v>
      </c>
      <c r="KR54" s="4"/>
      <c r="KS54" s="4"/>
      <c r="KT54" s="4"/>
      <c r="KU54" s="4"/>
      <c r="KV54" s="4"/>
      <c r="KW54" s="4">
        <v>8.41</v>
      </c>
      <c r="KX54" s="4"/>
      <c r="KY54" s="4">
        <v>35.6</v>
      </c>
      <c r="KZ54" s="4">
        <v>11.6</v>
      </c>
      <c r="LA54" s="4"/>
      <c r="LB54" s="4"/>
      <c r="LC54" s="4"/>
      <c r="LD54" s="4">
        <v>50.75</v>
      </c>
      <c r="LE54" s="4"/>
      <c r="LF54" s="4">
        <v>21.9</v>
      </c>
      <c r="LG54" s="4"/>
      <c r="LH54" s="4"/>
      <c r="LI54" s="4"/>
      <c r="LJ54" s="4"/>
      <c r="LK54" s="12"/>
      <c r="LL54" s="4"/>
      <c r="LM54" s="4"/>
      <c r="LN54" s="4"/>
      <c r="LO54" s="4"/>
      <c r="LP54" s="4"/>
      <c r="LQ54" s="12"/>
      <c r="LR54" s="4"/>
      <c r="LS54" s="4"/>
      <c r="LT54" s="4"/>
      <c r="LU54" s="4"/>
      <c r="LV54" s="4"/>
      <c r="LW54" s="4">
        <v>6.55</v>
      </c>
      <c r="LX54" s="4"/>
      <c r="LY54" s="12">
        <v>10.9</v>
      </c>
      <c r="LZ54" s="4"/>
      <c r="MA54" s="4">
        <v>3.6</v>
      </c>
      <c r="MB54" s="4">
        <v>27.610643205128206</v>
      </c>
    </row>
    <row r="55" spans="1:340">
      <c r="A55" s="4" t="s">
        <v>446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12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12">
        <v>9.8999999999999999E-4</v>
      </c>
      <c r="CR55" s="4">
        <v>5.6000000000000001E-2</v>
      </c>
      <c r="CS55" s="4"/>
      <c r="CT55" s="12">
        <v>1</v>
      </c>
      <c r="CU55" s="4"/>
      <c r="CV55" s="4"/>
      <c r="CW55" s="4"/>
      <c r="CX55" s="4"/>
      <c r="CY55" s="4"/>
      <c r="CZ55" s="4"/>
      <c r="DA55" s="12"/>
      <c r="DB55" s="4"/>
      <c r="DC55" s="12"/>
      <c r="DD55" s="4"/>
      <c r="DE55" s="4"/>
      <c r="DF55" s="4"/>
      <c r="DG55" s="4"/>
      <c r="DH55" s="4"/>
      <c r="DI55" s="4"/>
      <c r="DJ55" s="4">
        <v>100</v>
      </c>
      <c r="DK55" s="4"/>
      <c r="DL55" s="4"/>
      <c r="DM55" s="4"/>
      <c r="DN55" s="4"/>
      <c r="DO55" s="4"/>
      <c r="DP55" s="12"/>
      <c r="DQ55" s="4">
        <v>1.24E-2</v>
      </c>
      <c r="DR55" s="4"/>
      <c r="DS55" s="4"/>
      <c r="DT55" s="4"/>
      <c r="DU55" s="4"/>
      <c r="DV55" s="4"/>
      <c r="DW55" s="4"/>
      <c r="DX55" s="4"/>
      <c r="DY55" s="4">
        <v>4.3</v>
      </c>
      <c r="DZ55" s="4"/>
      <c r="EA55" s="4"/>
      <c r="EB55" s="4">
        <v>48.3</v>
      </c>
      <c r="EC55" s="4"/>
      <c r="ED55" s="4"/>
      <c r="EE55" s="4"/>
      <c r="EF55" s="4"/>
      <c r="EG55" s="4">
        <v>20.6</v>
      </c>
      <c r="EH55" s="4"/>
      <c r="EI55" s="4"/>
      <c r="EJ55" s="4"/>
      <c r="EK55" s="4"/>
      <c r="EL55" s="12"/>
      <c r="EM55" s="12">
        <v>0.5</v>
      </c>
      <c r="EN55" s="4"/>
      <c r="EO55" s="4"/>
      <c r="EP55" s="4"/>
      <c r="EQ55" s="4"/>
      <c r="ER55" s="4"/>
      <c r="ES55" s="4"/>
      <c r="ET55" s="4">
        <v>535</v>
      </c>
      <c r="EU55" s="12"/>
      <c r="EV55" s="4"/>
      <c r="EW55" s="4">
        <v>3.88</v>
      </c>
      <c r="EX55" s="12"/>
      <c r="EY55" s="12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12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12"/>
      <c r="GB55" s="4"/>
      <c r="GC55" s="4"/>
      <c r="GD55" s="4"/>
      <c r="GE55" s="4"/>
      <c r="GF55" s="4"/>
      <c r="GG55" s="4"/>
      <c r="GH55" s="4">
        <v>1</v>
      </c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>
        <v>30</v>
      </c>
      <c r="GZ55" s="4"/>
      <c r="HA55" s="4"/>
      <c r="HB55" s="4"/>
      <c r="HC55" s="4"/>
      <c r="HD55" s="12"/>
      <c r="HE55" s="4"/>
      <c r="HF55" s="4">
        <v>0.1</v>
      </c>
      <c r="HG55" s="4"/>
      <c r="HH55" s="4"/>
      <c r="HI55" s="4"/>
      <c r="HJ55" s="4"/>
      <c r="HK55" s="4"/>
      <c r="HL55" s="12">
        <v>87.8</v>
      </c>
      <c r="HM55" s="4"/>
      <c r="HN55" s="4"/>
      <c r="HO55" s="4"/>
      <c r="HP55" s="4"/>
      <c r="HQ55" s="12">
        <v>0.01</v>
      </c>
      <c r="HR55" s="4"/>
      <c r="HS55" s="4"/>
      <c r="HT55" s="4"/>
      <c r="HU55" s="4"/>
      <c r="HV55" s="4"/>
      <c r="HW55" s="4"/>
      <c r="HX55" s="4"/>
      <c r="HY55" s="4"/>
      <c r="HZ55" s="12"/>
      <c r="IA55" s="4"/>
      <c r="IB55" s="4"/>
      <c r="IC55" s="4"/>
      <c r="ID55" s="12"/>
      <c r="IE55" s="4"/>
      <c r="IF55" s="4">
        <v>2.59</v>
      </c>
      <c r="IG55" s="4">
        <v>4.4800000000000004</v>
      </c>
      <c r="IH55" s="4">
        <v>5.2499999999999998E-2</v>
      </c>
      <c r="II55" s="4"/>
      <c r="IJ55" s="4"/>
      <c r="IK55" s="4">
        <v>4.53</v>
      </c>
      <c r="IL55" s="4"/>
      <c r="IM55" s="4"/>
      <c r="IN55" s="4">
        <v>0.253</v>
      </c>
      <c r="IO55" s="4"/>
      <c r="IP55" s="4">
        <v>5.17</v>
      </c>
      <c r="IQ55" s="4">
        <v>60.6</v>
      </c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12"/>
      <c r="JZ55" s="4"/>
      <c r="KA55" s="4"/>
      <c r="KB55" s="12"/>
      <c r="KC55" s="4"/>
      <c r="KD55" s="4"/>
      <c r="KE55" s="4"/>
      <c r="KF55" s="4"/>
      <c r="KG55" s="4"/>
      <c r="KH55" s="4"/>
      <c r="KI55" s="4"/>
      <c r="KJ55" s="4"/>
      <c r="KK55" s="4">
        <v>7.56</v>
      </c>
      <c r="KL55" s="4"/>
      <c r="KM55" s="4"/>
      <c r="KN55" s="4"/>
      <c r="KO55" s="4">
        <v>0.314</v>
      </c>
      <c r="KP55" s="4"/>
      <c r="KQ55" s="4">
        <v>6.61</v>
      </c>
      <c r="KR55" s="4"/>
      <c r="KS55" s="4"/>
      <c r="KT55" s="4"/>
      <c r="KU55" s="4"/>
      <c r="KV55" s="4"/>
      <c r="KW55" s="4">
        <v>9.36</v>
      </c>
      <c r="KX55" s="4"/>
      <c r="KY55" s="4">
        <v>36.299999999999997</v>
      </c>
      <c r="KZ55" s="4"/>
      <c r="LA55" s="4"/>
      <c r="LB55" s="4"/>
      <c r="LC55" s="4"/>
      <c r="LD55" s="4">
        <v>47.8</v>
      </c>
      <c r="LE55" s="4"/>
      <c r="LF55" s="4">
        <v>23.1</v>
      </c>
      <c r="LG55" s="4"/>
      <c r="LH55" s="4"/>
      <c r="LI55" s="4"/>
      <c r="LJ55" s="4"/>
      <c r="LK55" s="12"/>
      <c r="LL55" s="4"/>
      <c r="LM55" s="4"/>
      <c r="LN55" s="4"/>
      <c r="LO55" s="4"/>
      <c r="LP55" s="4"/>
      <c r="LQ55" s="12"/>
      <c r="LR55" s="4"/>
      <c r="LS55" s="4"/>
      <c r="LT55" s="4"/>
      <c r="LU55" s="4"/>
      <c r="LV55" s="4"/>
      <c r="LW55" s="4">
        <v>6.4</v>
      </c>
      <c r="LX55" s="4"/>
      <c r="LY55" s="12"/>
      <c r="LZ55" s="4"/>
      <c r="MA55" s="4">
        <v>4.82</v>
      </c>
      <c r="MB55" s="4">
        <v>32.890590312499995</v>
      </c>
    </row>
    <row r="56" spans="1:340">
      <c r="A56" s="4" t="s">
        <v>447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12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12">
        <v>3.3899999999999998E-3</v>
      </c>
      <c r="CR56" s="4">
        <v>0.11899999999999999</v>
      </c>
      <c r="CS56" s="4"/>
      <c r="CT56" s="12">
        <v>1</v>
      </c>
      <c r="CU56" s="4"/>
      <c r="CV56" s="4"/>
      <c r="CW56" s="4"/>
      <c r="CX56" s="4"/>
      <c r="CY56" s="4"/>
      <c r="CZ56" s="4"/>
      <c r="DA56" s="12"/>
      <c r="DB56" s="4"/>
      <c r="DC56" s="12"/>
      <c r="DD56" s="4"/>
      <c r="DE56" s="4"/>
      <c r="DF56" s="4"/>
      <c r="DG56" s="4"/>
      <c r="DH56" s="4"/>
      <c r="DI56" s="4"/>
      <c r="DJ56" s="4">
        <v>100</v>
      </c>
      <c r="DK56" s="4"/>
      <c r="DL56" s="4"/>
      <c r="DM56" s="4"/>
      <c r="DN56" s="4"/>
      <c r="DO56" s="4"/>
      <c r="DP56" s="12"/>
      <c r="DQ56" s="4">
        <v>1.38E-2</v>
      </c>
      <c r="DR56" s="4"/>
      <c r="DS56" s="4"/>
      <c r="DT56" s="4"/>
      <c r="DU56" s="4"/>
      <c r="DV56" s="4"/>
      <c r="DW56" s="4"/>
      <c r="DX56" s="4"/>
      <c r="DY56" s="4">
        <v>3.95</v>
      </c>
      <c r="DZ56" s="4"/>
      <c r="EA56" s="4"/>
      <c r="EB56" s="4">
        <v>44.3</v>
      </c>
      <c r="EC56" s="4"/>
      <c r="ED56" s="4"/>
      <c r="EE56" s="4"/>
      <c r="EF56" s="4"/>
      <c r="EG56" s="4">
        <v>6.8</v>
      </c>
      <c r="EH56" s="4"/>
      <c r="EI56" s="4"/>
      <c r="EJ56" s="4"/>
      <c r="EK56" s="4"/>
      <c r="EL56" s="12"/>
      <c r="EM56" s="12">
        <v>0.5</v>
      </c>
      <c r="EN56" s="4"/>
      <c r="EO56" s="4"/>
      <c r="EP56" s="4"/>
      <c r="EQ56" s="4"/>
      <c r="ER56" s="4"/>
      <c r="ES56" s="4"/>
      <c r="ET56" s="4">
        <v>543</v>
      </c>
      <c r="EU56" s="12"/>
      <c r="EV56" s="4"/>
      <c r="EW56" s="4">
        <v>3.21</v>
      </c>
      <c r="EX56" s="12"/>
      <c r="EY56" s="12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12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12"/>
      <c r="GB56" s="4"/>
      <c r="GC56" s="4"/>
      <c r="GD56" s="4"/>
      <c r="GE56" s="4"/>
      <c r="GF56" s="4"/>
      <c r="GG56" s="4"/>
      <c r="GH56" s="4">
        <v>1</v>
      </c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>
        <v>30</v>
      </c>
      <c r="GZ56" s="4"/>
      <c r="HA56" s="4"/>
      <c r="HB56" s="4"/>
      <c r="HC56" s="4"/>
      <c r="HD56" s="12"/>
      <c r="HE56" s="4"/>
      <c r="HF56" s="4">
        <v>0.1</v>
      </c>
      <c r="HG56" s="4"/>
      <c r="HH56" s="4"/>
      <c r="HI56" s="4"/>
      <c r="HJ56" s="4"/>
      <c r="HK56" s="4"/>
      <c r="HL56" s="12">
        <v>50.7</v>
      </c>
      <c r="HM56" s="4"/>
      <c r="HN56" s="4"/>
      <c r="HO56" s="4"/>
      <c r="HP56" s="4"/>
      <c r="HQ56" s="12">
        <v>0.01</v>
      </c>
      <c r="HR56" s="4"/>
      <c r="HS56" s="4"/>
      <c r="HT56" s="4"/>
      <c r="HU56" s="4"/>
      <c r="HV56" s="4"/>
      <c r="HW56" s="4"/>
      <c r="HX56" s="4"/>
      <c r="HY56" s="4"/>
      <c r="HZ56" s="12"/>
      <c r="IA56" s="4"/>
      <c r="IB56" s="4"/>
      <c r="IC56" s="4"/>
      <c r="ID56" s="12"/>
      <c r="IE56" s="4"/>
      <c r="IF56" s="4">
        <v>2.21</v>
      </c>
      <c r="IG56" s="4">
        <v>4.87</v>
      </c>
      <c r="IH56" s="4">
        <v>3.1699999999999999E-2</v>
      </c>
      <c r="II56" s="4"/>
      <c r="IJ56" s="4"/>
      <c r="IK56" s="4">
        <v>4.9000000000000004</v>
      </c>
      <c r="IL56" s="4"/>
      <c r="IM56" s="4"/>
      <c r="IN56" s="4">
        <v>0.23400000000000001</v>
      </c>
      <c r="IO56" s="4"/>
      <c r="IP56" s="4">
        <v>7</v>
      </c>
      <c r="IQ56" s="4">
        <v>71.3</v>
      </c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12"/>
      <c r="JZ56" s="4"/>
      <c r="KA56" s="4"/>
      <c r="KB56" s="12"/>
      <c r="KC56" s="4"/>
      <c r="KD56" s="4"/>
      <c r="KE56" s="4"/>
      <c r="KF56" s="4"/>
      <c r="KG56" s="4"/>
      <c r="KH56" s="4"/>
      <c r="KI56" s="4"/>
      <c r="KJ56" s="4"/>
      <c r="KK56" s="4">
        <v>8.14</v>
      </c>
      <c r="KL56" s="4"/>
      <c r="KM56" s="4"/>
      <c r="KN56" s="4"/>
      <c r="KO56" s="4">
        <v>0.27500000000000002</v>
      </c>
      <c r="KP56" s="4"/>
      <c r="KQ56" s="4">
        <v>6.18</v>
      </c>
      <c r="KR56" s="4"/>
      <c r="KS56" s="4"/>
      <c r="KT56" s="4"/>
      <c r="KU56" s="4"/>
      <c r="KV56" s="4"/>
      <c r="KW56" s="4">
        <v>9.39</v>
      </c>
      <c r="KX56" s="4"/>
      <c r="KY56" s="4">
        <v>36.200000000000003</v>
      </c>
      <c r="KZ56" s="4"/>
      <c r="LA56" s="4"/>
      <c r="LB56" s="4"/>
      <c r="LC56" s="4"/>
      <c r="LD56" s="4">
        <v>50.2</v>
      </c>
      <c r="LE56" s="4"/>
      <c r="LF56" s="4">
        <v>16.100000000000001</v>
      </c>
      <c r="LG56" s="4"/>
      <c r="LH56" s="4"/>
      <c r="LI56" s="4"/>
      <c r="LJ56" s="4"/>
      <c r="LK56" s="12"/>
      <c r="LL56" s="4"/>
      <c r="LM56" s="4"/>
      <c r="LN56" s="4"/>
      <c r="LO56" s="4"/>
      <c r="LP56" s="4"/>
      <c r="LQ56" s="12"/>
      <c r="LR56" s="4"/>
      <c r="LS56" s="4"/>
      <c r="LT56" s="4"/>
      <c r="LU56" s="4"/>
      <c r="LV56" s="4"/>
      <c r="LW56" s="4">
        <v>3.9</v>
      </c>
      <c r="LX56" s="4"/>
      <c r="LY56" s="12"/>
      <c r="LZ56" s="4"/>
      <c r="MA56" s="4">
        <v>5.66</v>
      </c>
      <c r="MB56" s="4">
        <v>31.603027812500002</v>
      </c>
    </row>
    <row r="57" spans="1:340">
      <c r="A57" s="4" t="s">
        <v>448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12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12">
        <v>1.17E-3</v>
      </c>
      <c r="CR57" s="4">
        <v>8.7999999999999995E-2</v>
      </c>
      <c r="CS57" s="4"/>
      <c r="CT57" s="12">
        <v>1</v>
      </c>
      <c r="CU57" s="4"/>
      <c r="CV57" s="4"/>
      <c r="CW57" s="4"/>
      <c r="CX57" s="4"/>
      <c r="CY57" s="4"/>
      <c r="CZ57" s="4"/>
      <c r="DA57" s="12"/>
      <c r="DB57" s="4"/>
      <c r="DC57" s="12"/>
      <c r="DD57" s="4"/>
      <c r="DE57" s="4"/>
      <c r="DF57" s="4"/>
      <c r="DG57" s="4"/>
      <c r="DH57" s="4"/>
      <c r="DI57" s="4"/>
      <c r="DJ57" s="4">
        <v>100</v>
      </c>
      <c r="DK57" s="4"/>
      <c r="DL57" s="4"/>
      <c r="DM57" s="4"/>
      <c r="DN57" s="4"/>
      <c r="DO57" s="4"/>
      <c r="DP57" s="12">
        <v>1.9400000000000001E-2</v>
      </c>
      <c r="DQ57" s="4">
        <v>1.41E-2</v>
      </c>
      <c r="DR57" s="4"/>
      <c r="DS57" s="4"/>
      <c r="DT57" s="4"/>
      <c r="DU57" s="4"/>
      <c r="DV57" s="4"/>
      <c r="DW57" s="4"/>
      <c r="DX57" s="4"/>
      <c r="DY57" s="4">
        <v>3.82</v>
      </c>
      <c r="DZ57" s="4"/>
      <c r="EA57" s="4"/>
      <c r="EB57" s="4">
        <v>47.1</v>
      </c>
      <c r="EC57" s="4"/>
      <c r="ED57" s="4"/>
      <c r="EE57" s="4"/>
      <c r="EF57" s="4"/>
      <c r="EG57" s="4">
        <v>8.6</v>
      </c>
      <c r="EH57" s="4"/>
      <c r="EI57" s="4"/>
      <c r="EJ57" s="4"/>
      <c r="EK57" s="4"/>
      <c r="EL57" s="12"/>
      <c r="EM57" s="12">
        <v>0.5</v>
      </c>
      <c r="EN57" s="4"/>
      <c r="EO57" s="4"/>
      <c r="EP57" s="4"/>
      <c r="EQ57" s="4"/>
      <c r="ER57" s="4"/>
      <c r="ES57" s="4"/>
      <c r="ET57" s="4">
        <v>557</v>
      </c>
      <c r="EU57" s="12">
        <v>3.72</v>
      </c>
      <c r="EV57" s="4"/>
      <c r="EW57" s="4">
        <v>2.96</v>
      </c>
      <c r="EX57" s="12"/>
      <c r="EY57" s="12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12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12"/>
      <c r="GB57" s="4"/>
      <c r="GC57" s="4"/>
      <c r="GD57" s="4"/>
      <c r="GE57" s="4"/>
      <c r="GF57" s="4"/>
      <c r="GG57" s="4"/>
      <c r="GH57" s="4">
        <v>1</v>
      </c>
      <c r="GI57" s="4"/>
      <c r="GJ57" s="4"/>
      <c r="GK57" s="4"/>
      <c r="GL57" s="4"/>
      <c r="GM57" s="4"/>
      <c r="GN57" s="4">
        <v>3.0000000000000001E-3</v>
      </c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>
        <v>30</v>
      </c>
      <c r="GZ57" s="4"/>
      <c r="HA57" s="4"/>
      <c r="HB57" s="4"/>
      <c r="HC57" s="4"/>
      <c r="HD57" s="12">
        <v>0.39</v>
      </c>
      <c r="HE57" s="4"/>
      <c r="HF57" s="4">
        <v>0.1</v>
      </c>
      <c r="HG57" s="4"/>
      <c r="HH57" s="4"/>
      <c r="HI57" s="4"/>
      <c r="HJ57" s="4"/>
      <c r="HK57" s="4"/>
      <c r="HL57" s="12">
        <v>35.5</v>
      </c>
      <c r="HM57" s="4"/>
      <c r="HN57" s="4"/>
      <c r="HO57" s="4"/>
      <c r="HP57" s="4">
        <v>0.01</v>
      </c>
      <c r="HQ57" s="12">
        <v>0.01</v>
      </c>
      <c r="HR57" s="4"/>
      <c r="HS57" s="4"/>
      <c r="HT57" s="4"/>
      <c r="HU57" s="4"/>
      <c r="HV57" s="4"/>
      <c r="HW57" s="4"/>
      <c r="HX57" s="4"/>
      <c r="HY57" s="4"/>
      <c r="HZ57" s="12"/>
      <c r="IA57" s="4"/>
      <c r="IB57" s="4"/>
      <c r="IC57" s="4"/>
      <c r="ID57" s="12"/>
      <c r="IE57" s="4"/>
      <c r="IF57" s="4">
        <v>2.12</v>
      </c>
      <c r="IG57" s="4">
        <v>5.56</v>
      </c>
      <c r="IH57" s="4">
        <v>4.3999999999999997E-2</v>
      </c>
      <c r="II57" s="4"/>
      <c r="IJ57" s="4">
        <v>6.29</v>
      </c>
      <c r="IK57" s="4">
        <v>5.6</v>
      </c>
      <c r="IL57" s="4"/>
      <c r="IM57" s="4"/>
      <c r="IN57" s="4">
        <v>0.28000000000000003</v>
      </c>
      <c r="IO57" s="4"/>
      <c r="IP57" s="4">
        <v>8.35</v>
      </c>
      <c r="IQ57" s="4">
        <v>80.7</v>
      </c>
      <c r="IR57" s="4">
        <v>1E-3</v>
      </c>
      <c r="IS57" s="4">
        <v>1E-3</v>
      </c>
      <c r="IT57" s="4">
        <v>1E-3</v>
      </c>
      <c r="IU57" s="4">
        <v>1E-3</v>
      </c>
      <c r="IV57" s="4">
        <v>1E-3</v>
      </c>
      <c r="IW57" s="4">
        <v>1E-3</v>
      </c>
      <c r="IX57" s="4">
        <v>2E-3</v>
      </c>
      <c r="IY57" s="4">
        <v>8.0000000000000002E-3</v>
      </c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12"/>
      <c r="JZ57" s="4"/>
      <c r="KA57" s="4"/>
      <c r="KB57" s="12"/>
      <c r="KC57" s="4"/>
      <c r="KD57" s="4"/>
      <c r="KE57" s="4"/>
      <c r="KF57" s="4"/>
      <c r="KG57" s="4"/>
      <c r="KH57" s="4"/>
      <c r="KI57" s="4"/>
      <c r="KJ57" s="4"/>
      <c r="KK57" s="4">
        <v>7.74</v>
      </c>
      <c r="KL57" s="4"/>
      <c r="KM57" s="4"/>
      <c r="KN57" s="4"/>
      <c r="KO57" s="4">
        <v>0.30399999999999999</v>
      </c>
      <c r="KP57" s="4"/>
      <c r="KQ57" s="4">
        <v>6.71</v>
      </c>
      <c r="KR57" s="4"/>
      <c r="KS57" s="4"/>
      <c r="KT57" s="4"/>
      <c r="KU57" s="4"/>
      <c r="KV57" s="4"/>
      <c r="KW57" s="4">
        <v>8.9600000000000009</v>
      </c>
      <c r="KX57" s="4"/>
      <c r="KY57" s="4">
        <v>38.200000000000003</v>
      </c>
      <c r="KZ57" s="4">
        <v>3</v>
      </c>
      <c r="LA57" s="4"/>
      <c r="LB57" s="4"/>
      <c r="LC57" s="4"/>
      <c r="LD57" s="4">
        <v>50.6</v>
      </c>
      <c r="LE57" s="4"/>
      <c r="LF57" s="4">
        <v>13.7</v>
      </c>
      <c r="LG57" s="4"/>
      <c r="LH57" s="4"/>
      <c r="LI57" s="4"/>
      <c r="LJ57" s="4"/>
      <c r="LK57" s="12"/>
      <c r="LL57" s="4"/>
      <c r="LM57" s="4"/>
      <c r="LN57" s="4"/>
      <c r="LO57" s="4"/>
      <c r="LP57" s="4"/>
      <c r="LQ57" s="12"/>
      <c r="LR57" s="4"/>
      <c r="LS57" s="4"/>
      <c r="LT57" s="4"/>
      <c r="LU57" s="4"/>
      <c r="LV57" s="4"/>
      <c r="LW57" s="4">
        <v>1.2</v>
      </c>
      <c r="LX57" s="4"/>
      <c r="LY57" s="12">
        <v>11.7</v>
      </c>
      <c r="LZ57" s="4"/>
      <c r="MA57" s="4">
        <v>3.36</v>
      </c>
      <c r="MB57" s="4">
        <v>21.797284791666666</v>
      </c>
    </row>
    <row r="58" spans="1:340">
      <c r="A58" s="4" t="s">
        <v>449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12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12">
        <v>8.7000000000000001E-4</v>
      </c>
      <c r="CR58" s="4">
        <v>9.9000000000000005E-2</v>
      </c>
      <c r="CS58" s="4"/>
      <c r="CT58" s="12">
        <v>1</v>
      </c>
      <c r="CU58" s="4"/>
      <c r="CV58" s="4"/>
      <c r="CW58" s="4"/>
      <c r="CX58" s="4"/>
      <c r="CY58" s="4"/>
      <c r="CZ58" s="4"/>
      <c r="DA58" s="12"/>
      <c r="DB58" s="4"/>
      <c r="DC58" s="12"/>
      <c r="DD58" s="4"/>
      <c r="DE58" s="4"/>
      <c r="DF58" s="4"/>
      <c r="DG58" s="4"/>
      <c r="DH58" s="4"/>
      <c r="DI58" s="4"/>
      <c r="DJ58" s="4">
        <v>100</v>
      </c>
      <c r="DK58" s="4"/>
      <c r="DL58" s="4"/>
      <c r="DM58" s="4"/>
      <c r="DN58" s="4"/>
      <c r="DO58" s="4"/>
      <c r="DP58" s="12"/>
      <c r="DQ58" s="4">
        <v>1.5599999999999999E-2</v>
      </c>
      <c r="DR58" s="4"/>
      <c r="DS58" s="4"/>
      <c r="DT58" s="4"/>
      <c r="DU58" s="4"/>
      <c r="DV58" s="4"/>
      <c r="DW58" s="4"/>
      <c r="DX58" s="4"/>
      <c r="DY58" s="4">
        <v>3.84</v>
      </c>
      <c r="DZ58" s="4"/>
      <c r="EA58" s="4"/>
      <c r="EB58" s="4">
        <v>50.5</v>
      </c>
      <c r="EC58" s="4"/>
      <c r="ED58" s="4"/>
      <c r="EE58" s="4"/>
      <c r="EF58" s="4"/>
      <c r="EG58" s="4">
        <v>7.7</v>
      </c>
      <c r="EH58" s="4"/>
      <c r="EI58" s="4"/>
      <c r="EJ58" s="4"/>
      <c r="EK58" s="4"/>
      <c r="EL58" s="12"/>
      <c r="EM58" s="12">
        <v>0.5</v>
      </c>
      <c r="EN58" s="4"/>
      <c r="EO58" s="4"/>
      <c r="EP58" s="4"/>
      <c r="EQ58" s="4"/>
      <c r="ER58" s="4"/>
      <c r="ES58" s="4"/>
      <c r="ET58" s="4">
        <v>614</v>
      </c>
      <c r="EU58" s="12"/>
      <c r="EV58" s="4"/>
      <c r="EW58" s="4">
        <v>3.09</v>
      </c>
      <c r="EX58" s="12"/>
      <c r="EY58" s="12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12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12"/>
      <c r="GB58" s="4"/>
      <c r="GC58" s="4"/>
      <c r="GD58" s="4"/>
      <c r="GE58" s="4"/>
      <c r="GF58" s="4"/>
      <c r="GG58" s="4"/>
      <c r="GH58" s="4">
        <v>1</v>
      </c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>
        <v>43.1</v>
      </c>
      <c r="GZ58" s="4"/>
      <c r="HA58" s="4"/>
      <c r="HB58" s="4"/>
      <c r="HC58" s="4"/>
      <c r="HD58" s="12"/>
      <c r="HE58" s="4"/>
      <c r="HF58" s="4">
        <v>0.1</v>
      </c>
      <c r="HG58" s="4"/>
      <c r="HH58" s="4"/>
      <c r="HI58" s="4"/>
      <c r="HJ58" s="4"/>
      <c r="HK58" s="4"/>
      <c r="HL58" s="12">
        <v>39.299999999999997</v>
      </c>
      <c r="HM58" s="4"/>
      <c r="HN58" s="4"/>
      <c r="HO58" s="4"/>
      <c r="HP58" s="4"/>
      <c r="HQ58" s="12">
        <v>0.01</v>
      </c>
      <c r="HR58" s="4"/>
      <c r="HS58" s="4"/>
      <c r="HT58" s="4"/>
      <c r="HU58" s="4"/>
      <c r="HV58" s="4"/>
      <c r="HW58" s="4"/>
      <c r="HX58" s="4"/>
      <c r="HY58" s="4"/>
      <c r="HZ58" s="12"/>
      <c r="IA58" s="4"/>
      <c r="IB58" s="4"/>
      <c r="IC58" s="4"/>
      <c r="ID58" s="12"/>
      <c r="IE58" s="4"/>
      <c r="IF58" s="4">
        <v>2.38</v>
      </c>
      <c r="IG58" s="4">
        <v>6.74</v>
      </c>
      <c r="IH58" s="4">
        <v>4.7E-2</v>
      </c>
      <c r="II58" s="4"/>
      <c r="IJ58" s="4"/>
      <c r="IK58" s="4">
        <v>6.79</v>
      </c>
      <c r="IL58" s="4"/>
      <c r="IM58" s="4"/>
      <c r="IN58" s="4">
        <v>0.253</v>
      </c>
      <c r="IO58" s="4"/>
      <c r="IP58" s="4">
        <v>9.41</v>
      </c>
      <c r="IQ58" s="4">
        <v>82.2</v>
      </c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12"/>
      <c r="JZ58" s="4"/>
      <c r="KA58" s="4"/>
      <c r="KB58" s="12"/>
      <c r="KC58" s="4"/>
      <c r="KD58" s="4"/>
      <c r="KE58" s="4"/>
      <c r="KF58" s="4"/>
      <c r="KG58" s="4"/>
      <c r="KH58" s="4"/>
      <c r="KI58" s="4"/>
      <c r="KJ58" s="4"/>
      <c r="KK58" s="4">
        <v>7.7</v>
      </c>
      <c r="KL58" s="4"/>
      <c r="KM58" s="4"/>
      <c r="KN58" s="4"/>
      <c r="KO58" s="4">
        <v>0.30299999999999999</v>
      </c>
      <c r="KP58" s="4"/>
      <c r="KQ58" s="4">
        <v>7.49</v>
      </c>
      <c r="KR58" s="4"/>
      <c r="KS58" s="4"/>
      <c r="KT58" s="4"/>
      <c r="KU58" s="4"/>
      <c r="KV58" s="4"/>
      <c r="KW58" s="4">
        <v>9.25</v>
      </c>
      <c r="KX58" s="4"/>
      <c r="KY58" s="4">
        <v>41.7</v>
      </c>
      <c r="KZ58" s="4"/>
      <c r="LA58" s="4"/>
      <c r="LB58" s="4"/>
      <c r="LC58" s="4"/>
      <c r="LD58" s="4">
        <v>55.8</v>
      </c>
      <c r="LE58" s="4"/>
      <c r="LF58" s="4">
        <v>9.3000000000000007</v>
      </c>
      <c r="LG58" s="4"/>
      <c r="LH58" s="4"/>
      <c r="LI58" s="4"/>
      <c r="LJ58" s="4"/>
      <c r="LK58" s="12"/>
      <c r="LL58" s="4"/>
      <c r="LM58" s="4"/>
      <c r="LN58" s="4"/>
      <c r="LO58" s="4"/>
      <c r="LP58" s="4"/>
      <c r="LQ58" s="12"/>
      <c r="LR58" s="4"/>
      <c r="LS58" s="4"/>
      <c r="LT58" s="4"/>
      <c r="LU58" s="4"/>
      <c r="LV58" s="4"/>
      <c r="LW58" s="4">
        <v>4.4000000000000004</v>
      </c>
      <c r="LX58" s="4"/>
      <c r="LY58" s="12"/>
      <c r="LZ58" s="4"/>
      <c r="MA58" s="4">
        <v>8.92</v>
      </c>
      <c r="MB58" s="4">
        <v>34.904327187500002</v>
      </c>
    </row>
    <row r="59" spans="1:340">
      <c r="A59" s="4" t="s">
        <v>450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12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12">
        <v>4.4000000000000002E-4</v>
      </c>
      <c r="CR59" s="4">
        <v>8.8999999999999996E-2</v>
      </c>
      <c r="CS59" s="4"/>
      <c r="CT59" s="12">
        <v>1</v>
      </c>
      <c r="CU59" s="4"/>
      <c r="CV59" s="4"/>
      <c r="CW59" s="4"/>
      <c r="CX59" s="4"/>
      <c r="CY59" s="4"/>
      <c r="CZ59" s="4"/>
      <c r="DA59" s="12"/>
      <c r="DB59" s="4"/>
      <c r="DC59" s="12"/>
      <c r="DD59" s="4"/>
      <c r="DE59" s="4"/>
      <c r="DF59" s="4"/>
      <c r="DG59" s="4"/>
      <c r="DH59" s="4"/>
      <c r="DI59" s="4"/>
      <c r="DJ59" s="4">
        <v>100</v>
      </c>
      <c r="DK59" s="4"/>
      <c r="DL59" s="4"/>
      <c r="DM59" s="4"/>
      <c r="DN59" s="4"/>
      <c r="DO59" s="4"/>
      <c r="DP59" s="12"/>
      <c r="DQ59" s="4">
        <v>1.55E-2</v>
      </c>
      <c r="DR59" s="4"/>
      <c r="DS59" s="4"/>
      <c r="DT59" s="4"/>
      <c r="DU59" s="4"/>
      <c r="DV59" s="4"/>
      <c r="DW59" s="4"/>
      <c r="DX59" s="4"/>
      <c r="DY59" s="4">
        <v>8.34</v>
      </c>
      <c r="DZ59" s="4"/>
      <c r="EA59" s="4"/>
      <c r="EB59" s="4">
        <v>36.4</v>
      </c>
      <c r="EC59" s="4"/>
      <c r="ED59" s="4"/>
      <c r="EE59" s="4"/>
      <c r="EF59" s="4"/>
      <c r="EG59" s="4">
        <v>3</v>
      </c>
      <c r="EH59" s="4"/>
      <c r="EI59" s="4"/>
      <c r="EJ59" s="4"/>
      <c r="EK59" s="4"/>
      <c r="EL59" s="12"/>
      <c r="EM59" s="12">
        <v>0.5</v>
      </c>
      <c r="EN59" s="4"/>
      <c r="EO59" s="4"/>
      <c r="EP59" s="4"/>
      <c r="EQ59" s="4"/>
      <c r="ER59" s="4"/>
      <c r="ES59" s="4"/>
      <c r="ET59" s="4">
        <v>461</v>
      </c>
      <c r="EU59" s="12"/>
      <c r="EV59" s="4"/>
      <c r="EW59" s="4">
        <v>5.26</v>
      </c>
      <c r="EX59" s="12"/>
      <c r="EY59" s="12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12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12"/>
      <c r="GB59" s="4"/>
      <c r="GC59" s="4"/>
      <c r="GD59" s="4"/>
      <c r="GE59" s="4"/>
      <c r="GF59" s="4"/>
      <c r="GG59" s="4"/>
      <c r="GH59" s="4">
        <v>1</v>
      </c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>
        <v>130</v>
      </c>
      <c r="GZ59" s="4"/>
      <c r="HA59" s="4"/>
      <c r="HB59" s="4"/>
      <c r="HC59" s="4"/>
      <c r="HD59" s="12"/>
      <c r="HE59" s="4"/>
      <c r="HF59" s="4">
        <v>0.24399999999999999</v>
      </c>
      <c r="HG59" s="4"/>
      <c r="HH59" s="4"/>
      <c r="HI59" s="4"/>
      <c r="HJ59" s="4"/>
      <c r="HK59" s="4"/>
      <c r="HL59" s="12">
        <v>69.900000000000006</v>
      </c>
      <c r="HM59" s="4"/>
      <c r="HN59" s="4"/>
      <c r="HO59" s="4"/>
      <c r="HP59" s="4"/>
      <c r="HQ59" s="12">
        <v>0.01</v>
      </c>
      <c r="HR59" s="4"/>
      <c r="HS59" s="4"/>
      <c r="HT59" s="4"/>
      <c r="HU59" s="4"/>
      <c r="HV59" s="4"/>
      <c r="HW59" s="4"/>
      <c r="HX59" s="4"/>
      <c r="HY59" s="4"/>
      <c r="HZ59" s="12"/>
      <c r="IA59" s="4"/>
      <c r="IB59" s="4"/>
      <c r="IC59" s="4"/>
      <c r="ID59" s="12"/>
      <c r="IE59" s="4"/>
      <c r="IF59" s="4">
        <v>2.96</v>
      </c>
      <c r="IG59" s="4">
        <v>8.09</v>
      </c>
      <c r="IH59" s="4">
        <v>4.8099999999999997E-2</v>
      </c>
      <c r="II59" s="4"/>
      <c r="IJ59" s="4"/>
      <c r="IK59" s="4">
        <v>8.14</v>
      </c>
      <c r="IL59" s="4"/>
      <c r="IM59" s="4"/>
      <c r="IN59" s="4">
        <v>0.14000000000000001</v>
      </c>
      <c r="IO59" s="4"/>
      <c r="IP59" s="4">
        <v>9.5500000000000007</v>
      </c>
      <c r="IQ59" s="4">
        <v>84.4</v>
      </c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12"/>
      <c r="JZ59" s="4"/>
      <c r="KA59" s="4"/>
      <c r="KB59" s="12"/>
      <c r="KC59" s="4"/>
      <c r="KD59" s="4"/>
      <c r="KE59" s="4"/>
      <c r="KF59" s="4"/>
      <c r="KG59" s="4"/>
      <c r="KH59" s="4"/>
      <c r="KI59" s="4"/>
      <c r="KJ59" s="4"/>
      <c r="KK59" s="4">
        <v>7.43</v>
      </c>
      <c r="KL59" s="4"/>
      <c r="KM59" s="4"/>
      <c r="KN59" s="4"/>
      <c r="KO59" s="4">
        <v>0.20899999999999999</v>
      </c>
      <c r="KP59" s="4"/>
      <c r="KQ59" s="4">
        <v>4.97</v>
      </c>
      <c r="KR59" s="4"/>
      <c r="KS59" s="4"/>
      <c r="KT59" s="4"/>
      <c r="KU59" s="4"/>
      <c r="KV59" s="4"/>
      <c r="KW59" s="4">
        <v>9.43</v>
      </c>
      <c r="KX59" s="4"/>
      <c r="KY59" s="4">
        <v>23.8</v>
      </c>
      <c r="KZ59" s="4"/>
      <c r="LA59" s="4"/>
      <c r="LB59" s="4"/>
      <c r="LC59" s="4"/>
      <c r="LD59" s="4">
        <v>44.5</v>
      </c>
      <c r="LE59" s="4"/>
      <c r="LF59" s="4">
        <v>9.8000000000000007</v>
      </c>
      <c r="LG59" s="4"/>
      <c r="LH59" s="4"/>
      <c r="LI59" s="4"/>
      <c r="LJ59" s="4"/>
      <c r="LK59" s="12"/>
      <c r="LL59" s="4"/>
      <c r="LM59" s="4"/>
      <c r="LN59" s="4"/>
      <c r="LO59" s="4"/>
      <c r="LP59" s="4"/>
      <c r="LQ59" s="12"/>
      <c r="LR59" s="4"/>
      <c r="LS59" s="4"/>
      <c r="LT59" s="4"/>
      <c r="LU59" s="4"/>
      <c r="LV59" s="4"/>
      <c r="LW59" s="4">
        <v>27.4</v>
      </c>
      <c r="LX59" s="4"/>
      <c r="LY59" s="12"/>
      <c r="LZ59" s="4"/>
      <c r="MA59" s="4">
        <v>5.58</v>
      </c>
      <c r="MB59" s="4">
        <v>33.225188749999994</v>
      </c>
    </row>
    <row r="60" spans="1:340">
      <c r="A60" s="4" t="s">
        <v>451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12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12">
        <v>1.3500000000000001E-3</v>
      </c>
      <c r="CR60" s="4">
        <v>0.14699999999999999</v>
      </c>
      <c r="CS60" s="4"/>
      <c r="CT60" s="12">
        <v>1</v>
      </c>
      <c r="CU60" s="4"/>
      <c r="CV60" s="4"/>
      <c r="CW60" s="4"/>
      <c r="CX60" s="4"/>
      <c r="CY60" s="4"/>
      <c r="CZ60" s="4"/>
      <c r="DA60" s="12"/>
      <c r="DB60" s="4"/>
      <c r="DC60" s="12"/>
      <c r="DD60" s="4"/>
      <c r="DE60" s="4"/>
      <c r="DF60" s="4"/>
      <c r="DG60" s="4"/>
      <c r="DH60" s="4"/>
      <c r="DI60" s="4"/>
      <c r="DJ60" s="4">
        <v>100</v>
      </c>
      <c r="DK60" s="4"/>
      <c r="DL60" s="4"/>
      <c r="DM60" s="4"/>
      <c r="DN60" s="4"/>
      <c r="DO60" s="4"/>
      <c r="DP60" s="12"/>
      <c r="DQ60" s="4">
        <v>1.32E-2</v>
      </c>
      <c r="DR60" s="4"/>
      <c r="DS60" s="4"/>
      <c r="DT60" s="4"/>
      <c r="DU60" s="4"/>
      <c r="DV60" s="4"/>
      <c r="DW60" s="4"/>
      <c r="DX60" s="4"/>
      <c r="DY60" s="4">
        <v>5.0199999999999996</v>
      </c>
      <c r="DZ60" s="4"/>
      <c r="EA60" s="4"/>
      <c r="EB60" s="4">
        <v>37.700000000000003</v>
      </c>
      <c r="EC60" s="4"/>
      <c r="ED60" s="4"/>
      <c r="EE60" s="4"/>
      <c r="EF60" s="4"/>
      <c r="EG60" s="4">
        <v>1.7</v>
      </c>
      <c r="EH60" s="4"/>
      <c r="EI60" s="4"/>
      <c r="EJ60" s="4"/>
      <c r="EK60" s="4"/>
      <c r="EL60" s="12"/>
      <c r="EM60" s="12">
        <v>0.5</v>
      </c>
      <c r="EN60" s="4"/>
      <c r="EO60" s="4"/>
      <c r="EP60" s="4"/>
      <c r="EQ60" s="4"/>
      <c r="ER60" s="4"/>
      <c r="ES60" s="4"/>
      <c r="ET60" s="4">
        <v>479</v>
      </c>
      <c r="EU60" s="12"/>
      <c r="EV60" s="4"/>
      <c r="EW60" s="4">
        <v>2.73</v>
      </c>
      <c r="EX60" s="12"/>
      <c r="EY60" s="12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12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12"/>
      <c r="GB60" s="4"/>
      <c r="GC60" s="4"/>
      <c r="GD60" s="4"/>
      <c r="GE60" s="4"/>
      <c r="GF60" s="4"/>
      <c r="GG60" s="4"/>
      <c r="GH60" s="4">
        <v>1</v>
      </c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>
        <v>104</v>
      </c>
      <c r="GZ60" s="4"/>
      <c r="HA60" s="4"/>
      <c r="HB60" s="4"/>
      <c r="HC60" s="4"/>
      <c r="HD60" s="12"/>
      <c r="HE60" s="4"/>
      <c r="HF60" s="4">
        <v>0.107</v>
      </c>
      <c r="HG60" s="4"/>
      <c r="HH60" s="4"/>
      <c r="HI60" s="4"/>
      <c r="HJ60" s="4"/>
      <c r="HK60" s="4"/>
      <c r="HL60" s="12">
        <v>78.099999999999994</v>
      </c>
      <c r="HM60" s="4"/>
      <c r="HN60" s="4"/>
      <c r="HO60" s="4"/>
      <c r="HP60" s="4"/>
      <c r="HQ60" s="12">
        <v>0.01</v>
      </c>
      <c r="HR60" s="4"/>
      <c r="HS60" s="4"/>
      <c r="HT60" s="4"/>
      <c r="HU60" s="4"/>
      <c r="HV60" s="4"/>
      <c r="HW60" s="4"/>
      <c r="HX60" s="4"/>
      <c r="HY60" s="4"/>
      <c r="HZ60" s="12"/>
      <c r="IA60" s="4"/>
      <c r="IB60" s="4"/>
      <c r="IC60" s="4"/>
      <c r="ID60" s="12"/>
      <c r="IE60" s="4"/>
      <c r="IF60" s="4">
        <v>2.38</v>
      </c>
      <c r="IG60" s="4">
        <v>6.58</v>
      </c>
      <c r="IH60" s="4">
        <v>5.62E-2</v>
      </c>
      <c r="II60" s="4"/>
      <c r="IJ60" s="4"/>
      <c r="IK60" s="4">
        <v>6.64</v>
      </c>
      <c r="IL60" s="4"/>
      <c r="IM60" s="4"/>
      <c r="IN60" s="4">
        <v>0.17100000000000001</v>
      </c>
      <c r="IO60" s="4"/>
      <c r="IP60" s="4">
        <v>9.7200000000000006</v>
      </c>
      <c r="IQ60" s="4">
        <v>80</v>
      </c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12"/>
      <c r="JZ60" s="4"/>
      <c r="KA60" s="4"/>
      <c r="KB60" s="12"/>
      <c r="KC60" s="4"/>
      <c r="KD60" s="4"/>
      <c r="KE60" s="4"/>
      <c r="KF60" s="4"/>
      <c r="KG60" s="4"/>
      <c r="KH60" s="4"/>
      <c r="KI60" s="4"/>
      <c r="KJ60" s="4"/>
      <c r="KK60" s="4">
        <v>7.8</v>
      </c>
      <c r="KL60" s="4"/>
      <c r="KM60" s="4"/>
      <c r="KN60" s="4"/>
      <c r="KO60" s="4">
        <v>0.20300000000000001</v>
      </c>
      <c r="KP60" s="4"/>
      <c r="KQ60" s="4">
        <v>4.75</v>
      </c>
      <c r="KR60" s="4"/>
      <c r="KS60" s="4"/>
      <c r="KT60" s="4"/>
      <c r="KU60" s="4"/>
      <c r="KV60" s="4"/>
      <c r="KW60" s="4">
        <v>10.1</v>
      </c>
      <c r="KX60" s="4"/>
      <c r="KY60" s="4">
        <v>27.4</v>
      </c>
      <c r="KZ60" s="4"/>
      <c r="LA60" s="4"/>
      <c r="LB60" s="4"/>
      <c r="LC60" s="4"/>
      <c r="LD60" s="4">
        <v>47.1</v>
      </c>
      <c r="LE60" s="4"/>
      <c r="LF60" s="4">
        <v>6.9</v>
      </c>
      <c r="LG60" s="4"/>
      <c r="LH60" s="4"/>
      <c r="LI60" s="4"/>
      <c r="LJ60" s="4"/>
      <c r="LK60" s="12"/>
      <c r="LL60" s="4"/>
      <c r="LM60" s="4"/>
      <c r="LN60" s="4"/>
      <c r="LO60" s="4"/>
      <c r="LP60" s="4"/>
      <c r="LQ60" s="12"/>
      <c r="LR60" s="4"/>
      <c r="LS60" s="4"/>
      <c r="LT60" s="4"/>
      <c r="LU60" s="4"/>
      <c r="LV60" s="4"/>
      <c r="LW60" s="4">
        <v>9.5</v>
      </c>
      <c r="LX60" s="4"/>
      <c r="LY60" s="12"/>
      <c r="LZ60" s="4"/>
      <c r="MA60" s="4">
        <v>4.09</v>
      </c>
      <c r="MB60" s="4">
        <v>32.325585937500001</v>
      </c>
    </row>
    <row r="61" spans="1:340">
      <c r="A61" s="4" t="s">
        <v>452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12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12">
        <v>8.4999999999999995E-4</v>
      </c>
      <c r="CR61" s="4">
        <v>0.113</v>
      </c>
      <c r="CS61" s="4"/>
      <c r="CT61" s="12">
        <v>1</v>
      </c>
      <c r="CU61" s="4"/>
      <c r="CV61" s="4"/>
      <c r="CW61" s="4"/>
      <c r="CX61" s="4"/>
      <c r="CY61" s="4"/>
      <c r="CZ61" s="4"/>
      <c r="DA61" s="12"/>
      <c r="DB61" s="4"/>
      <c r="DC61" s="12"/>
      <c r="DD61" s="4"/>
      <c r="DE61" s="4"/>
      <c r="DF61" s="4"/>
      <c r="DG61" s="4"/>
      <c r="DH61" s="4"/>
      <c r="DI61" s="4"/>
      <c r="DJ61" s="4">
        <v>100</v>
      </c>
      <c r="DK61" s="4"/>
      <c r="DL61" s="4"/>
      <c r="DM61" s="4"/>
      <c r="DN61" s="4"/>
      <c r="DO61" s="4"/>
      <c r="DP61" s="12">
        <v>2.4799999999999999E-2</v>
      </c>
      <c r="DQ61" s="4">
        <v>2.2499999999999999E-2</v>
      </c>
      <c r="DR61" s="4"/>
      <c r="DS61" s="4"/>
      <c r="DT61" s="4"/>
      <c r="DU61" s="4"/>
      <c r="DV61" s="4"/>
      <c r="DW61" s="4"/>
      <c r="DX61" s="4"/>
      <c r="DY61" s="4">
        <v>5.26</v>
      </c>
      <c r="DZ61" s="4"/>
      <c r="EA61" s="4"/>
      <c r="EB61" s="4">
        <v>41</v>
      </c>
      <c r="EC61" s="4"/>
      <c r="ED61" s="4"/>
      <c r="EE61" s="4"/>
      <c r="EF61" s="4"/>
      <c r="EG61" s="4">
        <v>3.5</v>
      </c>
      <c r="EH61" s="4"/>
      <c r="EI61" s="4"/>
      <c r="EJ61" s="4"/>
      <c r="EK61" s="4"/>
      <c r="EL61" s="12"/>
      <c r="EM61" s="12">
        <v>0.5</v>
      </c>
      <c r="EN61" s="4"/>
      <c r="EO61" s="4"/>
      <c r="EP61" s="4"/>
      <c r="EQ61" s="4"/>
      <c r="ER61" s="4"/>
      <c r="ES61" s="4"/>
      <c r="ET61" s="4">
        <v>456</v>
      </c>
      <c r="EU61" s="12">
        <v>3.32</v>
      </c>
      <c r="EV61" s="4"/>
      <c r="EW61" s="4">
        <v>2.7</v>
      </c>
      <c r="EX61" s="12"/>
      <c r="EY61" s="12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12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12"/>
      <c r="GB61" s="4"/>
      <c r="GC61" s="4"/>
      <c r="GD61" s="4"/>
      <c r="GE61" s="4"/>
      <c r="GF61" s="4"/>
      <c r="GG61" s="4"/>
      <c r="GH61" s="4">
        <v>1</v>
      </c>
      <c r="GI61" s="4"/>
      <c r="GJ61" s="4"/>
      <c r="GK61" s="4"/>
      <c r="GL61" s="4"/>
      <c r="GM61" s="4"/>
      <c r="GN61" s="4">
        <v>3.0000000000000001E-3</v>
      </c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>
        <v>96.9</v>
      </c>
      <c r="GZ61" s="4"/>
      <c r="HA61" s="4"/>
      <c r="HB61" s="4"/>
      <c r="HC61" s="4"/>
      <c r="HD61" s="12">
        <v>0.747</v>
      </c>
      <c r="HE61" s="4"/>
      <c r="HF61" s="4">
        <v>0.185</v>
      </c>
      <c r="HG61" s="4"/>
      <c r="HH61" s="4"/>
      <c r="HI61" s="4"/>
      <c r="HJ61" s="4"/>
      <c r="HK61" s="4"/>
      <c r="HL61" s="12">
        <v>72.3</v>
      </c>
      <c r="HM61" s="4"/>
      <c r="HN61" s="4"/>
      <c r="HO61" s="4"/>
      <c r="HP61" s="4">
        <v>0.01</v>
      </c>
      <c r="HQ61" s="12">
        <v>0.01</v>
      </c>
      <c r="HR61" s="4"/>
      <c r="HS61" s="4"/>
      <c r="HT61" s="4"/>
      <c r="HU61" s="4"/>
      <c r="HV61" s="4"/>
      <c r="HW61" s="4"/>
      <c r="HX61" s="4"/>
      <c r="HY61" s="4"/>
      <c r="HZ61" s="12"/>
      <c r="IA61" s="4"/>
      <c r="IB61" s="4"/>
      <c r="IC61" s="4"/>
      <c r="ID61" s="12"/>
      <c r="IE61" s="4"/>
      <c r="IF61" s="4">
        <v>2.56</v>
      </c>
      <c r="IG61" s="4">
        <v>5.64</v>
      </c>
      <c r="IH61" s="4">
        <v>3.5000000000000003E-2</v>
      </c>
      <c r="II61" s="4"/>
      <c r="IJ61" s="4">
        <v>6.38</v>
      </c>
      <c r="IK61" s="4">
        <v>5.67</v>
      </c>
      <c r="IL61" s="4"/>
      <c r="IM61" s="4"/>
      <c r="IN61" s="4">
        <v>0.14699999999999999</v>
      </c>
      <c r="IO61" s="4"/>
      <c r="IP61" s="4">
        <v>11.3</v>
      </c>
      <c r="IQ61" s="4">
        <v>89.9</v>
      </c>
      <c r="IR61" s="4">
        <v>1E-3</v>
      </c>
      <c r="IS61" s="4">
        <v>1E-3</v>
      </c>
      <c r="IT61" s="4">
        <v>1E-3</v>
      </c>
      <c r="IU61" s="4">
        <v>1E-3</v>
      </c>
      <c r="IV61" s="4">
        <v>1E-3</v>
      </c>
      <c r="IW61" s="4">
        <v>1E-3</v>
      </c>
      <c r="IX61" s="4">
        <v>2E-3</v>
      </c>
      <c r="IY61" s="4">
        <v>8.0000000000000002E-3</v>
      </c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12"/>
      <c r="JZ61" s="4"/>
      <c r="KA61" s="4"/>
      <c r="KB61" s="12"/>
      <c r="KC61" s="4"/>
      <c r="KD61" s="4"/>
      <c r="KE61" s="4"/>
      <c r="KF61" s="4"/>
      <c r="KG61" s="4"/>
      <c r="KH61" s="4"/>
      <c r="KI61" s="4"/>
      <c r="KJ61" s="4"/>
      <c r="KK61" s="4">
        <v>7.75</v>
      </c>
      <c r="KL61" s="4"/>
      <c r="KM61" s="4"/>
      <c r="KN61" s="4"/>
      <c r="KO61" s="4">
        <v>0.182</v>
      </c>
      <c r="KP61" s="4"/>
      <c r="KQ61" s="4">
        <v>4.32</v>
      </c>
      <c r="KR61" s="4"/>
      <c r="KS61" s="4"/>
      <c r="KT61" s="4"/>
      <c r="KU61" s="4"/>
      <c r="KV61" s="4"/>
      <c r="KW61" s="4">
        <v>8.61</v>
      </c>
      <c r="KX61" s="4"/>
      <c r="KY61" s="4">
        <v>26.8</v>
      </c>
      <c r="KZ61" s="4">
        <v>8.6999999999999993</v>
      </c>
      <c r="LA61" s="4"/>
      <c r="LB61" s="4"/>
      <c r="LC61" s="4"/>
      <c r="LD61" s="4">
        <v>44.2</v>
      </c>
      <c r="LE61" s="4"/>
      <c r="LF61" s="4">
        <v>5.7</v>
      </c>
      <c r="LG61" s="4"/>
      <c r="LH61" s="4"/>
      <c r="LI61" s="4"/>
      <c r="LJ61" s="4"/>
      <c r="LK61" s="12"/>
      <c r="LL61" s="4"/>
      <c r="LM61" s="4"/>
      <c r="LN61" s="4"/>
      <c r="LO61" s="4"/>
      <c r="LP61" s="4"/>
      <c r="LQ61" s="12"/>
      <c r="LR61" s="4"/>
      <c r="LS61" s="4"/>
      <c r="LT61" s="4"/>
      <c r="LU61" s="4"/>
      <c r="LV61" s="4"/>
      <c r="LW61" s="4">
        <v>12</v>
      </c>
      <c r="LX61" s="4"/>
      <c r="LY61" s="12">
        <v>6.02</v>
      </c>
      <c r="LZ61" s="4"/>
      <c r="MA61" s="4">
        <v>3.54</v>
      </c>
      <c r="MB61" s="4">
        <v>21.543044791666659</v>
      </c>
    </row>
    <row r="62" spans="1:340">
      <c r="A62" s="4" t="s">
        <v>453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1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>
        <v>97</v>
      </c>
      <c r="CO62" s="4"/>
      <c r="CP62" s="4"/>
      <c r="CQ62" s="12">
        <v>1.5299999999999999E-3</v>
      </c>
      <c r="CR62" s="4">
        <v>0.128</v>
      </c>
      <c r="CS62" s="4"/>
      <c r="CT62" s="12">
        <v>1</v>
      </c>
      <c r="CU62" s="4"/>
      <c r="CV62" s="4"/>
      <c r="CW62" s="4"/>
      <c r="CX62" s="4"/>
      <c r="CY62" s="4"/>
      <c r="CZ62" s="4"/>
      <c r="DA62" s="12"/>
      <c r="DB62" s="4"/>
      <c r="DC62" s="12"/>
      <c r="DD62" s="4"/>
      <c r="DE62" s="4"/>
      <c r="DF62" s="4"/>
      <c r="DG62" s="4"/>
      <c r="DH62" s="4"/>
      <c r="DI62" s="4"/>
      <c r="DJ62" s="4">
        <v>100</v>
      </c>
      <c r="DK62" s="4"/>
      <c r="DL62" s="4"/>
      <c r="DM62" s="4"/>
      <c r="DN62" s="4"/>
      <c r="DO62" s="4"/>
      <c r="DP62" s="12"/>
      <c r="DQ62" s="4">
        <v>1.8200000000000001E-2</v>
      </c>
      <c r="DR62" s="4">
        <v>50.8</v>
      </c>
      <c r="DS62" s="4"/>
      <c r="DT62" s="4"/>
      <c r="DU62" s="4"/>
      <c r="DV62" s="4"/>
      <c r="DW62" s="4"/>
      <c r="DX62" s="4"/>
      <c r="DY62" s="4">
        <v>4.04</v>
      </c>
      <c r="DZ62" s="4"/>
      <c r="EA62" s="4"/>
      <c r="EB62" s="4">
        <v>49</v>
      </c>
      <c r="EC62" s="4"/>
      <c r="ED62" s="4"/>
      <c r="EE62" s="4"/>
      <c r="EF62" s="4"/>
      <c r="EG62" s="4">
        <v>7.3</v>
      </c>
      <c r="EH62" s="4"/>
      <c r="EI62" s="4"/>
      <c r="EJ62" s="4"/>
      <c r="EK62" s="4"/>
      <c r="EL62" s="12"/>
      <c r="EM62" s="12">
        <v>0.5</v>
      </c>
      <c r="EN62" s="4"/>
      <c r="EO62" s="4"/>
      <c r="EP62" s="4"/>
      <c r="EQ62" s="4"/>
      <c r="ER62" s="4"/>
      <c r="ES62" s="4"/>
      <c r="ET62" s="4">
        <v>507</v>
      </c>
      <c r="EU62" s="12"/>
      <c r="EV62" s="4">
        <v>0.2</v>
      </c>
      <c r="EW62" s="4">
        <v>2.84</v>
      </c>
      <c r="EX62" s="12"/>
      <c r="EY62" s="12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12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12"/>
      <c r="GB62" s="4"/>
      <c r="GC62" s="4"/>
      <c r="GD62" s="4"/>
      <c r="GE62" s="4"/>
      <c r="GF62" s="4"/>
      <c r="GG62" s="4"/>
      <c r="GH62" s="4">
        <v>1</v>
      </c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>
        <v>74.8</v>
      </c>
      <c r="GZ62" s="4"/>
      <c r="HA62" s="4"/>
      <c r="HB62" s="4"/>
      <c r="HC62" s="4"/>
      <c r="HD62" s="12"/>
      <c r="HE62" s="4">
        <v>0.03</v>
      </c>
      <c r="HF62" s="4">
        <v>0.115</v>
      </c>
      <c r="HG62" s="4"/>
      <c r="HH62" s="4"/>
      <c r="HI62" s="4">
        <v>5.44</v>
      </c>
      <c r="HJ62" s="4"/>
      <c r="HK62" s="4">
        <v>64.400000000000006</v>
      </c>
      <c r="HL62" s="12">
        <v>82.1</v>
      </c>
      <c r="HM62" s="4"/>
      <c r="HN62" s="4"/>
      <c r="HO62" s="4"/>
      <c r="HP62" s="4"/>
      <c r="HQ62" s="12">
        <v>0.01</v>
      </c>
      <c r="HR62" s="4"/>
      <c r="HS62" s="4"/>
      <c r="HT62" s="4"/>
      <c r="HU62" s="4"/>
      <c r="HV62" s="4"/>
      <c r="HW62" s="4"/>
      <c r="HX62" s="4"/>
      <c r="HY62" s="4"/>
      <c r="HZ62" s="12"/>
      <c r="IA62" s="4"/>
      <c r="IB62" s="4"/>
      <c r="IC62" s="4"/>
      <c r="ID62" s="12"/>
      <c r="IE62" s="4">
        <v>1.04</v>
      </c>
      <c r="IF62" s="4">
        <v>2.68</v>
      </c>
      <c r="IG62" s="4">
        <v>6.17</v>
      </c>
      <c r="IH62" s="4">
        <v>3.8300000000000001E-2</v>
      </c>
      <c r="II62" s="4"/>
      <c r="IJ62" s="4"/>
      <c r="IK62" s="4">
        <v>6.21</v>
      </c>
      <c r="IL62" s="4"/>
      <c r="IM62" s="4"/>
      <c r="IN62" s="4">
        <v>0.17599999999999999</v>
      </c>
      <c r="IO62" s="4"/>
      <c r="IP62" s="4">
        <v>10.4</v>
      </c>
      <c r="IQ62" s="4">
        <v>89</v>
      </c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12"/>
      <c r="JZ62" s="4"/>
      <c r="KA62" s="4"/>
      <c r="KB62" s="12"/>
      <c r="KC62" s="4"/>
      <c r="KD62" s="4"/>
      <c r="KE62" s="4"/>
      <c r="KF62" s="4"/>
      <c r="KG62" s="4"/>
      <c r="KH62" s="4"/>
      <c r="KI62" s="4"/>
      <c r="KJ62" s="4"/>
      <c r="KK62" s="4">
        <v>7.86</v>
      </c>
      <c r="KL62" s="4"/>
      <c r="KM62" s="4"/>
      <c r="KN62" s="4"/>
      <c r="KO62" s="4">
        <v>0.223</v>
      </c>
      <c r="KP62" s="4"/>
      <c r="KQ62" s="4">
        <v>5.37</v>
      </c>
      <c r="KR62" s="4"/>
      <c r="KS62" s="4"/>
      <c r="KT62" s="4"/>
      <c r="KU62" s="4"/>
      <c r="KV62" s="4"/>
      <c r="KW62" s="4">
        <v>8.16</v>
      </c>
      <c r="KX62" s="4"/>
      <c r="KY62" s="4">
        <v>32.6</v>
      </c>
      <c r="KZ62" s="4">
        <v>11.4</v>
      </c>
      <c r="LA62" s="4"/>
      <c r="LB62" s="4"/>
      <c r="LC62" s="4"/>
      <c r="LD62" s="4">
        <v>47.8</v>
      </c>
      <c r="LE62" s="4"/>
      <c r="LF62" s="4">
        <v>8.6</v>
      </c>
      <c r="LG62" s="4"/>
      <c r="LH62" s="4"/>
      <c r="LI62" s="4"/>
      <c r="LJ62" s="4"/>
      <c r="LK62" s="12"/>
      <c r="LL62" s="4"/>
      <c r="LM62" s="4"/>
      <c r="LN62" s="4"/>
      <c r="LO62" s="4"/>
      <c r="LP62" s="4"/>
      <c r="LQ62" s="12"/>
      <c r="LR62" s="4"/>
      <c r="LS62" s="4"/>
      <c r="LT62" s="4"/>
      <c r="LU62" s="4"/>
      <c r="LV62" s="4"/>
      <c r="LW62" s="4">
        <v>11.8</v>
      </c>
      <c r="LX62" s="4"/>
      <c r="LY62" s="12"/>
      <c r="LZ62" s="4">
        <v>2.83</v>
      </c>
      <c r="MA62" s="4">
        <v>6.43</v>
      </c>
      <c r="MB62" s="4">
        <v>31.866098292682921</v>
      </c>
    </row>
    <row r="63" spans="1:340">
      <c r="A63" s="4" t="s">
        <v>454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12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>
        <v>119</v>
      </c>
      <c r="CO63" s="4"/>
      <c r="CP63" s="4"/>
      <c r="CQ63" s="12">
        <v>1.2E-4</v>
      </c>
      <c r="CR63" s="4">
        <v>4.4999999999999997E-3</v>
      </c>
      <c r="CS63" s="4"/>
      <c r="CT63" s="12">
        <v>1</v>
      </c>
      <c r="CU63" s="4"/>
      <c r="CV63" s="4"/>
      <c r="CW63" s="4"/>
      <c r="CX63" s="4"/>
      <c r="CY63" s="4"/>
      <c r="CZ63" s="4"/>
      <c r="DA63" s="12"/>
      <c r="DB63" s="4"/>
      <c r="DC63" s="12"/>
      <c r="DD63" s="4"/>
      <c r="DE63" s="4"/>
      <c r="DF63" s="4"/>
      <c r="DG63" s="4"/>
      <c r="DH63" s="4"/>
      <c r="DI63" s="4"/>
      <c r="DJ63" s="4">
        <v>100</v>
      </c>
      <c r="DK63" s="4"/>
      <c r="DL63" s="4"/>
      <c r="DM63" s="4"/>
      <c r="DN63" s="4"/>
      <c r="DO63" s="4"/>
      <c r="DP63" s="12">
        <v>3.0700000000000002E-2</v>
      </c>
      <c r="DQ63" s="4">
        <v>0.01</v>
      </c>
      <c r="DR63" s="4">
        <v>51</v>
      </c>
      <c r="DS63" s="4"/>
      <c r="DT63" s="4"/>
      <c r="DU63" s="4"/>
      <c r="DV63" s="4"/>
      <c r="DW63" s="4"/>
      <c r="DX63" s="4"/>
      <c r="DY63" s="4">
        <v>4.1500000000000004</v>
      </c>
      <c r="DZ63" s="4"/>
      <c r="EA63" s="4"/>
      <c r="EB63" s="4">
        <v>44.5</v>
      </c>
      <c r="EC63" s="4"/>
      <c r="ED63" s="4"/>
      <c r="EE63" s="4"/>
      <c r="EF63" s="4"/>
      <c r="EG63" s="4">
        <v>232</v>
      </c>
      <c r="EH63" s="4"/>
      <c r="EI63" s="4"/>
      <c r="EJ63" s="4"/>
      <c r="EK63" s="4"/>
      <c r="EL63" s="12"/>
      <c r="EM63" s="12">
        <v>1.2</v>
      </c>
      <c r="EN63" s="4"/>
      <c r="EO63" s="4"/>
      <c r="EP63" s="4"/>
      <c r="EQ63" s="4"/>
      <c r="ER63" s="4"/>
      <c r="ES63" s="4"/>
      <c r="ET63" s="4">
        <v>495</v>
      </c>
      <c r="EU63" s="12">
        <v>3.63</v>
      </c>
      <c r="EV63" s="4">
        <v>0.34</v>
      </c>
      <c r="EW63" s="4">
        <v>2.21</v>
      </c>
      <c r="EX63" s="12"/>
      <c r="EY63" s="12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12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12"/>
      <c r="GB63" s="4"/>
      <c r="GC63" s="4"/>
      <c r="GD63" s="4"/>
      <c r="GE63" s="4"/>
      <c r="GF63" s="4"/>
      <c r="GG63" s="4"/>
      <c r="GH63" s="4">
        <v>1</v>
      </c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>
        <v>30</v>
      </c>
      <c r="GZ63" s="4"/>
      <c r="HA63" s="4"/>
      <c r="HB63" s="4"/>
      <c r="HC63" s="4"/>
      <c r="HD63" s="12">
        <v>2.2200000000000002</v>
      </c>
      <c r="HE63" s="4">
        <v>0.03</v>
      </c>
      <c r="HF63" s="4">
        <v>0.13600000000000001</v>
      </c>
      <c r="HG63" s="4"/>
      <c r="HH63" s="4"/>
      <c r="HI63" s="4">
        <v>5.51</v>
      </c>
      <c r="HJ63" s="4"/>
      <c r="HK63" s="4">
        <v>5</v>
      </c>
      <c r="HL63" s="12">
        <v>10</v>
      </c>
      <c r="HM63" s="4"/>
      <c r="HN63" s="4"/>
      <c r="HO63" s="4"/>
      <c r="HP63" s="4">
        <v>1.0500000000000001E-2</v>
      </c>
      <c r="HQ63" s="12">
        <v>0.01</v>
      </c>
      <c r="HR63" s="4"/>
      <c r="HS63" s="4"/>
      <c r="HT63" s="4"/>
      <c r="HU63" s="4"/>
      <c r="HV63" s="4"/>
      <c r="HW63" s="4"/>
      <c r="HX63" s="4"/>
      <c r="HY63" s="4"/>
      <c r="HZ63" s="12"/>
      <c r="IA63" s="4"/>
      <c r="IB63" s="4"/>
      <c r="IC63" s="4"/>
      <c r="ID63" s="12"/>
      <c r="IE63" s="4">
        <v>1.96</v>
      </c>
      <c r="IF63" s="4">
        <v>1.96</v>
      </c>
      <c r="IG63" s="4">
        <v>4.8899999999999997</v>
      </c>
      <c r="IH63" s="4">
        <v>2.9399999999999999E-2</v>
      </c>
      <c r="II63" s="4">
        <v>1.63</v>
      </c>
      <c r="IJ63" s="4">
        <v>6.55</v>
      </c>
      <c r="IK63" s="4">
        <v>4.92</v>
      </c>
      <c r="IL63" s="4"/>
      <c r="IM63" s="4"/>
      <c r="IN63" s="4">
        <v>4.4999999999999998E-2</v>
      </c>
      <c r="IO63" s="4"/>
      <c r="IP63" s="4">
        <v>15.5</v>
      </c>
      <c r="IQ63" s="4">
        <v>154.69999999999999</v>
      </c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12"/>
      <c r="JZ63" s="4"/>
      <c r="KA63" s="4"/>
      <c r="KB63" s="12"/>
      <c r="KC63" s="4"/>
      <c r="KD63" s="4"/>
      <c r="KE63" s="4"/>
      <c r="KF63" s="4"/>
      <c r="KG63" s="4"/>
      <c r="KH63" s="4"/>
      <c r="KI63" s="4"/>
      <c r="KJ63" s="4"/>
      <c r="KK63" s="4">
        <v>9.3800000000000008</v>
      </c>
      <c r="KL63" s="4"/>
      <c r="KM63" s="4"/>
      <c r="KN63" s="4"/>
      <c r="KO63" s="4">
        <v>0.22</v>
      </c>
      <c r="KP63" s="4"/>
      <c r="KQ63" s="4">
        <v>4.99</v>
      </c>
      <c r="KR63" s="4"/>
      <c r="KS63" s="4"/>
      <c r="KT63" s="4"/>
      <c r="KU63" s="4"/>
      <c r="KV63" s="4"/>
      <c r="KW63" s="4">
        <v>0.2</v>
      </c>
      <c r="KX63" s="4"/>
      <c r="KY63" s="4">
        <v>33.1</v>
      </c>
      <c r="KZ63" s="4">
        <v>19.7</v>
      </c>
      <c r="LA63" s="4"/>
      <c r="LB63" s="4"/>
      <c r="LC63" s="4"/>
      <c r="LD63" s="4">
        <v>49.6</v>
      </c>
      <c r="LE63" s="4"/>
      <c r="LF63" s="4">
        <v>15.3</v>
      </c>
      <c r="LG63" s="4"/>
      <c r="LH63" s="4"/>
      <c r="LI63" s="4"/>
      <c r="LJ63" s="4"/>
      <c r="LK63" s="12"/>
      <c r="LL63" s="4"/>
      <c r="LM63" s="4"/>
      <c r="LN63" s="4"/>
      <c r="LO63" s="4"/>
      <c r="LP63" s="4"/>
      <c r="LQ63" s="12"/>
      <c r="LR63" s="4"/>
      <c r="LS63" s="4"/>
      <c r="LT63" s="4"/>
      <c r="LU63" s="4"/>
      <c r="LV63" s="4"/>
      <c r="LW63" s="4">
        <v>11.5</v>
      </c>
      <c r="LX63" s="4"/>
      <c r="LY63" s="12">
        <v>8.33</v>
      </c>
      <c r="LZ63" s="4">
        <v>0.39</v>
      </c>
      <c r="MA63" s="4">
        <v>0.92400000000000004</v>
      </c>
      <c r="MB63" s="4">
        <v>30.287712916666678</v>
      </c>
    </row>
    <row r="64" spans="1:340">
      <c r="A64" s="4" t="s">
        <v>455</v>
      </c>
      <c r="B64" s="4"/>
      <c r="C64" s="4"/>
      <c r="D64" s="4"/>
      <c r="E64" s="4"/>
      <c r="F64" s="4"/>
      <c r="G64" s="4"/>
      <c r="H64" s="4"/>
      <c r="I64" s="4">
        <v>0.01</v>
      </c>
      <c r="J64" s="4"/>
      <c r="K64" s="4"/>
      <c r="L64" s="4">
        <v>0.01</v>
      </c>
      <c r="M64" s="4"/>
      <c r="N64" s="4"/>
      <c r="O64" s="4"/>
      <c r="P64" s="4"/>
      <c r="Q64" s="4">
        <v>0.1</v>
      </c>
      <c r="R64" s="4"/>
      <c r="S64" s="12"/>
      <c r="T64" s="4">
        <v>0.01</v>
      </c>
      <c r="U64" s="4"/>
      <c r="V64" s="4"/>
      <c r="W64" s="4"/>
      <c r="X64" s="4"/>
      <c r="Y64" s="4"/>
      <c r="Z64" s="4"/>
      <c r="AA64" s="4"/>
      <c r="AB64" s="4"/>
      <c r="AC64" s="4"/>
      <c r="AD64" s="4">
        <v>6.0000000000000002E-5</v>
      </c>
      <c r="AE64" s="4"/>
      <c r="AF64" s="4"/>
      <c r="AG64" s="4">
        <v>6.0000000000000002E-5</v>
      </c>
      <c r="AH64" s="4">
        <v>6.0000000000000002E-5</v>
      </c>
      <c r="AI64" s="4">
        <v>6.0000000000000002E-5</v>
      </c>
      <c r="AJ64" s="4">
        <v>6.0000000000000002E-5</v>
      </c>
      <c r="AK64" s="4">
        <v>6.0000000000000002E-5</v>
      </c>
      <c r="AL64" s="4"/>
      <c r="AM64" s="4"/>
      <c r="AN64" s="4"/>
      <c r="AO64" s="4"/>
      <c r="AP64" s="4"/>
      <c r="AQ64" s="4">
        <v>6.0000000000000002E-5</v>
      </c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>
        <v>0.04</v>
      </c>
      <c r="CA64" s="4"/>
      <c r="CB64" s="4">
        <v>0.01</v>
      </c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>
        <v>113</v>
      </c>
      <c r="CO64" s="4"/>
      <c r="CP64" s="4"/>
      <c r="CQ64" s="12">
        <v>8.4000000000000003E-4</v>
      </c>
      <c r="CR64" s="4">
        <v>3.7699999999999997E-2</v>
      </c>
      <c r="CS64" s="4"/>
      <c r="CT64" s="12">
        <v>1</v>
      </c>
      <c r="CU64" s="4"/>
      <c r="CV64" s="4"/>
      <c r="CW64" s="4"/>
      <c r="CX64" s="4"/>
      <c r="CY64" s="4"/>
      <c r="CZ64" s="4"/>
      <c r="DA64" s="12">
        <v>0.1</v>
      </c>
      <c r="DB64" s="4"/>
      <c r="DC64" s="12"/>
      <c r="DD64" s="4">
        <v>6.5599999999999999E-3</v>
      </c>
      <c r="DE64" s="4"/>
      <c r="DF64" s="4"/>
      <c r="DG64" s="4">
        <v>3.3899999999999998E-3</v>
      </c>
      <c r="DH64" s="4"/>
      <c r="DI64" s="4"/>
      <c r="DJ64" s="4">
        <v>100</v>
      </c>
      <c r="DK64" s="4"/>
      <c r="DL64" s="4"/>
      <c r="DM64" s="4"/>
      <c r="DN64" s="4"/>
      <c r="DO64" s="4"/>
      <c r="DP64" s="12">
        <v>4.7199999999999999E-2</v>
      </c>
      <c r="DQ64" s="4">
        <v>2.9399999999999999E-2</v>
      </c>
      <c r="DR64" s="4">
        <v>52.7</v>
      </c>
      <c r="DS64" s="4"/>
      <c r="DT64" s="4"/>
      <c r="DU64" s="4"/>
      <c r="DV64" s="4"/>
      <c r="DW64" s="4"/>
      <c r="DX64" s="4"/>
      <c r="DY64" s="4">
        <v>4.24</v>
      </c>
      <c r="DZ64" s="4"/>
      <c r="EA64" s="4"/>
      <c r="EB64" s="4">
        <v>44.1</v>
      </c>
      <c r="EC64" s="4"/>
      <c r="ED64" s="4"/>
      <c r="EE64" s="4">
        <v>0.1</v>
      </c>
      <c r="EF64" s="4"/>
      <c r="EG64" s="4">
        <v>200</v>
      </c>
      <c r="EH64" s="4"/>
      <c r="EI64" s="4"/>
      <c r="EJ64" s="4"/>
      <c r="EK64" s="4"/>
      <c r="EL64" s="12"/>
      <c r="EM64" s="12">
        <v>0.5</v>
      </c>
      <c r="EN64" s="4"/>
      <c r="EO64" s="4"/>
      <c r="EP64" s="4"/>
      <c r="EQ64" s="4"/>
      <c r="ER64" s="4"/>
      <c r="ES64" s="4"/>
      <c r="ET64" s="4">
        <v>483</v>
      </c>
      <c r="EU64" s="12">
        <v>4.46</v>
      </c>
      <c r="EV64" s="4">
        <v>0.48</v>
      </c>
      <c r="EW64" s="4">
        <v>3.17</v>
      </c>
      <c r="EX64" s="12"/>
      <c r="EY64" s="12"/>
      <c r="EZ64" s="4">
        <v>1.0000000000000001E-5</v>
      </c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12">
        <v>3</v>
      </c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12"/>
      <c r="GB64" s="4"/>
      <c r="GC64" s="4"/>
      <c r="GD64" s="4"/>
      <c r="GE64" s="4"/>
      <c r="GF64" s="4"/>
      <c r="GG64" s="4"/>
      <c r="GH64" s="4">
        <v>1</v>
      </c>
      <c r="GI64" s="4"/>
      <c r="GJ64" s="4">
        <v>3.0000000000000001E-3</v>
      </c>
      <c r="GK64" s="4">
        <v>3.0000000000000001E-3</v>
      </c>
      <c r="GL64" s="4">
        <v>1.2999999999999999E-2</v>
      </c>
      <c r="GM64" s="4">
        <v>3.0599999999999998E-3</v>
      </c>
      <c r="GN64" s="4">
        <v>3.0000000000000001E-3</v>
      </c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>
        <v>37.799999999999997</v>
      </c>
      <c r="GZ64" s="4"/>
      <c r="HA64" s="4"/>
      <c r="HB64" s="4"/>
      <c r="HC64" s="4"/>
      <c r="HD64" s="12">
        <v>1.07</v>
      </c>
      <c r="HE64" s="4">
        <v>0.01</v>
      </c>
      <c r="HF64" s="4">
        <v>0.1</v>
      </c>
      <c r="HG64" s="4"/>
      <c r="HH64" s="4"/>
      <c r="HI64" s="4">
        <v>5.54</v>
      </c>
      <c r="HJ64" s="4"/>
      <c r="HK64" s="4">
        <v>5</v>
      </c>
      <c r="HL64" s="12">
        <v>10</v>
      </c>
      <c r="HM64" s="4"/>
      <c r="HN64" s="4"/>
      <c r="HO64" s="4"/>
      <c r="HP64" s="4">
        <v>0.01</v>
      </c>
      <c r="HQ64" s="12">
        <v>0.01</v>
      </c>
      <c r="HR64" s="4"/>
      <c r="HS64" s="4"/>
      <c r="HT64" s="4"/>
      <c r="HU64" s="4"/>
      <c r="HV64" s="4"/>
      <c r="HW64" s="4"/>
      <c r="HX64" s="4"/>
      <c r="HY64" s="4"/>
      <c r="HZ64" s="12"/>
      <c r="IA64" s="4"/>
      <c r="IB64" s="4"/>
      <c r="IC64" s="4"/>
      <c r="ID64" s="12"/>
      <c r="IE64" s="4">
        <v>2.36</v>
      </c>
      <c r="IF64" s="4">
        <v>2.36</v>
      </c>
      <c r="IG64" s="4">
        <v>5.16</v>
      </c>
      <c r="IH64" s="4">
        <v>3.5900000000000001E-2</v>
      </c>
      <c r="II64" s="4">
        <v>1.1100000000000001</v>
      </c>
      <c r="IJ64" s="4">
        <v>6.31</v>
      </c>
      <c r="IK64" s="4">
        <v>5.2</v>
      </c>
      <c r="IL64" s="4"/>
      <c r="IM64" s="4"/>
      <c r="IN64" s="4">
        <v>9.0899999999999995E-2</v>
      </c>
      <c r="IO64" s="4"/>
      <c r="IP64" s="4">
        <v>12.5</v>
      </c>
      <c r="IQ64" s="4">
        <v>118.4</v>
      </c>
      <c r="IR64" s="4">
        <v>1E-3</v>
      </c>
      <c r="IS64" s="4">
        <v>1E-3</v>
      </c>
      <c r="IT64" s="4">
        <v>1E-3</v>
      </c>
      <c r="IU64" s="4">
        <v>1E-3</v>
      </c>
      <c r="IV64" s="4">
        <v>1E-3</v>
      </c>
      <c r="IW64" s="4">
        <v>1E-3</v>
      </c>
      <c r="IX64" s="4">
        <v>2E-3</v>
      </c>
      <c r="IY64" s="4">
        <v>8.0000000000000002E-3</v>
      </c>
      <c r="IZ64" s="4"/>
      <c r="JA64" s="4">
        <v>1E-3</v>
      </c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12"/>
      <c r="JZ64" s="4"/>
      <c r="KA64" s="4"/>
      <c r="KB64" s="12"/>
      <c r="KC64" s="4"/>
      <c r="KD64" s="4"/>
      <c r="KE64" s="4"/>
      <c r="KF64" s="4"/>
      <c r="KG64" s="4"/>
      <c r="KH64" s="4"/>
      <c r="KI64" s="4"/>
      <c r="KJ64" s="4"/>
      <c r="KK64" s="4">
        <v>8.77</v>
      </c>
      <c r="KL64" s="4"/>
      <c r="KM64" s="4"/>
      <c r="KN64" s="4"/>
      <c r="KO64" s="4">
        <v>0.27300000000000002</v>
      </c>
      <c r="KP64" s="4"/>
      <c r="KQ64" s="4">
        <v>5.49</v>
      </c>
      <c r="KR64" s="4"/>
      <c r="KS64" s="4"/>
      <c r="KT64" s="4"/>
      <c r="KU64" s="4"/>
      <c r="KV64" s="4"/>
      <c r="KW64" s="4">
        <v>0.28000000000000003</v>
      </c>
      <c r="KX64" s="4"/>
      <c r="KY64" s="4">
        <v>34.1</v>
      </c>
      <c r="KZ64" s="4">
        <v>22.1</v>
      </c>
      <c r="LA64" s="4"/>
      <c r="LB64" s="4"/>
      <c r="LC64" s="4"/>
      <c r="LD64" s="4">
        <v>47.9</v>
      </c>
      <c r="LE64" s="4"/>
      <c r="LF64" s="4">
        <v>12.7</v>
      </c>
      <c r="LG64" s="4"/>
      <c r="LH64" s="4"/>
      <c r="LI64" s="4"/>
      <c r="LJ64" s="4"/>
      <c r="LK64" s="12"/>
      <c r="LL64" s="4"/>
      <c r="LM64" s="4"/>
      <c r="LN64" s="4"/>
      <c r="LO64" s="4"/>
      <c r="LP64" s="4">
        <v>2.0000000000000001E-4</v>
      </c>
      <c r="LQ64" s="12"/>
      <c r="LR64" s="4"/>
      <c r="LS64" s="4"/>
      <c r="LT64" s="4">
        <v>0.01</v>
      </c>
      <c r="LU64" s="4"/>
      <c r="LV64" s="4"/>
      <c r="LW64" s="4">
        <v>14.4</v>
      </c>
      <c r="LX64" s="4"/>
      <c r="LY64" s="12">
        <v>7.84</v>
      </c>
      <c r="LZ64" s="4">
        <v>0.88</v>
      </c>
      <c r="MA64" s="4">
        <v>2.1</v>
      </c>
      <c r="MB64" s="4">
        <v>16.639850361445777</v>
      </c>
    </row>
    <row r="65" spans="1:340">
      <c r="A65" s="4" t="s">
        <v>456</v>
      </c>
      <c r="B65" s="4"/>
      <c r="C65" s="4"/>
      <c r="D65" s="4"/>
      <c r="E65" s="4"/>
      <c r="F65" s="4"/>
      <c r="G65" s="4"/>
      <c r="H65" s="4"/>
      <c r="I65" s="4">
        <v>0.01</v>
      </c>
      <c r="J65" s="4"/>
      <c r="K65" s="4"/>
      <c r="L65" s="4">
        <v>0.01</v>
      </c>
      <c r="M65" s="4"/>
      <c r="N65" s="4"/>
      <c r="O65" s="4"/>
      <c r="P65" s="4"/>
      <c r="Q65" s="4">
        <v>0.1</v>
      </c>
      <c r="R65" s="4"/>
      <c r="S65" s="12"/>
      <c r="T65" s="4">
        <v>0.01</v>
      </c>
      <c r="U65" s="4"/>
      <c r="V65" s="4"/>
      <c r="W65" s="4"/>
      <c r="X65" s="4"/>
      <c r="Y65" s="4"/>
      <c r="Z65" s="4"/>
      <c r="AA65" s="4"/>
      <c r="AB65" s="4"/>
      <c r="AC65" s="4"/>
      <c r="AD65" s="4">
        <v>6.0000000000000002E-5</v>
      </c>
      <c r="AE65" s="4"/>
      <c r="AF65" s="4"/>
      <c r="AG65" s="4">
        <v>6.0000000000000002E-5</v>
      </c>
      <c r="AH65" s="4">
        <v>6.0000000000000002E-5</v>
      </c>
      <c r="AI65" s="4">
        <v>6.0000000000000002E-5</v>
      </c>
      <c r="AJ65" s="4">
        <v>6.0000000000000002E-5</v>
      </c>
      <c r="AK65" s="4">
        <v>6.0000000000000002E-5</v>
      </c>
      <c r="AL65" s="4"/>
      <c r="AM65" s="4"/>
      <c r="AN65" s="4"/>
      <c r="AO65" s="4"/>
      <c r="AP65" s="4"/>
      <c r="AQ65" s="4">
        <v>6.0000000000000002E-5</v>
      </c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>
        <v>0.04</v>
      </c>
      <c r="CA65" s="4"/>
      <c r="CB65" s="4">
        <v>0.01</v>
      </c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>
        <v>105</v>
      </c>
      <c r="CO65" s="4"/>
      <c r="CP65" s="4"/>
      <c r="CQ65" s="12">
        <v>3.5699999999999998E-3</v>
      </c>
      <c r="CR65" s="4">
        <v>0.20300000000000001</v>
      </c>
      <c r="CS65" s="4"/>
      <c r="CT65" s="12">
        <v>1</v>
      </c>
      <c r="CU65" s="4"/>
      <c r="CV65" s="4"/>
      <c r="CW65" s="4"/>
      <c r="CX65" s="4"/>
      <c r="CY65" s="4"/>
      <c r="CZ65" s="4"/>
      <c r="DA65" s="12">
        <v>0.1</v>
      </c>
      <c r="DB65" s="4"/>
      <c r="DC65" s="12">
        <v>7.28E-3</v>
      </c>
      <c r="DD65" s="4">
        <v>6.8500000000000002E-3</v>
      </c>
      <c r="DE65" s="4"/>
      <c r="DF65" s="4">
        <v>1.09E-2</v>
      </c>
      <c r="DG65" s="4">
        <v>3.5500000000000002E-3</v>
      </c>
      <c r="DH65" s="4"/>
      <c r="DI65" s="4"/>
      <c r="DJ65" s="4">
        <v>100</v>
      </c>
      <c r="DK65" s="4"/>
      <c r="DL65" s="4"/>
      <c r="DM65" s="4"/>
      <c r="DN65" s="4"/>
      <c r="DO65" s="4"/>
      <c r="DP65" s="12">
        <v>3.0200000000000001E-2</v>
      </c>
      <c r="DQ65" s="4">
        <v>1.3100000000000001E-2</v>
      </c>
      <c r="DR65" s="4">
        <v>47.7</v>
      </c>
      <c r="DS65" s="4"/>
      <c r="DT65" s="4"/>
      <c r="DU65" s="4"/>
      <c r="DV65" s="4"/>
      <c r="DW65" s="4"/>
      <c r="DX65" s="4"/>
      <c r="DY65" s="4">
        <v>4.93</v>
      </c>
      <c r="DZ65" s="4"/>
      <c r="EA65" s="4"/>
      <c r="EB65" s="4">
        <v>47.1</v>
      </c>
      <c r="EC65" s="4"/>
      <c r="ED65" s="4"/>
      <c r="EE65" s="4">
        <v>0.1</v>
      </c>
      <c r="EF65" s="4"/>
      <c r="EG65" s="4">
        <v>20</v>
      </c>
      <c r="EH65" s="4"/>
      <c r="EI65" s="4"/>
      <c r="EJ65" s="4"/>
      <c r="EK65" s="4"/>
      <c r="EL65" s="12"/>
      <c r="EM65" s="12">
        <v>0.5</v>
      </c>
      <c r="EN65" s="4"/>
      <c r="EO65" s="4"/>
      <c r="EP65" s="4"/>
      <c r="EQ65" s="4"/>
      <c r="ER65" s="4"/>
      <c r="ES65" s="4"/>
      <c r="ET65" s="4">
        <v>500</v>
      </c>
      <c r="EU65" s="12">
        <v>4.4000000000000004</v>
      </c>
      <c r="EV65" s="4">
        <v>0.18</v>
      </c>
      <c r="EW65" s="4">
        <v>3.3</v>
      </c>
      <c r="EX65" s="12"/>
      <c r="EY65" s="12"/>
      <c r="EZ65" s="4">
        <v>1.0000000000000001E-5</v>
      </c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12">
        <v>3</v>
      </c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12"/>
      <c r="GB65" s="4"/>
      <c r="GC65" s="4"/>
      <c r="GD65" s="4"/>
      <c r="GE65" s="4"/>
      <c r="GF65" s="4"/>
      <c r="GG65" s="4"/>
      <c r="GH65" s="4">
        <v>1</v>
      </c>
      <c r="GI65" s="4">
        <v>0.65600000000000003</v>
      </c>
      <c r="GJ65" s="4">
        <v>3.0000000000000001E-3</v>
      </c>
      <c r="GK65" s="4">
        <v>3.0000000000000001E-3</v>
      </c>
      <c r="GL65" s="4">
        <v>5.4999999999999997E-3</v>
      </c>
      <c r="GM65" s="4">
        <v>3.0000000000000001E-3</v>
      </c>
      <c r="GN65" s="4">
        <v>3.0000000000000001E-3</v>
      </c>
      <c r="GO65" s="4"/>
      <c r="GP65" s="4"/>
      <c r="GQ65" s="4"/>
      <c r="GR65" s="4"/>
      <c r="GS65" s="4"/>
      <c r="GT65" s="4"/>
      <c r="GU65" s="4"/>
      <c r="GV65" s="4">
        <v>1.0800000000000001E-2</v>
      </c>
      <c r="GW65" s="4"/>
      <c r="GX65" s="4"/>
      <c r="GY65" s="4">
        <v>40.700000000000003</v>
      </c>
      <c r="GZ65" s="4"/>
      <c r="HA65" s="4"/>
      <c r="HB65" s="4"/>
      <c r="HC65" s="4"/>
      <c r="HD65" s="12">
        <v>1.0900000000000001</v>
      </c>
      <c r="HE65" s="4">
        <v>0.01</v>
      </c>
      <c r="HF65" s="4">
        <v>0.1</v>
      </c>
      <c r="HG65" s="4"/>
      <c r="HH65" s="4"/>
      <c r="HI65" s="4">
        <v>5.44</v>
      </c>
      <c r="HJ65" s="4"/>
      <c r="HK65" s="4">
        <v>38.700000000000003</v>
      </c>
      <c r="HL65" s="12">
        <v>58</v>
      </c>
      <c r="HM65" s="4"/>
      <c r="HN65" s="4"/>
      <c r="HO65" s="4"/>
      <c r="HP65" s="4">
        <v>1.34E-2</v>
      </c>
      <c r="HQ65" s="12">
        <v>0.01</v>
      </c>
      <c r="HR65" s="4"/>
      <c r="HS65" s="4"/>
      <c r="HT65" s="4"/>
      <c r="HU65" s="4"/>
      <c r="HV65" s="4"/>
      <c r="HW65" s="4"/>
      <c r="HX65" s="4"/>
      <c r="HY65" s="4"/>
      <c r="HZ65" s="12"/>
      <c r="IA65" s="4"/>
      <c r="IB65" s="4"/>
      <c r="IC65" s="4"/>
      <c r="ID65" s="12"/>
      <c r="IE65" s="4">
        <v>1.03</v>
      </c>
      <c r="IF65" s="4">
        <v>2.94</v>
      </c>
      <c r="IG65" s="4">
        <v>5.89</v>
      </c>
      <c r="IH65" s="4">
        <v>8.1900000000000001E-2</v>
      </c>
      <c r="II65" s="4">
        <v>0.79</v>
      </c>
      <c r="IJ65" s="4">
        <v>6.76</v>
      </c>
      <c r="IK65" s="4">
        <v>5.97</v>
      </c>
      <c r="IL65" s="4"/>
      <c r="IM65" s="4"/>
      <c r="IN65" s="4">
        <v>0.29899999999999999</v>
      </c>
      <c r="IO65" s="4"/>
      <c r="IP65" s="4">
        <v>8.02</v>
      </c>
      <c r="IQ65" s="4">
        <v>82</v>
      </c>
      <c r="IR65" s="4">
        <v>1E-3</v>
      </c>
      <c r="IS65" s="4">
        <v>1E-3</v>
      </c>
      <c r="IT65" s="4">
        <v>1E-3</v>
      </c>
      <c r="IU65" s="4">
        <v>1E-3</v>
      </c>
      <c r="IV65" s="4">
        <v>1E-3</v>
      </c>
      <c r="IW65" s="4">
        <v>1E-3</v>
      </c>
      <c r="IX65" s="4">
        <v>2E-3</v>
      </c>
      <c r="IY65" s="4">
        <v>8.0000000000000002E-3</v>
      </c>
      <c r="IZ65" s="4"/>
      <c r="JA65" s="4">
        <v>1E-3</v>
      </c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12"/>
      <c r="JZ65" s="4"/>
      <c r="KA65" s="4"/>
      <c r="KB65" s="12"/>
      <c r="KC65" s="4"/>
      <c r="KD65" s="4"/>
      <c r="KE65" s="4"/>
      <c r="KF65" s="4"/>
      <c r="KG65" s="4"/>
      <c r="KH65" s="4"/>
      <c r="KI65" s="4"/>
      <c r="KJ65" s="4"/>
      <c r="KK65" s="4">
        <v>7.78</v>
      </c>
      <c r="KL65" s="4"/>
      <c r="KM65" s="4"/>
      <c r="KN65" s="4"/>
      <c r="KO65" s="4">
        <v>0.38100000000000001</v>
      </c>
      <c r="KP65" s="4"/>
      <c r="KQ65" s="4">
        <v>6.84</v>
      </c>
      <c r="KR65" s="4"/>
      <c r="KS65" s="4"/>
      <c r="KT65" s="4"/>
      <c r="KU65" s="4"/>
      <c r="KV65" s="4"/>
      <c r="KW65" s="4">
        <v>7.53</v>
      </c>
      <c r="KX65" s="4"/>
      <c r="KY65" s="4">
        <v>39.1</v>
      </c>
      <c r="KZ65" s="4">
        <v>17.899999999999999</v>
      </c>
      <c r="LA65" s="4"/>
      <c r="LB65" s="4"/>
      <c r="LC65" s="4"/>
      <c r="LD65" s="4">
        <v>48.3</v>
      </c>
      <c r="LE65" s="4"/>
      <c r="LF65" s="4">
        <v>16.3</v>
      </c>
      <c r="LG65" s="4"/>
      <c r="LH65" s="4"/>
      <c r="LI65" s="4"/>
      <c r="LJ65" s="4"/>
      <c r="LK65" s="12"/>
      <c r="LL65" s="4"/>
      <c r="LM65" s="4"/>
      <c r="LN65" s="4"/>
      <c r="LO65" s="4"/>
      <c r="LP65" s="4">
        <v>2.0000000000000001E-4</v>
      </c>
      <c r="LQ65" s="12"/>
      <c r="LR65" s="4"/>
      <c r="LS65" s="4"/>
      <c r="LT65" s="4">
        <v>0.01</v>
      </c>
      <c r="LU65" s="4"/>
      <c r="LV65" s="4"/>
      <c r="LW65" s="4">
        <v>13.1</v>
      </c>
      <c r="LX65" s="4"/>
      <c r="LY65" s="12">
        <v>7.6</v>
      </c>
      <c r="LZ65" s="4">
        <v>2</v>
      </c>
      <c r="MA65" s="4">
        <v>5.04</v>
      </c>
      <c r="MB65" s="4">
        <v>14.588456091954018</v>
      </c>
    </row>
    <row r="66" spans="1:340">
      <c r="A66" s="4" t="s">
        <v>457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12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>
        <v>140</v>
      </c>
      <c r="CO66" s="4"/>
      <c r="CP66" s="4"/>
      <c r="CQ66" s="12">
        <v>4.4999999999999999E-4</v>
      </c>
      <c r="CR66" s="4">
        <v>2.4199999999999999E-2</v>
      </c>
      <c r="CS66" s="4"/>
      <c r="CT66" s="12">
        <v>1</v>
      </c>
      <c r="CU66" s="4"/>
      <c r="CV66" s="4"/>
      <c r="CW66" s="4"/>
      <c r="CX66" s="4"/>
      <c r="CY66" s="4"/>
      <c r="CZ66" s="4"/>
      <c r="DA66" s="12"/>
      <c r="DB66" s="4"/>
      <c r="DC66" s="12"/>
      <c r="DD66" s="4"/>
      <c r="DE66" s="4"/>
      <c r="DF66" s="4"/>
      <c r="DG66" s="4"/>
      <c r="DH66" s="4"/>
      <c r="DI66" s="4"/>
      <c r="DJ66" s="4">
        <v>110</v>
      </c>
      <c r="DK66" s="4"/>
      <c r="DL66" s="4"/>
      <c r="DM66" s="4"/>
      <c r="DN66" s="4"/>
      <c r="DO66" s="4"/>
      <c r="DP66" s="12">
        <v>1.9E-2</v>
      </c>
      <c r="DQ66" s="4">
        <v>0.01</v>
      </c>
      <c r="DR66" s="4">
        <v>60</v>
      </c>
      <c r="DS66" s="4"/>
      <c r="DT66" s="4"/>
      <c r="DU66" s="4"/>
      <c r="DV66" s="4"/>
      <c r="DW66" s="4"/>
      <c r="DX66" s="4"/>
      <c r="DY66" s="4">
        <v>5.0500000000000007</v>
      </c>
      <c r="DZ66" s="4"/>
      <c r="EA66" s="4"/>
      <c r="EB66" s="4">
        <v>50</v>
      </c>
      <c r="EC66" s="4"/>
      <c r="ED66" s="4"/>
      <c r="EE66" s="4"/>
      <c r="EF66" s="4"/>
      <c r="EG66" s="4">
        <v>38.5</v>
      </c>
      <c r="EH66" s="4"/>
      <c r="EI66" s="4"/>
      <c r="EJ66" s="4"/>
      <c r="EK66" s="4"/>
      <c r="EL66" s="12"/>
      <c r="EM66" s="12">
        <v>0.5</v>
      </c>
      <c r="EN66" s="4"/>
      <c r="EO66" s="4"/>
      <c r="EP66" s="4"/>
      <c r="EQ66" s="4"/>
      <c r="ER66" s="4"/>
      <c r="ES66" s="4"/>
      <c r="ET66" s="4">
        <v>543.5</v>
      </c>
      <c r="EU66" s="12">
        <v>4.5999999999999996</v>
      </c>
      <c r="EV66" s="4">
        <v>0.22</v>
      </c>
      <c r="EW66" s="4">
        <v>3.6500000000000004</v>
      </c>
      <c r="EX66" s="12"/>
      <c r="EY66" s="12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12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12"/>
      <c r="GB66" s="4"/>
      <c r="GC66" s="4"/>
      <c r="GD66" s="4"/>
      <c r="GE66" s="4"/>
      <c r="GF66" s="4"/>
      <c r="GG66" s="4"/>
      <c r="GH66" s="4">
        <v>1</v>
      </c>
      <c r="GI66" s="4"/>
      <c r="GJ66" s="4">
        <v>1.72E-3</v>
      </c>
      <c r="GK66" s="4">
        <v>1.92E-3</v>
      </c>
      <c r="GL66" s="4">
        <v>2.4500000000000001E-2</v>
      </c>
      <c r="GM66" s="4">
        <v>4.7999999999999996E-3</v>
      </c>
      <c r="GN66" s="4">
        <v>1.8550000000000001E-3</v>
      </c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>
        <v>34</v>
      </c>
      <c r="GZ66" s="4"/>
      <c r="HA66" s="4"/>
      <c r="HB66" s="4"/>
      <c r="HC66" s="4"/>
      <c r="HD66" s="12">
        <v>0.7</v>
      </c>
      <c r="HE66" s="4">
        <v>0.01</v>
      </c>
      <c r="HF66" s="4">
        <v>0.1</v>
      </c>
      <c r="HG66" s="4"/>
      <c r="HH66" s="4"/>
      <c r="HI66" s="4">
        <v>5.0999999999999996</v>
      </c>
      <c r="HJ66" s="4"/>
      <c r="HK66" s="4">
        <v>110</v>
      </c>
      <c r="HL66" s="12">
        <v>105</v>
      </c>
      <c r="HM66" s="4"/>
      <c r="HN66" s="4"/>
      <c r="HO66" s="4"/>
      <c r="HP66" s="4">
        <v>2.1999999999999999E-2</v>
      </c>
      <c r="HQ66" s="12">
        <v>0.01</v>
      </c>
      <c r="HR66" s="4"/>
      <c r="HS66" s="4"/>
      <c r="HT66" s="4"/>
      <c r="HU66" s="4"/>
      <c r="HV66" s="4"/>
      <c r="HW66" s="4"/>
      <c r="HX66" s="4"/>
      <c r="HY66" s="4"/>
      <c r="HZ66" s="12"/>
      <c r="IA66" s="4"/>
      <c r="IB66" s="4"/>
      <c r="IC66" s="4"/>
      <c r="ID66" s="12"/>
      <c r="IE66" s="4">
        <v>1.06</v>
      </c>
      <c r="IF66" s="4">
        <v>2.8499999999999996</v>
      </c>
      <c r="IG66" s="4">
        <v>4.7</v>
      </c>
      <c r="IH66" s="4">
        <v>5.2499999999999998E-2</v>
      </c>
      <c r="II66" s="4">
        <v>0.6</v>
      </c>
      <c r="IJ66" s="4">
        <v>5.3</v>
      </c>
      <c r="IK66" s="4">
        <v>4.75</v>
      </c>
      <c r="IL66" s="4"/>
      <c r="IM66" s="4"/>
      <c r="IN66" s="4">
        <v>0.245</v>
      </c>
      <c r="IO66" s="4"/>
      <c r="IP66" s="4">
        <v>7.1</v>
      </c>
      <c r="IQ66" s="4">
        <v>79.95</v>
      </c>
      <c r="IR66" s="4">
        <v>1E-3</v>
      </c>
      <c r="IS66" s="4">
        <v>1E-3</v>
      </c>
      <c r="IT66" s="4">
        <v>1E-3</v>
      </c>
      <c r="IU66" s="4">
        <v>1E-3</v>
      </c>
      <c r="IV66" s="4">
        <v>1E-3</v>
      </c>
      <c r="IW66" s="4">
        <v>1E-3</v>
      </c>
      <c r="IX66" s="4">
        <v>2E-3</v>
      </c>
      <c r="IY66" s="4">
        <v>8.0000000000000002E-3</v>
      </c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12"/>
      <c r="JZ66" s="4"/>
      <c r="KA66" s="4"/>
      <c r="KB66" s="12"/>
      <c r="KC66" s="4"/>
      <c r="KD66" s="4"/>
      <c r="KE66" s="4"/>
      <c r="KF66" s="4"/>
      <c r="KG66" s="4"/>
      <c r="KH66" s="4"/>
      <c r="KI66" s="4"/>
      <c r="KJ66" s="4"/>
      <c r="KK66" s="4">
        <v>7.87</v>
      </c>
      <c r="KL66" s="4"/>
      <c r="KM66" s="4"/>
      <c r="KN66" s="4"/>
      <c r="KO66" s="4">
        <v>0.31</v>
      </c>
      <c r="KP66" s="4"/>
      <c r="KQ66" s="4">
        <v>6.4</v>
      </c>
      <c r="KR66" s="4"/>
      <c r="KS66" s="4"/>
      <c r="KT66" s="4"/>
      <c r="KU66" s="4"/>
      <c r="KV66" s="4"/>
      <c r="KW66" s="4">
        <v>9.8000000000000007</v>
      </c>
      <c r="KX66" s="4"/>
      <c r="KY66" s="4">
        <v>39</v>
      </c>
      <c r="KZ66" s="4">
        <v>7.45</v>
      </c>
      <c r="LA66" s="4"/>
      <c r="LB66" s="4"/>
      <c r="LC66" s="4"/>
      <c r="LD66" s="4">
        <v>52</v>
      </c>
      <c r="LE66" s="4"/>
      <c r="LF66" s="4">
        <v>20.75</v>
      </c>
      <c r="LG66" s="4"/>
      <c r="LH66" s="4"/>
      <c r="LI66" s="4"/>
      <c r="LJ66" s="4"/>
      <c r="LK66" s="12"/>
      <c r="LL66" s="4"/>
      <c r="LM66" s="4"/>
      <c r="LN66" s="4"/>
      <c r="LO66" s="4"/>
      <c r="LP66" s="4"/>
      <c r="LQ66" s="12"/>
      <c r="LR66" s="4"/>
      <c r="LS66" s="4"/>
      <c r="LT66" s="4"/>
      <c r="LU66" s="4"/>
      <c r="LV66" s="4"/>
      <c r="LW66" s="4">
        <v>6.5500000000000007</v>
      </c>
      <c r="LX66" s="4"/>
      <c r="LY66" s="12">
        <v>46</v>
      </c>
      <c r="LZ66" s="4">
        <v>1.28</v>
      </c>
      <c r="MA66" s="4">
        <v>5.15</v>
      </c>
      <c r="MB66" s="4">
        <v>26.96658528089888</v>
      </c>
    </row>
    <row r="67" spans="1:340">
      <c r="A67" s="4" t="s">
        <v>458</v>
      </c>
      <c r="B67" s="4"/>
      <c r="C67" s="4"/>
      <c r="D67" s="4"/>
      <c r="E67" s="4"/>
      <c r="F67" s="4"/>
      <c r="G67" s="4"/>
      <c r="H67" s="4"/>
      <c r="I67" s="4">
        <v>0.01</v>
      </c>
      <c r="J67" s="4"/>
      <c r="K67" s="4"/>
      <c r="L67" s="4">
        <v>0.01</v>
      </c>
      <c r="M67" s="4"/>
      <c r="N67" s="4"/>
      <c r="O67" s="4"/>
      <c r="P67" s="4"/>
      <c r="Q67" s="4">
        <v>0.1</v>
      </c>
      <c r="R67" s="4"/>
      <c r="S67" s="12"/>
      <c r="T67" s="4">
        <v>0.01</v>
      </c>
      <c r="U67" s="4"/>
      <c r="V67" s="4"/>
      <c r="W67" s="4"/>
      <c r="X67" s="4"/>
      <c r="Y67" s="4"/>
      <c r="Z67" s="4"/>
      <c r="AA67" s="4"/>
      <c r="AB67" s="4"/>
      <c r="AC67" s="4"/>
      <c r="AD67" s="4">
        <v>6.0000000000000002E-5</v>
      </c>
      <c r="AE67" s="4"/>
      <c r="AF67" s="4"/>
      <c r="AG67" s="4">
        <v>6.0000000000000002E-5</v>
      </c>
      <c r="AH67" s="4">
        <v>6.0000000000000002E-5</v>
      </c>
      <c r="AI67" s="4">
        <v>6.0000000000000002E-5</v>
      </c>
      <c r="AJ67" s="4">
        <v>6.0000000000000002E-5</v>
      </c>
      <c r="AK67" s="4">
        <v>6.0000000000000002E-5</v>
      </c>
      <c r="AL67" s="4"/>
      <c r="AM67" s="4"/>
      <c r="AN67" s="4"/>
      <c r="AO67" s="4"/>
      <c r="AP67" s="4"/>
      <c r="AQ67" s="4">
        <v>6.0000000000000002E-5</v>
      </c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>
        <v>0.04</v>
      </c>
      <c r="CA67" s="4"/>
      <c r="CB67" s="4">
        <v>0.01</v>
      </c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>
        <v>110</v>
      </c>
      <c r="CO67" s="4"/>
      <c r="CP67" s="4"/>
      <c r="CQ67" s="12">
        <v>1.1999999999999999E-3</v>
      </c>
      <c r="CR67" s="4">
        <v>0.08</v>
      </c>
      <c r="CS67" s="4"/>
      <c r="CT67" s="12">
        <v>1</v>
      </c>
      <c r="CU67" s="4"/>
      <c r="CV67" s="4"/>
      <c r="CW67" s="4"/>
      <c r="CX67" s="4"/>
      <c r="CY67" s="4"/>
      <c r="CZ67" s="4"/>
      <c r="DA67" s="12">
        <v>0.1</v>
      </c>
      <c r="DB67" s="4"/>
      <c r="DC67" s="12">
        <v>2.0999999999999999E-3</v>
      </c>
      <c r="DD67" s="4">
        <v>2.0999999999999999E-3</v>
      </c>
      <c r="DE67" s="4"/>
      <c r="DF67" s="4">
        <v>2.7000000000000001E-3</v>
      </c>
      <c r="DG67" s="4">
        <v>9.8999999999999999E-4</v>
      </c>
      <c r="DH67" s="4"/>
      <c r="DI67" s="4"/>
      <c r="DJ67" s="4">
        <v>100</v>
      </c>
      <c r="DK67" s="4"/>
      <c r="DL67" s="4"/>
      <c r="DM67" s="4"/>
      <c r="DN67" s="4"/>
      <c r="DO67" s="4"/>
      <c r="DP67" s="12">
        <v>1.7000000000000001E-2</v>
      </c>
      <c r="DQ67" s="4">
        <v>0.01</v>
      </c>
      <c r="DR67" s="4">
        <v>52</v>
      </c>
      <c r="DS67" s="4"/>
      <c r="DT67" s="4"/>
      <c r="DU67" s="4"/>
      <c r="DV67" s="4"/>
      <c r="DW67" s="4"/>
      <c r="DX67" s="4"/>
      <c r="DY67" s="4">
        <v>4.8</v>
      </c>
      <c r="DZ67" s="4"/>
      <c r="EA67" s="4"/>
      <c r="EB67" s="4">
        <v>42</v>
      </c>
      <c r="EC67" s="4"/>
      <c r="ED67" s="4"/>
      <c r="EE67" s="4">
        <v>0.1</v>
      </c>
      <c r="EF67" s="4"/>
      <c r="EG67" s="4">
        <v>12</v>
      </c>
      <c r="EH67" s="4"/>
      <c r="EI67" s="4"/>
      <c r="EJ67" s="4"/>
      <c r="EK67" s="4"/>
      <c r="EL67" s="12"/>
      <c r="EM67" s="12">
        <v>0.5</v>
      </c>
      <c r="EN67" s="4"/>
      <c r="EO67" s="4"/>
      <c r="EP67" s="4"/>
      <c r="EQ67" s="4"/>
      <c r="ER67" s="4"/>
      <c r="ES67" s="4"/>
      <c r="ET67" s="4">
        <v>477</v>
      </c>
      <c r="EU67" s="12">
        <v>3.9</v>
      </c>
      <c r="EV67" s="4">
        <v>0.16</v>
      </c>
      <c r="EW67" s="4">
        <v>3.3</v>
      </c>
      <c r="EX67" s="12"/>
      <c r="EY67" s="12"/>
      <c r="EZ67" s="4">
        <v>1.0000000000000001E-5</v>
      </c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12">
        <v>3</v>
      </c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12"/>
      <c r="GB67" s="4"/>
      <c r="GC67" s="4"/>
      <c r="GD67" s="4"/>
      <c r="GE67" s="4"/>
      <c r="GF67" s="4"/>
      <c r="GG67" s="4"/>
      <c r="GH67" s="4">
        <v>1</v>
      </c>
      <c r="GI67" s="4">
        <v>0.1</v>
      </c>
      <c r="GJ67" s="4">
        <v>3.0000000000000001E-3</v>
      </c>
      <c r="GK67" s="4">
        <v>3.0000000000000001E-3</v>
      </c>
      <c r="GL67" s="4">
        <v>1.9E-2</v>
      </c>
      <c r="GM67" s="4">
        <v>3.0000000000000001E-3</v>
      </c>
      <c r="GN67" s="4">
        <v>3.0000000000000001E-3</v>
      </c>
      <c r="GO67" s="4"/>
      <c r="GP67" s="4"/>
      <c r="GQ67" s="4"/>
      <c r="GR67" s="4"/>
      <c r="GS67" s="4"/>
      <c r="GT67" s="4"/>
      <c r="GU67" s="4"/>
      <c r="GV67" s="4">
        <v>2.5999999999999999E-3</v>
      </c>
      <c r="GW67" s="4"/>
      <c r="GX67" s="4"/>
      <c r="GY67" s="4">
        <v>32</v>
      </c>
      <c r="GZ67" s="4"/>
      <c r="HA67" s="4"/>
      <c r="HB67" s="4"/>
      <c r="HC67" s="4"/>
      <c r="HD67" s="12">
        <v>0.57999999999999996</v>
      </c>
      <c r="HE67" s="4">
        <v>0.01</v>
      </c>
      <c r="HF67" s="4">
        <v>0.1</v>
      </c>
      <c r="HG67" s="4"/>
      <c r="HH67" s="4"/>
      <c r="HI67" s="4">
        <v>4.8</v>
      </c>
      <c r="HJ67" s="4"/>
      <c r="HK67" s="4">
        <v>36.4</v>
      </c>
      <c r="HL67" s="12">
        <v>77</v>
      </c>
      <c r="HM67" s="4"/>
      <c r="HN67" s="4"/>
      <c r="HO67" s="4"/>
      <c r="HP67" s="4">
        <v>0.01</v>
      </c>
      <c r="HQ67" s="12">
        <v>0.01</v>
      </c>
      <c r="HR67" s="4"/>
      <c r="HS67" s="4"/>
      <c r="HT67" s="4"/>
      <c r="HU67" s="4"/>
      <c r="HV67" s="4"/>
      <c r="HW67" s="4"/>
      <c r="HX67" s="4"/>
      <c r="HY67" s="4"/>
      <c r="HZ67" s="12"/>
      <c r="IA67" s="4"/>
      <c r="IB67" s="4"/>
      <c r="IC67" s="4"/>
      <c r="ID67" s="12"/>
      <c r="IE67" s="4">
        <v>0.72</v>
      </c>
      <c r="IF67" s="4">
        <v>2.4</v>
      </c>
      <c r="IG67" s="4">
        <v>4.3600000000000003</v>
      </c>
      <c r="IH67" s="4">
        <v>4.4999999999999998E-2</v>
      </c>
      <c r="II67" s="4">
        <v>0.7</v>
      </c>
      <c r="IJ67" s="4">
        <v>5.0999999999999996</v>
      </c>
      <c r="IK67" s="4">
        <v>4.4000000000000004</v>
      </c>
      <c r="IL67" s="4"/>
      <c r="IM67" s="4"/>
      <c r="IN67" s="4">
        <v>0.31</v>
      </c>
      <c r="IO67" s="4"/>
      <c r="IP67" s="4">
        <v>6.43</v>
      </c>
      <c r="IQ67" s="4">
        <v>70.099999999999994</v>
      </c>
      <c r="IR67" s="4">
        <v>1E-3</v>
      </c>
      <c r="IS67" s="4">
        <v>1E-3</v>
      </c>
      <c r="IT67" s="4">
        <v>1E-3</v>
      </c>
      <c r="IU67" s="4">
        <v>1E-3</v>
      </c>
      <c r="IV67" s="4">
        <v>1E-3</v>
      </c>
      <c r="IW67" s="4">
        <v>1E-3</v>
      </c>
      <c r="IX67" s="4">
        <v>2E-3</v>
      </c>
      <c r="IY67" s="4">
        <v>8.0000000000000002E-3</v>
      </c>
      <c r="IZ67" s="4"/>
      <c r="JA67" s="4">
        <v>1E-3</v>
      </c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12"/>
      <c r="JZ67" s="4"/>
      <c r="KA67" s="4"/>
      <c r="KB67" s="12"/>
      <c r="KC67" s="4"/>
      <c r="KD67" s="4"/>
      <c r="KE67" s="4"/>
      <c r="KF67" s="4"/>
      <c r="KG67" s="4"/>
      <c r="KH67" s="4"/>
      <c r="KI67" s="4"/>
      <c r="KJ67" s="4"/>
      <c r="KK67" s="4">
        <v>7.61</v>
      </c>
      <c r="KL67" s="4"/>
      <c r="KM67" s="4"/>
      <c r="KN67" s="4"/>
      <c r="KO67" s="4">
        <v>0.37</v>
      </c>
      <c r="KP67" s="4"/>
      <c r="KQ67" s="4">
        <v>6.1</v>
      </c>
      <c r="KR67" s="4"/>
      <c r="KS67" s="4"/>
      <c r="KT67" s="4"/>
      <c r="KU67" s="4"/>
      <c r="KV67" s="4"/>
      <c r="KW67" s="4">
        <v>9</v>
      </c>
      <c r="KX67" s="4"/>
      <c r="KY67" s="4">
        <v>34</v>
      </c>
      <c r="KZ67" s="4">
        <v>9.1999999999999993</v>
      </c>
      <c r="LA67" s="4"/>
      <c r="LB67" s="4"/>
      <c r="LC67" s="4"/>
      <c r="LD67" s="4">
        <v>43</v>
      </c>
      <c r="LE67" s="4"/>
      <c r="LF67" s="4">
        <v>19.399999999999999</v>
      </c>
      <c r="LG67" s="4"/>
      <c r="LH67" s="4"/>
      <c r="LI67" s="4"/>
      <c r="LJ67" s="4"/>
      <c r="LK67" s="12"/>
      <c r="LL67" s="4"/>
      <c r="LM67" s="4"/>
      <c r="LN67" s="4"/>
      <c r="LO67" s="4"/>
      <c r="LP67" s="4">
        <v>2.5000000000000001E-4</v>
      </c>
      <c r="LQ67" s="12"/>
      <c r="LR67" s="4"/>
      <c r="LS67" s="4"/>
      <c r="LT67" s="4">
        <v>1.2999999999999999E-2</v>
      </c>
      <c r="LU67" s="4"/>
      <c r="LV67" s="4"/>
      <c r="LW67" s="4">
        <v>6.2</v>
      </c>
      <c r="LX67" s="4"/>
      <c r="LY67" s="12">
        <v>4.9000000000000004</v>
      </c>
      <c r="LZ67" s="4">
        <v>1.07</v>
      </c>
      <c r="MA67" s="4">
        <v>2.6</v>
      </c>
      <c r="MB67" s="4">
        <v>13.795923793103444</v>
      </c>
    </row>
    <row r="68" spans="1:340">
      <c r="A68" s="4" t="s">
        <v>459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>
        <v>0.01</v>
      </c>
      <c r="M68" s="4"/>
      <c r="N68" s="4"/>
      <c r="O68" s="4"/>
      <c r="P68" s="4"/>
      <c r="Q68" s="4">
        <v>0.1</v>
      </c>
      <c r="R68" s="4"/>
      <c r="S68" s="12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>
        <v>6.0000000000000002E-5</v>
      </c>
      <c r="AE68" s="4"/>
      <c r="AF68" s="4"/>
      <c r="AG68" s="4">
        <v>6.0000000000000002E-5</v>
      </c>
      <c r="AH68" s="4">
        <v>6.0000000000000002E-5</v>
      </c>
      <c r="AI68" s="4">
        <v>6.0000000000000002E-5</v>
      </c>
      <c r="AJ68" s="4">
        <v>6.0000000000000002E-5</v>
      </c>
      <c r="AK68" s="4">
        <v>6.0000000000000002E-5</v>
      </c>
      <c r="AL68" s="4"/>
      <c r="AM68" s="4"/>
      <c r="AN68" s="4"/>
      <c r="AO68" s="4"/>
      <c r="AP68" s="4"/>
      <c r="AQ68" s="4">
        <v>6.0000000000000002E-5</v>
      </c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>
        <v>0.04</v>
      </c>
      <c r="CA68" s="4"/>
      <c r="CB68" s="4">
        <v>0.01</v>
      </c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>
        <v>130</v>
      </c>
      <c r="CO68" s="4"/>
      <c r="CP68" s="4"/>
      <c r="CQ68" s="12">
        <v>7.7999999999999999E-4</v>
      </c>
      <c r="CR68" s="4">
        <v>2.3E-2</v>
      </c>
      <c r="CS68" s="4"/>
      <c r="CT68" s="12">
        <v>1</v>
      </c>
      <c r="CU68" s="4"/>
      <c r="CV68" s="4"/>
      <c r="CW68" s="4"/>
      <c r="CX68" s="4"/>
      <c r="CY68" s="4"/>
      <c r="CZ68" s="4"/>
      <c r="DA68" s="12">
        <v>0.1</v>
      </c>
      <c r="DB68" s="4"/>
      <c r="DC68" s="12">
        <v>9.7999999999999997E-4</v>
      </c>
      <c r="DD68" s="4">
        <v>1.2999999999999999E-3</v>
      </c>
      <c r="DE68" s="4"/>
      <c r="DF68" s="4">
        <v>1.2999999999999999E-3</v>
      </c>
      <c r="DG68" s="4">
        <v>4.8999999999999998E-4</v>
      </c>
      <c r="DH68" s="4"/>
      <c r="DI68" s="4"/>
      <c r="DJ68" s="4">
        <v>180</v>
      </c>
      <c r="DK68" s="4"/>
      <c r="DL68" s="4"/>
      <c r="DM68" s="4"/>
      <c r="DN68" s="4"/>
      <c r="DO68" s="4"/>
      <c r="DP68" s="12">
        <v>1.6E-2</v>
      </c>
      <c r="DQ68" s="4">
        <v>0.01</v>
      </c>
      <c r="DR68" s="4">
        <v>62</v>
      </c>
      <c r="DS68" s="4"/>
      <c r="DT68" s="4"/>
      <c r="DU68" s="4"/>
      <c r="DV68" s="4"/>
      <c r="DW68" s="4"/>
      <c r="DX68" s="4"/>
      <c r="DY68" s="4">
        <v>4.0999999999999996</v>
      </c>
      <c r="DZ68" s="4"/>
      <c r="EA68" s="4"/>
      <c r="EB68" s="4">
        <v>55</v>
      </c>
      <c r="EC68" s="4"/>
      <c r="ED68" s="4"/>
      <c r="EE68" s="4">
        <v>0.1</v>
      </c>
      <c r="EF68" s="4"/>
      <c r="EG68" s="4">
        <v>14</v>
      </c>
      <c r="EH68" s="4"/>
      <c r="EI68" s="4"/>
      <c r="EJ68" s="4"/>
      <c r="EK68" s="4"/>
      <c r="EL68" s="12">
        <v>0.05</v>
      </c>
      <c r="EM68" s="12">
        <v>0.5</v>
      </c>
      <c r="EN68" s="4"/>
      <c r="EO68" s="4"/>
      <c r="EP68" s="4"/>
      <c r="EQ68" s="4"/>
      <c r="ER68" s="4"/>
      <c r="ES68" s="4"/>
      <c r="ET68" s="4">
        <v>623</v>
      </c>
      <c r="EU68" s="12">
        <v>3.5</v>
      </c>
      <c r="EV68" s="4">
        <v>0.38</v>
      </c>
      <c r="EW68" s="4">
        <v>2.9</v>
      </c>
      <c r="EX68" s="12"/>
      <c r="EY68" s="12">
        <v>5.0000000000000001E-3</v>
      </c>
      <c r="EZ68" s="4">
        <v>1.0000000000000001E-5</v>
      </c>
      <c r="FA68" s="4">
        <v>1</v>
      </c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12">
        <v>3</v>
      </c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12"/>
      <c r="GB68" s="4"/>
      <c r="GC68" s="4"/>
      <c r="GD68" s="4"/>
      <c r="GE68" s="4"/>
      <c r="GF68" s="4"/>
      <c r="GG68" s="4"/>
      <c r="GH68" s="4">
        <v>1</v>
      </c>
      <c r="GI68" s="4">
        <v>0.1</v>
      </c>
      <c r="GJ68" s="4">
        <v>3.0000000000000001E-3</v>
      </c>
      <c r="GK68" s="4">
        <v>3.0000000000000001E-3</v>
      </c>
      <c r="GL68" s="4">
        <v>2.8000000000000001E-2</v>
      </c>
      <c r="GM68" s="4">
        <v>4.3E-3</v>
      </c>
      <c r="GN68" s="4">
        <v>3.0000000000000001E-3</v>
      </c>
      <c r="GO68" s="4"/>
      <c r="GP68" s="4"/>
      <c r="GQ68" s="4"/>
      <c r="GR68" s="4"/>
      <c r="GS68" s="4"/>
      <c r="GT68" s="4"/>
      <c r="GU68" s="4"/>
      <c r="GV68" s="4">
        <v>1.2999999999999999E-3</v>
      </c>
      <c r="GW68" s="4"/>
      <c r="GX68" s="4"/>
      <c r="GY68" s="4">
        <v>30</v>
      </c>
      <c r="GZ68" s="4"/>
      <c r="HA68" s="4"/>
      <c r="HB68" s="4"/>
      <c r="HC68" s="4">
        <v>1</v>
      </c>
      <c r="HD68" s="12">
        <v>0.56999999999999995</v>
      </c>
      <c r="HE68" s="4">
        <v>0.01</v>
      </c>
      <c r="HF68" s="4">
        <v>0.1</v>
      </c>
      <c r="HG68" s="4"/>
      <c r="HH68" s="4"/>
      <c r="HI68" s="4">
        <v>5.3</v>
      </c>
      <c r="HJ68" s="4"/>
      <c r="HK68" s="4">
        <v>69</v>
      </c>
      <c r="HL68" s="12">
        <v>69</v>
      </c>
      <c r="HM68" s="4"/>
      <c r="HN68" s="4"/>
      <c r="HO68" s="4"/>
      <c r="HP68" s="4">
        <v>0.01</v>
      </c>
      <c r="HQ68" s="12">
        <v>0.01</v>
      </c>
      <c r="HR68" s="4"/>
      <c r="HS68" s="4"/>
      <c r="HT68" s="4"/>
      <c r="HU68" s="4"/>
      <c r="HV68" s="4"/>
      <c r="HW68" s="4"/>
      <c r="HX68" s="4"/>
      <c r="HY68" s="4"/>
      <c r="HZ68" s="12"/>
      <c r="IA68" s="4"/>
      <c r="IB68" s="4"/>
      <c r="IC68" s="4"/>
      <c r="ID68" s="12"/>
      <c r="IE68" s="4">
        <v>1.28</v>
      </c>
      <c r="IF68" s="4">
        <v>2.2000000000000002</v>
      </c>
      <c r="IG68" s="4">
        <v>4.67</v>
      </c>
      <c r="IH68" s="4">
        <v>3.2000000000000001E-2</v>
      </c>
      <c r="II68" s="4">
        <v>0.7</v>
      </c>
      <c r="IJ68" s="4">
        <v>5.4</v>
      </c>
      <c r="IK68" s="4">
        <v>4.7</v>
      </c>
      <c r="IL68" s="4"/>
      <c r="IM68" s="4"/>
      <c r="IN68" s="4">
        <v>0.26</v>
      </c>
      <c r="IO68" s="4"/>
      <c r="IP68" s="4">
        <v>8.07</v>
      </c>
      <c r="IQ68" s="4">
        <v>86.4</v>
      </c>
      <c r="IR68" s="4">
        <v>1E-3</v>
      </c>
      <c r="IS68" s="4">
        <v>1E-3</v>
      </c>
      <c r="IT68" s="4">
        <v>1E-3</v>
      </c>
      <c r="IU68" s="4">
        <v>1E-3</v>
      </c>
      <c r="IV68" s="4">
        <v>1E-3</v>
      </c>
      <c r="IW68" s="4">
        <v>1E-3</v>
      </c>
      <c r="IX68" s="4">
        <v>2E-3</v>
      </c>
      <c r="IY68" s="4">
        <v>8.0000000000000002E-3</v>
      </c>
      <c r="IZ68" s="4"/>
      <c r="JA68" s="4">
        <v>1E-3</v>
      </c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12"/>
      <c r="JZ68" s="4"/>
      <c r="KA68" s="4"/>
      <c r="KB68" s="12"/>
      <c r="KC68" s="4"/>
      <c r="KD68" s="4"/>
      <c r="KE68" s="4"/>
      <c r="KF68" s="4"/>
      <c r="KG68" s="4"/>
      <c r="KH68" s="4"/>
      <c r="KI68" s="4"/>
      <c r="KJ68" s="4"/>
      <c r="KK68" s="4">
        <v>8.34</v>
      </c>
      <c r="KL68" s="4"/>
      <c r="KM68" s="4"/>
      <c r="KN68" s="4"/>
      <c r="KO68" s="4">
        <v>0.28000000000000003</v>
      </c>
      <c r="KP68" s="4"/>
      <c r="KQ68" s="4">
        <v>6.6</v>
      </c>
      <c r="KR68" s="4"/>
      <c r="KS68" s="4"/>
      <c r="KT68" s="4"/>
      <c r="KU68" s="4"/>
      <c r="KV68" s="4"/>
      <c r="KW68" s="4">
        <v>8.9</v>
      </c>
      <c r="KX68" s="4"/>
      <c r="KY68" s="4">
        <v>42</v>
      </c>
      <c r="KZ68" s="4">
        <v>6.1</v>
      </c>
      <c r="LA68" s="4"/>
      <c r="LB68" s="4"/>
      <c r="LC68" s="4"/>
      <c r="LD68" s="4">
        <v>49</v>
      </c>
      <c r="LE68" s="4"/>
      <c r="LF68" s="4">
        <v>18.5</v>
      </c>
      <c r="LG68" s="4"/>
      <c r="LH68" s="4"/>
      <c r="LI68" s="4"/>
      <c r="LJ68" s="4"/>
      <c r="LK68" s="12"/>
      <c r="LL68" s="4"/>
      <c r="LM68" s="4"/>
      <c r="LN68" s="4"/>
      <c r="LO68" s="4"/>
      <c r="LP68" s="4">
        <v>2.0000000000000001E-4</v>
      </c>
      <c r="LQ68" s="12"/>
      <c r="LR68" s="4"/>
      <c r="LS68" s="4"/>
      <c r="LT68" s="4">
        <v>0.01</v>
      </c>
      <c r="LU68" s="4"/>
      <c r="LV68" s="4"/>
      <c r="LW68" s="4">
        <v>2</v>
      </c>
      <c r="LX68" s="4"/>
      <c r="LY68" s="12">
        <v>5.7</v>
      </c>
      <c r="LZ68" s="4">
        <v>1.23</v>
      </c>
      <c r="MA68" s="4">
        <v>2.9</v>
      </c>
      <c r="MB68" s="4">
        <v>17.104281797752805</v>
      </c>
    </row>
    <row r="69" spans="1:340">
      <c r="A69" s="4" t="s">
        <v>460</v>
      </c>
      <c r="B69" s="4"/>
      <c r="C69" s="4"/>
      <c r="D69" s="4"/>
      <c r="E69" s="4"/>
      <c r="F69" s="4"/>
      <c r="G69" s="4"/>
      <c r="H69" s="4"/>
      <c r="I69" s="4">
        <v>0.01</v>
      </c>
      <c r="J69" s="4"/>
      <c r="K69" s="4"/>
      <c r="L69" s="4">
        <v>0.01</v>
      </c>
      <c r="M69" s="4"/>
      <c r="N69" s="4"/>
      <c r="O69" s="4"/>
      <c r="P69" s="4"/>
      <c r="Q69" s="4">
        <v>0.1</v>
      </c>
      <c r="R69" s="4"/>
      <c r="S69" s="12"/>
      <c r="T69" s="4">
        <v>0.01</v>
      </c>
      <c r="U69" s="4"/>
      <c r="V69" s="4"/>
      <c r="W69" s="4"/>
      <c r="X69" s="4"/>
      <c r="Y69" s="4"/>
      <c r="Z69" s="4"/>
      <c r="AA69" s="4"/>
      <c r="AB69" s="4"/>
      <c r="AC69" s="4"/>
      <c r="AD69" s="4">
        <v>6.0000000000000002E-5</v>
      </c>
      <c r="AE69" s="4"/>
      <c r="AF69" s="4"/>
      <c r="AG69" s="4">
        <v>6.0000000000000002E-5</v>
      </c>
      <c r="AH69" s="4">
        <v>6.0000000000000002E-5</v>
      </c>
      <c r="AI69" s="4">
        <v>6.0000000000000002E-5</v>
      </c>
      <c r="AJ69" s="4">
        <v>6.0000000000000002E-5</v>
      </c>
      <c r="AK69" s="4">
        <v>6.0000000000000002E-5</v>
      </c>
      <c r="AL69" s="4"/>
      <c r="AM69" s="4"/>
      <c r="AN69" s="4"/>
      <c r="AO69" s="4"/>
      <c r="AP69" s="4"/>
      <c r="AQ69" s="4">
        <v>6.0000000000000002E-5</v>
      </c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>
        <v>0.04</v>
      </c>
      <c r="CA69" s="4"/>
      <c r="CB69" s="4">
        <v>0.01</v>
      </c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>
        <v>99</v>
      </c>
      <c r="CO69" s="4"/>
      <c r="CP69" s="4"/>
      <c r="CQ69" s="12">
        <v>1.1800000000000001E-3</v>
      </c>
      <c r="CR69" s="4">
        <v>9.6000000000000002E-2</v>
      </c>
      <c r="CS69" s="4"/>
      <c r="CT69" s="12">
        <v>1</v>
      </c>
      <c r="CU69" s="4"/>
      <c r="CV69" s="4"/>
      <c r="CW69" s="4"/>
      <c r="CX69" s="4"/>
      <c r="CY69" s="4"/>
      <c r="CZ69" s="4"/>
      <c r="DA69" s="12">
        <v>0.1</v>
      </c>
      <c r="DB69" s="4"/>
      <c r="DC69" s="12">
        <v>3.3999999999999998E-3</v>
      </c>
      <c r="DD69" s="4">
        <v>3.3E-3</v>
      </c>
      <c r="DE69" s="4"/>
      <c r="DF69" s="4">
        <v>4.7000000000000002E-3</v>
      </c>
      <c r="DG69" s="4">
        <v>1.5E-3</v>
      </c>
      <c r="DH69" s="4"/>
      <c r="DI69" s="4"/>
      <c r="DJ69" s="4">
        <v>100</v>
      </c>
      <c r="DK69" s="4"/>
      <c r="DL69" s="4"/>
      <c r="DM69" s="4"/>
      <c r="DN69" s="4"/>
      <c r="DO69" s="4"/>
      <c r="DP69" s="12">
        <v>2.5000000000000001E-2</v>
      </c>
      <c r="DQ69" s="4">
        <v>1.7999999999999999E-2</v>
      </c>
      <c r="DR69" s="4">
        <v>50</v>
      </c>
      <c r="DS69" s="4"/>
      <c r="DT69" s="4"/>
      <c r="DU69" s="4"/>
      <c r="DV69" s="4"/>
      <c r="DW69" s="4"/>
      <c r="DX69" s="4"/>
      <c r="DY69" s="4">
        <v>6.3</v>
      </c>
      <c r="DZ69" s="4"/>
      <c r="EA69" s="4"/>
      <c r="EB69" s="4">
        <v>39</v>
      </c>
      <c r="EC69" s="4"/>
      <c r="ED69" s="4"/>
      <c r="EE69" s="4">
        <v>0.1</v>
      </c>
      <c r="EF69" s="4"/>
      <c r="EG69" s="4">
        <v>6.3</v>
      </c>
      <c r="EH69" s="4"/>
      <c r="EI69" s="4"/>
      <c r="EJ69" s="4"/>
      <c r="EK69" s="4"/>
      <c r="EL69" s="12">
        <v>7.0999999999999994E-2</v>
      </c>
      <c r="EM69" s="12">
        <v>0.5</v>
      </c>
      <c r="EN69" s="4"/>
      <c r="EO69" s="4"/>
      <c r="EP69" s="4"/>
      <c r="EQ69" s="4"/>
      <c r="ER69" s="4"/>
      <c r="ES69" s="4"/>
      <c r="ET69" s="4">
        <v>459</v>
      </c>
      <c r="EU69" s="12">
        <v>4</v>
      </c>
      <c r="EV69" s="4">
        <v>0.14000000000000001</v>
      </c>
      <c r="EW69" s="4">
        <v>3.6</v>
      </c>
      <c r="EX69" s="12"/>
      <c r="EY69" s="12">
        <v>5.0000000000000001E-3</v>
      </c>
      <c r="EZ69" s="4">
        <v>4.0000000000000003E-5</v>
      </c>
      <c r="FA69" s="4">
        <v>1</v>
      </c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12">
        <v>3</v>
      </c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12"/>
      <c r="GB69" s="4"/>
      <c r="GC69" s="4"/>
      <c r="GD69" s="4"/>
      <c r="GE69" s="4"/>
      <c r="GF69" s="4"/>
      <c r="GG69" s="4"/>
      <c r="GH69" s="4">
        <v>1</v>
      </c>
      <c r="GI69" s="4">
        <v>0.14000000000000001</v>
      </c>
      <c r="GJ69" s="4">
        <v>2.2000000000000001E-4</v>
      </c>
      <c r="GK69" s="4">
        <v>3.8000000000000002E-4</v>
      </c>
      <c r="GL69" s="4">
        <v>9.1999999999999998E-3</v>
      </c>
      <c r="GM69" s="4">
        <v>3.0000000000000001E-3</v>
      </c>
      <c r="GN69" s="4">
        <v>8.3000000000000001E-4</v>
      </c>
      <c r="GO69" s="4"/>
      <c r="GP69" s="4"/>
      <c r="GQ69" s="4"/>
      <c r="GR69" s="4"/>
      <c r="GS69" s="4"/>
      <c r="GT69" s="4"/>
      <c r="GU69" s="4"/>
      <c r="GV69" s="4">
        <v>4.5999999999999999E-3</v>
      </c>
      <c r="GW69" s="4"/>
      <c r="GX69" s="4"/>
      <c r="GY69" s="4">
        <v>140</v>
      </c>
      <c r="GZ69" s="4"/>
      <c r="HA69" s="4"/>
      <c r="HB69" s="4"/>
      <c r="HC69" s="4"/>
      <c r="HD69" s="12">
        <v>0.83</v>
      </c>
      <c r="HE69" s="4">
        <v>0.04</v>
      </c>
      <c r="HF69" s="4">
        <v>0.25</v>
      </c>
      <c r="HG69" s="4"/>
      <c r="HH69" s="4"/>
      <c r="HI69" s="4">
        <v>4.7</v>
      </c>
      <c r="HJ69" s="4"/>
      <c r="HK69" s="4">
        <v>28.3</v>
      </c>
      <c r="HL69" s="12">
        <v>49</v>
      </c>
      <c r="HM69" s="4"/>
      <c r="HN69" s="4"/>
      <c r="HO69" s="4"/>
      <c r="HP69" s="4">
        <v>0.01</v>
      </c>
      <c r="HQ69" s="12">
        <v>0.01</v>
      </c>
      <c r="HR69" s="4"/>
      <c r="HS69" s="4"/>
      <c r="HT69" s="4"/>
      <c r="HU69" s="4"/>
      <c r="HV69" s="4"/>
      <c r="HW69" s="4"/>
      <c r="HX69" s="4"/>
      <c r="HY69" s="4"/>
      <c r="HZ69" s="12"/>
      <c r="IA69" s="4"/>
      <c r="IB69" s="4"/>
      <c r="IC69" s="4"/>
      <c r="ID69" s="12"/>
      <c r="IE69" s="4">
        <v>0.85</v>
      </c>
      <c r="IF69" s="4">
        <v>2.9</v>
      </c>
      <c r="IG69" s="4">
        <v>5.15</v>
      </c>
      <c r="IH69" s="4">
        <v>4.9000000000000002E-2</v>
      </c>
      <c r="II69" s="4">
        <v>0.7</v>
      </c>
      <c r="IJ69" s="4">
        <v>5.9</v>
      </c>
      <c r="IK69" s="4">
        <v>5.2</v>
      </c>
      <c r="IL69" s="4"/>
      <c r="IM69" s="4"/>
      <c r="IN69" s="4">
        <v>0.27</v>
      </c>
      <c r="IO69" s="4"/>
      <c r="IP69" s="4">
        <v>7.65</v>
      </c>
      <c r="IQ69" s="4">
        <v>73.8</v>
      </c>
      <c r="IR69" s="4">
        <v>1E-3</v>
      </c>
      <c r="IS69" s="4">
        <v>1E-3</v>
      </c>
      <c r="IT69" s="4">
        <v>1E-3</v>
      </c>
      <c r="IU69" s="4">
        <v>1E-3</v>
      </c>
      <c r="IV69" s="4">
        <v>1E-3</v>
      </c>
      <c r="IW69" s="4">
        <v>1E-3</v>
      </c>
      <c r="IX69" s="4">
        <v>2E-3</v>
      </c>
      <c r="IY69" s="4">
        <v>8.0000000000000002E-3</v>
      </c>
      <c r="IZ69" s="4"/>
      <c r="JA69" s="4">
        <v>1E-3</v>
      </c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12"/>
      <c r="JZ69" s="4"/>
      <c r="KA69" s="4"/>
      <c r="KB69" s="12"/>
      <c r="KC69" s="4"/>
      <c r="KD69" s="4"/>
      <c r="KE69" s="4"/>
      <c r="KF69" s="4"/>
      <c r="KG69" s="4"/>
      <c r="KH69" s="4"/>
      <c r="KI69" s="4"/>
      <c r="KJ69" s="4"/>
      <c r="KK69" s="4">
        <v>7.71</v>
      </c>
      <c r="KL69" s="4"/>
      <c r="KM69" s="4"/>
      <c r="KN69" s="4"/>
      <c r="KO69" s="4">
        <v>0.31</v>
      </c>
      <c r="KP69" s="4"/>
      <c r="KQ69" s="4">
        <v>6.7</v>
      </c>
      <c r="KR69" s="4"/>
      <c r="KS69" s="4"/>
      <c r="KT69" s="4"/>
      <c r="KU69" s="4"/>
      <c r="KV69" s="4"/>
      <c r="KW69" s="4">
        <v>9.4</v>
      </c>
      <c r="KX69" s="4"/>
      <c r="KY69" s="4">
        <v>31</v>
      </c>
      <c r="KZ69" s="4">
        <v>7.1</v>
      </c>
      <c r="LA69" s="4"/>
      <c r="LB69" s="4"/>
      <c r="LC69" s="4"/>
      <c r="LD69" s="4">
        <v>44</v>
      </c>
      <c r="LE69" s="4"/>
      <c r="LF69" s="4">
        <v>13.6</v>
      </c>
      <c r="LG69" s="4"/>
      <c r="LH69" s="4"/>
      <c r="LI69" s="4"/>
      <c r="LJ69" s="4"/>
      <c r="LK69" s="12"/>
      <c r="LL69" s="4"/>
      <c r="LM69" s="4"/>
      <c r="LN69" s="4"/>
      <c r="LO69" s="4"/>
      <c r="LP69" s="4">
        <v>2.0000000000000001E-4</v>
      </c>
      <c r="LQ69" s="12"/>
      <c r="LR69" s="4"/>
      <c r="LS69" s="4"/>
      <c r="LT69" s="4">
        <v>0.01</v>
      </c>
      <c r="LU69" s="4"/>
      <c r="LV69" s="4"/>
      <c r="LW69" s="4">
        <v>5.9</v>
      </c>
      <c r="LX69" s="4"/>
      <c r="LY69" s="12">
        <v>8</v>
      </c>
      <c r="LZ69" s="4">
        <v>1.78</v>
      </c>
      <c r="MA69" s="4">
        <v>5.2</v>
      </c>
      <c r="MB69" s="4">
        <v>13.788266333333331</v>
      </c>
    </row>
    <row r="70" spans="1:340">
      <c r="A70" s="4" t="s">
        <v>461</v>
      </c>
      <c r="B70" s="4"/>
      <c r="C70" s="4"/>
      <c r="D70" s="4"/>
      <c r="E70" s="4"/>
      <c r="F70" s="4"/>
      <c r="G70" s="4"/>
      <c r="H70" s="4"/>
      <c r="I70" s="4">
        <v>0.01</v>
      </c>
      <c r="J70" s="4"/>
      <c r="K70" s="4"/>
      <c r="L70" s="4">
        <v>0.01</v>
      </c>
      <c r="M70" s="4"/>
      <c r="N70" s="4"/>
      <c r="O70" s="4"/>
      <c r="P70" s="4"/>
      <c r="Q70" s="4">
        <v>0.1</v>
      </c>
      <c r="R70" s="4"/>
      <c r="S70" s="12"/>
      <c r="T70" s="4">
        <v>0.01</v>
      </c>
      <c r="U70" s="4"/>
      <c r="V70" s="4"/>
      <c r="W70" s="4"/>
      <c r="X70" s="4"/>
      <c r="Y70" s="4"/>
      <c r="Z70" s="4"/>
      <c r="AA70" s="4"/>
      <c r="AB70" s="4"/>
      <c r="AC70" s="4"/>
      <c r="AD70" s="4">
        <v>6.0000000000000002E-5</v>
      </c>
      <c r="AE70" s="4"/>
      <c r="AF70" s="4"/>
      <c r="AG70" s="4">
        <v>6.0000000000000002E-5</v>
      </c>
      <c r="AH70" s="4">
        <v>6.0000000000000002E-5</v>
      </c>
      <c r="AI70" s="4">
        <v>6.0000000000000002E-5</v>
      </c>
      <c r="AJ70" s="4">
        <v>6.0000000000000002E-5</v>
      </c>
      <c r="AK70" s="4">
        <v>6.0000000000000002E-5</v>
      </c>
      <c r="AL70" s="4"/>
      <c r="AM70" s="4"/>
      <c r="AN70" s="4"/>
      <c r="AO70" s="4"/>
      <c r="AP70" s="4"/>
      <c r="AQ70" s="4">
        <v>6.0000000000000002E-5</v>
      </c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>
        <v>0.04</v>
      </c>
      <c r="CA70" s="4"/>
      <c r="CB70" s="4">
        <v>0.01</v>
      </c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>
        <v>90</v>
      </c>
      <c r="CO70" s="4"/>
      <c r="CP70" s="4"/>
      <c r="CQ70" s="12">
        <v>8.8000000000000003E-4</v>
      </c>
      <c r="CR70" s="4">
        <v>8.14E-2</v>
      </c>
      <c r="CS70" s="4"/>
      <c r="CT70" s="12">
        <v>1</v>
      </c>
      <c r="CU70" s="4"/>
      <c r="CV70" s="4"/>
      <c r="CW70" s="4"/>
      <c r="CX70" s="4"/>
      <c r="CY70" s="4"/>
      <c r="CZ70" s="4"/>
      <c r="DA70" s="12">
        <v>0.1</v>
      </c>
      <c r="DB70" s="4"/>
      <c r="DC70" s="12">
        <v>3.8999999999999998E-3</v>
      </c>
      <c r="DD70" s="4">
        <v>3.7000000000000002E-3</v>
      </c>
      <c r="DE70" s="4"/>
      <c r="DF70" s="4">
        <v>5.5999999999999999E-3</v>
      </c>
      <c r="DG70" s="4">
        <v>1.8E-3</v>
      </c>
      <c r="DH70" s="4"/>
      <c r="DI70" s="4"/>
      <c r="DJ70" s="4">
        <v>100</v>
      </c>
      <c r="DK70" s="4"/>
      <c r="DL70" s="4"/>
      <c r="DM70" s="4"/>
      <c r="DN70" s="4"/>
      <c r="DO70" s="4"/>
      <c r="DP70" s="12">
        <v>3.5999999999999997E-2</v>
      </c>
      <c r="DQ70" s="4">
        <v>1.7000000000000001E-2</v>
      </c>
      <c r="DR70" s="4">
        <v>51</v>
      </c>
      <c r="DS70" s="4"/>
      <c r="DT70" s="4"/>
      <c r="DU70" s="4"/>
      <c r="DV70" s="4"/>
      <c r="DW70" s="4"/>
      <c r="DX70" s="4"/>
      <c r="DY70" s="4">
        <v>8.4</v>
      </c>
      <c r="DZ70" s="4"/>
      <c r="EA70" s="4"/>
      <c r="EB70" s="4">
        <v>30.7</v>
      </c>
      <c r="EC70" s="4"/>
      <c r="ED70" s="4"/>
      <c r="EE70" s="4">
        <v>0.1</v>
      </c>
      <c r="EF70" s="4"/>
      <c r="EG70" s="4">
        <v>2.9</v>
      </c>
      <c r="EH70" s="4"/>
      <c r="EI70" s="4"/>
      <c r="EJ70" s="4"/>
      <c r="EK70" s="4"/>
      <c r="EL70" s="12"/>
      <c r="EM70" s="12">
        <v>0.5</v>
      </c>
      <c r="EN70" s="4"/>
      <c r="EO70" s="4"/>
      <c r="EP70" s="4"/>
      <c r="EQ70" s="4"/>
      <c r="ER70" s="4"/>
      <c r="ES70" s="4"/>
      <c r="ET70" s="4">
        <v>386</v>
      </c>
      <c r="EU70" s="12">
        <v>5.2</v>
      </c>
      <c r="EV70" s="4">
        <v>0.11</v>
      </c>
      <c r="EW70" s="4">
        <v>3.6</v>
      </c>
      <c r="EX70" s="12"/>
      <c r="EY70" s="12"/>
      <c r="EZ70" s="4">
        <v>3.0000000000000001E-5</v>
      </c>
      <c r="FA70" s="4">
        <v>1</v>
      </c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12">
        <v>3</v>
      </c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12"/>
      <c r="GB70" s="4"/>
      <c r="GC70" s="4"/>
      <c r="GD70" s="4"/>
      <c r="GE70" s="4"/>
      <c r="GF70" s="4"/>
      <c r="GG70" s="4"/>
      <c r="GH70" s="4">
        <v>1</v>
      </c>
      <c r="GI70" s="4">
        <v>0.1</v>
      </c>
      <c r="GJ70" s="4">
        <v>3.0000000000000001E-3</v>
      </c>
      <c r="GK70" s="4">
        <v>3.0000000000000001E-3</v>
      </c>
      <c r="GL70" s="4">
        <v>3.8999999999999998E-3</v>
      </c>
      <c r="GM70" s="4">
        <v>3.0000000000000001E-3</v>
      </c>
      <c r="GN70" s="4">
        <v>3.0000000000000001E-3</v>
      </c>
      <c r="GO70" s="4"/>
      <c r="GP70" s="4"/>
      <c r="GQ70" s="4"/>
      <c r="GR70" s="4"/>
      <c r="GS70" s="4"/>
      <c r="GT70" s="4"/>
      <c r="GU70" s="4"/>
      <c r="GV70" s="4">
        <v>5.8999999999999999E-3</v>
      </c>
      <c r="GW70" s="4"/>
      <c r="GX70" s="4"/>
      <c r="GY70" s="4">
        <v>190</v>
      </c>
      <c r="GZ70" s="4"/>
      <c r="HA70" s="4"/>
      <c r="HB70" s="4"/>
      <c r="HC70" s="4"/>
      <c r="HD70" s="12">
        <v>1.7</v>
      </c>
      <c r="HE70" s="4">
        <v>0.03</v>
      </c>
      <c r="HF70" s="4">
        <v>0.27</v>
      </c>
      <c r="HG70" s="4"/>
      <c r="HH70" s="4"/>
      <c r="HI70" s="4">
        <v>5</v>
      </c>
      <c r="HJ70" s="4"/>
      <c r="HK70" s="4">
        <v>45</v>
      </c>
      <c r="HL70" s="12">
        <v>59</v>
      </c>
      <c r="HM70" s="4"/>
      <c r="HN70" s="4"/>
      <c r="HO70" s="4"/>
      <c r="HP70" s="4">
        <v>0.02</v>
      </c>
      <c r="HQ70" s="12">
        <v>0.01</v>
      </c>
      <c r="HR70" s="4"/>
      <c r="HS70" s="4"/>
      <c r="HT70" s="4"/>
      <c r="HU70" s="4"/>
      <c r="HV70" s="4"/>
      <c r="HW70" s="4"/>
      <c r="HX70" s="4"/>
      <c r="HY70" s="4"/>
      <c r="HZ70" s="12"/>
      <c r="IA70" s="4"/>
      <c r="IB70" s="4"/>
      <c r="IC70" s="4"/>
      <c r="ID70" s="12"/>
      <c r="IE70" s="4">
        <v>0.9</v>
      </c>
      <c r="IF70" s="4">
        <v>3.2</v>
      </c>
      <c r="IG70" s="4">
        <v>4.9400000000000004</v>
      </c>
      <c r="IH70" s="4">
        <v>3.3099999999999997E-2</v>
      </c>
      <c r="II70" s="4">
        <v>0.86</v>
      </c>
      <c r="IJ70" s="4">
        <v>5.83</v>
      </c>
      <c r="IK70" s="4">
        <v>4.97</v>
      </c>
      <c r="IL70" s="4"/>
      <c r="IM70" s="4"/>
      <c r="IN70" s="4">
        <v>0.151</v>
      </c>
      <c r="IO70" s="4"/>
      <c r="IP70" s="4">
        <v>10.8</v>
      </c>
      <c r="IQ70" s="4">
        <v>90.4</v>
      </c>
      <c r="IR70" s="4">
        <v>1E-3</v>
      </c>
      <c r="IS70" s="4">
        <v>1E-3</v>
      </c>
      <c r="IT70" s="4">
        <v>1E-3</v>
      </c>
      <c r="IU70" s="4">
        <v>1E-3</v>
      </c>
      <c r="IV70" s="4">
        <v>1E-3</v>
      </c>
      <c r="IW70" s="4">
        <v>1E-3</v>
      </c>
      <c r="IX70" s="4">
        <v>2E-3</v>
      </c>
      <c r="IY70" s="4">
        <v>8.0000000000000002E-3</v>
      </c>
      <c r="IZ70" s="4"/>
      <c r="JA70" s="4">
        <v>1E-3</v>
      </c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12"/>
      <c r="JZ70" s="4"/>
      <c r="KA70" s="4"/>
      <c r="KB70" s="12"/>
      <c r="KC70" s="4"/>
      <c r="KD70" s="4"/>
      <c r="KE70" s="4"/>
      <c r="KF70" s="4"/>
      <c r="KG70" s="4"/>
      <c r="KH70" s="4"/>
      <c r="KI70" s="4"/>
      <c r="KJ70" s="4"/>
      <c r="KK70" s="4">
        <v>7.85</v>
      </c>
      <c r="KL70" s="4"/>
      <c r="KM70" s="4"/>
      <c r="KN70" s="4"/>
      <c r="KO70" s="4">
        <v>0.20799999999999999</v>
      </c>
      <c r="KP70" s="4"/>
      <c r="KQ70" s="4">
        <v>5</v>
      </c>
      <c r="KR70" s="4"/>
      <c r="KS70" s="4"/>
      <c r="KT70" s="4"/>
      <c r="KU70" s="4"/>
      <c r="KV70" s="4"/>
      <c r="KW70" s="4">
        <v>8.94</v>
      </c>
      <c r="KX70" s="4"/>
      <c r="KY70" s="4">
        <v>23</v>
      </c>
      <c r="KZ70" s="4">
        <v>25.8</v>
      </c>
      <c r="LA70" s="4"/>
      <c r="LB70" s="4"/>
      <c r="LC70" s="4"/>
      <c r="LD70" s="4">
        <v>38</v>
      </c>
      <c r="LE70" s="4"/>
      <c r="LF70" s="4">
        <v>7.5</v>
      </c>
      <c r="LG70" s="4"/>
      <c r="LH70" s="4"/>
      <c r="LI70" s="4"/>
      <c r="LJ70" s="4"/>
      <c r="LK70" s="12"/>
      <c r="LL70" s="4"/>
      <c r="LM70" s="4"/>
      <c r="LN70" s="4"/>
      <c r="LO70" s="4"/>
      <c r="LP70" s="4">
        <v>2.0000000000000001E-4</v>
      </c>
      <c r="LQ70" s="12"/>
      <c r="LR70" s="4"/>
      <c r="LS70" s="4"/>
      <c r="LT70" s="4">
        <v>1.2E-2</v>
      </c>
      <c r="LU70" s="4"/>
      <c r="LV70" s="4"/>
      <c r="LW70" s="4">
        <v>34.5</v>
      </c>
      <c r="LX70" s="4"/>
      <c r="LY70" s="12">
        <v>9.4</v>
      </c>
      <c r="LZ70" s="4">
        <v>0.97</v>
      </c>
      <c r="MA70" s="4">
        <v>3.6</v>
      </c>
      <c r="MB70" s="4">
        <v>14.14437588888889</v>
      </c>
    </row>
    <row r="71" spans="1:340">
      <c r="A71" s="4" t="s">
        <v>462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>
        <v>0.01</v>
      </c>
      <c r="M71" s="4"/>
      <c r="N71" s="4"/>
      <c r="O71" s="4"/>
      <c r="P71" s="4"/>
      <c r="Q71" s="4">
        <v>0.1</v>
      </c>
      <c r="R71" s="4"/>
      <c r="S71" s="12"/>
      <c r="T71" s="4">
        <v>0.01</v>
      </c>
      <c r="U71" s="4"/>
      <c r="V71" s="4"/>
      <c r="W71" s="4"/>
      <c r="X71" s="4"/>
      <c r="Y71" s="4"/>
      <c r="Z71" s="4"/>
      <c r="AA71" s="4"/>
      <c r="AB71" s="4"/>
      <c r="AC71" s="4"/>
      <c r="AD71" s="4">
        <v>6.0000000000000002E-5</v>
      </c>
      <c r="AE71" s="4"/>
      <c r="AF71" s="4"/>
      <c r="AG71" s="4">
        <v>6.0000000000000002E-5</v>
      </c>
      <c r="AH71" s="4">
        <v>6.0000000000000002E-5</v>
      </c>
      <c r="AI71" s="4">
        <v>6.0000000000000002E-5</v>
      </c>
      <c r="AJ71" s="4">
        <v>6.0000000000000002E-5</v>
      </c>
      <c r="AK71" s="4">
        <v>6.0000000000000002E-5</v>
      </c>
      <c r="AL71" s="4"/>
      <c r="AM71" s="4"/>
      <c r="AN71" s="4"/>
      <c r="AO71" s="4"/>
      <c r="AP71" s="4"/>
      <c r="AQ71" s="4">
        <v>6.0000000000000002E-5</v>
      </c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>
        <v>0.04</v>
      </c>
      <c r="CA71" s="4"/>
      <c r="CB71" s="4">
        <v>0.01</v>
      </c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>
        <v>69</v>
      </c>
      <c r="CO71" s="4"/>
      <c r="CP71" s="4"/>
      <c r="CQ71" s="12">
        <v>1.25E-3</v>
      </c>
      <c r="CR71" s="4">
        <v>9.9000000000000005E-2</v>
      </c>
      <c r="CS71" s="4"/>
      <c r="CT71" s="12">
        <v>1</v>
      </c>
      <c r="CU71" s="4"/>
      <c r="CV71" s="4"/>
      <c r="CW71" s="4"/>
      <c r="CX71" s="4"/>
      <c r="CY71" s="4"/>
      <c r="CZ71" s="4"/>
      <c r="DA71" s="12">
        <v>0.1</v>
      </c>
      <c r="DB71" s="4"/>
      <c r="DC71" s="12">
        <v>1.8E-3</v>
      </c>
      <c r="DD71" s="4">
        <v>1.6999999999999999E-3</v>
      </c>
      <c r="DE71" s="4"/>
      <c r="DF71" s="4">
        <v>2.5999999999999999E-3</v>
      </c>
      <c r="DG71" s="4">
        <v>7.9000000000000001E-4</v>
      </c>
      <c r="DH71" s="4"/>
      <c r="DI71" s="4"/>
      <c r="DJ71" s="4">
        <v>100</v>
      </c>
      <c r="DK71" s="4"/>
      <c r="DL71" s="4"/>
      <c r="DM71" s="4"/>
      <c r="DN71" s="4"/>
      <c r="DO71" s="4"/>
      <c r="DP71" s="12">
        <v>0.03</v>
      </c>
      <c r="DQ71" s="4">
        <v>1.7999999999999999E-2</v>
      </c>
      <c r="DR71" s="4">
        <v>50</v>
      </c>
      <c r="DS71" s="4"/>
      <c r="DT71" s="4"/>
      <c r="DU71" s="4"/>
      <c r="DV71" s="4"/>
      <c r="DW71" s="4"/>
      <c r="DX71" s="4"/>
      <c r="DY71" s="4">
        <v>7.2</v>
      </c>
      <c r="DZ71" s="4"/>
      <c r="EA71" s="4"/>
      <c r="EB71" s="4">
        <v>30</v>
      </c>
      <c r="EC71" s="4"/>
      <c r="ED71" s="4"/>
      <c r="EE71" s="4">
        <v>0.1</v>
      </c>
      <c r="EF71" s="4"/>
      <c r="EG71" s="4">
        <v>1.5</v>
      </c>
      <c r="EH71" s="4"/>
      <c r="EI71" s="4"/>
      <c r="EJ71" s="4"/>
      <c r="EK71" s="4"/>
      <c r="EL71" s="12"/>
      <c r="EM71" s="12">
        <v>0.5</v>
      </c>
      <c r="EN71" s="4"/>
      <c r="EO71" s="4"/>
      <c r="EP71" s="4"/>
      <c r="EQ71" s="4"/>
      <c r="ER71" s="4"/>
      <c r="ES71" s="4"/>
      <c r="ET71" s="4">
        <v>415</v>
      </c>
      <c r="EU71" s="12">
        <v>4</v>
      </c>
      <c r="EV71" s="4">
        <v>0.24</v>
      </c>
      <c r="EW71" s="4">
        <v>3.3</v>
      </c>
      <c r="EX71" s="12"/>
      <c r="EY71" s="12"/>
      <c r="EZ71" s="4">
        <v>3.0000000000000001E-5</v>
      </c>
      <c r="FA71" s="4">
        <v>1</v>
      </c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12">
        <v>3</v>
      </c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12"/>
      <c r="GB71" s="4"/>
      <c r="GC71" s="4"/>
      <c r="GD71" s="4"/>
      <c r="GE71" s="4"/>
      <c r="GF71" s="4"/>
      <c r="GG71" s="4"/>
      <c r="GH71" s="4">
        <v>1</v>
      </c>
      <c r="GI71" s="4">
        <v>0.1</v>
      </c>
      <c r="GJ71" s="4"/>
      <c r="GK71" s="4">
        <v>3.0000000000000001E-3</v>
      </c>
      <c r="GL71" s="4">
        <v>5.1000000000000004E-3</v>
      </c>
      <c r="GM71" s="4">
        <v>3.0000000000000001E-3</v>
      </c>
      <c r="GN71" s="4"/>
      <c r="GO71" s="4"/>
      <c r="GP71" s="4"/>
      <c r="GQ71" s="4"/>
      <c r="GR71" s="4"/>
      <c r="GS71" s="4"/>
      <c r="GT71" s="4"/>
      <c r="GU71" s="4"/>
      <c r="GV71" s="4">
        <v>2E-3</v>
      </c>
      <c r="GW71" s="4"/>
      <c r="GX71" s="4"/>
      <c r="GY71" s="4">
        <v>240</v>
      </c>
      <c r="GZ71" s="4"/>
      <c r="HA71" s="4"/>
      <c r="HB71" s="4"/>
      <c r="HC71" s="4"/>
      <c r="HD71" s="12">
        <v>1.1000000000000001</v>
      </c>
      <c r="HE71" s="4">
        <v>7.0000000000000007E-2</v>
      </c>
      <c r="HF71" s="4">
        <v>0.5</v>
      </c>
      <c r="HG71" s="4"/>
      <c r="HH71" s="4"/>
      <c r="HI71" s="4">
        <v>4.8</v>
      </c>
      <c r="HJ71" s="4"/>
      <c r="HK71" s="4">
        <v>72</v>
      </c>
      <c r="HL71" s="12">
        <v>72</v>
      </c>
      <c r="HM71" s="4"/>
      <c r="HN71" s="4"/>
      <c r="HO71" s="4"/>
      <c r="HP71" s="4">
        <v>1.2E-2</v>
      </c>
      <c r="HQ71" s="12">
        <v>0.01</v>
      </c>
      <c r="HR71" s="4"/>
      <c r="HS71" s="4"/>
      <c r="HT71" s="4"/>
      <c r="HU71" s="4"/>
      <c r="HV71" s="4"/>
      <c r="HW71" s="4"/>
      <c r="HX71" s="4"/>
      <c r="HY71" s="4"/>
      <c r="HZ71" s="12"/>
      <c r="IA71" s="4"/>
      <c r="IB71" s="4"/>
      <c r="IC71" s="4"/>
      <c r="ID71" s="12"/>
      <c r="IE71" s="4">
        <v>2.2999999999999998</v>
      </c>
      <c r="IF71" s="4">
        <v>3.5</v>
      </c>
      <c r="IG71" s="4">
        <v>4.87</v>
      </c>
      <c r="IH71" s="4">
        <v>2.8000000000000001E-2</v>
      </c>
      <c r="II71" s="4">
        <v>0.6</v>
      </c>
      <c r="IJ71" s="4">
        <v>5.5</v>
      </c>
      <c r="IK71" s="4">
        <v>4.9000000000000004</v>
      </c>
      <c r="IL71" s="4"/>
      <c r="IM71" s="4"/>
      <c r="IN71" s="4">
        <v>0.15</v>
      </c>
      <c r="IO71" s="4"/>
      <c r="IP71" s="4">
        <v>12.3</v>
      </c>
      <c r="IQ71" s="4">
        <v>96.6</v>
      </c>
      <c r="IR71" s="4">
        <v>1E-3</v>
      </c>
      <c r="IS71" s="4">
        <v>1E-3</v>
      </c>
      <c r="IT71" s="4">
        <v>1E-3</v>
      </c>
      <c r="IU71" s="4">
        <v>1E-3</v>
      </c>
      <c r="IV71" s="4">
        <v>1E-3</v>
      </c>
      <c r="IW71" s="4">
        <v>1E-3</v>
      </c>
      <c r="IX71" s="4">
        <v>2E-3</v>
      </c>
      <c r="IY71" s="4">
        <v>8.0000000000000002E-3</v>
      </c>
      <c r="IZ71" s="4"/>
      <c r="JA71" s="4">
        <v>1E-3</v>
      </c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12"/>
      <c r="JZ71" s="4"/>
      <c r="KA71" s="4"/>
      <c r="KB71" s="12"/>
      <c r="KC71" s="4"/>
      <c r="KD71" s="4"/>
      <c r="KE71" s="4"/>
      <c r="KF71" s="4"/>
      <c r="KG71" s="4"/>
      <c r="KH71" s="4"/>
      <c r="KI71" s="4"/>
      <c r="KJ71" s="4"/>
      <c r="KK71" s="4">
        <v>8.43</v>
      </c>
      <c r="KL71" s="4"/>
      <c r="KM71" s="4"/>
      <c r="KN71" s="4"/>
      <c r="KO71" s="4">
        <v>0.18</v>
      </c>
      <c r="KP71" s="4"/>
      <c r="KQ71" s="4">
        <v>4.5</v>
      </c>
      <c r="KR71" s="4"/>
      <c r="KS71" s="4"/>
      <c r="KT71" s="4"/>
      <c r="KU71" s="4"/>
      <c r="KV71" s="4"/>
      <c r="KW71" s="4">
        <v>9.6</v>
      </c>
      <c r="KX71" s="4"/>
      <c r="KY71" s="4">
        <v>22</v>
      </c>
      <c r="KZ71" s="4">
        <v>14</v>
      </c>
      <c r="LA71" s="4"/>
      <c r="LB71" s="4"/>
      <c r="LC71" s="4"/>
      <c r="LD71" s="4">
        <v>37</v>
      </c>
      <c r="LE71" s="4"/>
      <c r="LF71" s="4">
        <v>5</v>
      </c>
      <c r="LG71" s="4"/>
      <c r="LH71" s="4"/>
      <c r="LI71" s="4"/>
      <c r="LJ71" s="4"/>
      <c r="LK71" s="12"/>
      <c r="LL71" s="4"/>
      <c r="LM71" s="4"/>
      <c r="LN71" s="4"/>
      <c r="LO71" s="4"/>
      <c r="LP71" s="4">
        <v>2.0000000000000001E-4</v>
      </c>
      <c r="LQ71" s="12"/>
      <c r="LR71" s="4"/>
      <c r="LS71" s="4"/>
      <c r="LT71" s="4">
        <v>0.01</v>
      </c>
      <c r="LU71" s="4"/>
      <c r="LV71" s="4"/>
      <c r="LW71" s="4">
        <v>19</v>
      </c>
      <c r="LX71" s="4"/>
      <c r="LY71" s="12">
        <v>7</v>
      </c>
      <c r="LZ71" s="4">
        <v>1.4</v>
      </c>
      <c r="MA71" s="4">
        <v>4.8</v>
      </c>
      <c r="MB71" s="4">
        <v>15.783010470588234</v>
      </c>
    </row>
    <row r="72" spans="1:340">
      <c r="A72" s="4" t="s">
        <v>463</v>
      </c>
      <c r="B72" s="4"/>
      <c r="C72" s="4"/>
      <c r="D72" s="4"/>
      <c r="E72" s="4"/>
      <c r="F72" s="4"/>
      <c r="G72" s="4"/>
      <c r="H72" s="4"/>
      <c r="I72" s="4">
        <v>0</v>
      </c>
      <c r="J72" s="4"/>
      <c r="K72" s="4"/>
      <c r="L72" s="4">
        <v>4.0999999999999999E-4</v>
      </c>
      <c r="M72" s="4"/>
      <c r="N72" s="4"/>
      <c r="O72" s="4"/>
      <c r="P72" s="4"/>
      <c r="Q72" s="4">
        <v>0</v>
      </c>
      <c r="R72" s="4"/>
      <c r="S72" s="12"/>
      <c r="T72" s="4">
        <v>0</v>
      </c>
      <c r="U72" s="4"/>
      <c r="V72" s="4"/>
      <c r="W72" s="4"/>
      <c r="X72" s="4"/>
      <c r="Y72" s="4"/>
      <c r="Z72" s="4"/>
      <c r="AA72" s="4"/>
      <c r="AB72" s="4"/>
      <c r="AC72" s="4"/>
      <c r="AD72" s="4">
        <v>0</v>
      </c>
      <c r="AE72" s="4"/>
      <c r="AF72" s="4"/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/>
      <c r="AM72" s="4"/>
      <c r="AN72" s="4"/>
      <c r="AO72" s="4"/>
      <c r="AP72" s="4"/>
      <c r="AQ72" s="4">
        <v>0</v>
      </c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>
        <v>0.04</v>
      </c>
      <c r="CA72" s="4"/>
      <c r="CB72" s="4">
        <v>1E-3</v>
      </c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>
        <v>94</v>
      </c>
      <c r="CO72" s="4"/>
      <c r="CP72" s="4"/>
      <c r="CQ72" s="12">
        <v>2.0200000000000001E-3</v>
      </c>
      <c r="CR72" s="4">
        <v>0.12</v>
      </c>
      <c r="CS72" s="4"/>
      <c r="CT72" s="12">
        <v>1</v>
      </c>
      <c r="CU72" s="4"/>
      <c r="CV72" s="4"/>
      <c r="CW72" s="4"/>
      <c r="CX72" s="4"/>
      <c r="CY72" s="4"/>
      <c r="CZ72" s="4"/>
      <c r="DA72" s="12">
        <v>0</v>
      </c>
      <c r="DB72" s="4"/>
      <c r="DC72" s="12">
        <v>9.7000000000000003E-3</v>
      </c>
      <c r="DD72" s="4">
        <v>8.3999999999999995E-3</v>
      </c>
      <c r="DE72" s="4"/>
      <c r="DF72" s="4">
        <v>1.2999999999999999E-2</v>
      </c>
      <c r="DG72" s="4">
        <v>4.1000000000000003E-3</v>
      </c>
      <c r="DH72" s="4"/>
      <c r="DI72" s="4"/>
      <c r="DJ72" s="4">
        <v>100</v>
      </c>
      <c r="DK72" s="4"/>
      <c r="DL72" s="4"/>
      <c r="DM72" s="4"/>
      <c r="DN72" s="4"/>
      <c r="DO72" s="4"/>
      <c r="DP72" s="12">
        <v>4.5999999999999999E-2</v>
      </c>
      <c r="DQ72" s="4">
        <v>2.1000000000000001E-2</v>
      </c>
      <c r="DR72" s="4">
        <v>48</v>
      </c>
      <c r="DS72" s="4"/>
      <c r="DT72" s="4"/>
      <c r="DU72" s="4"/>
      <c r="DV72" s="4"/>
      <c r="DW72" s="4"/>
      <c r="DX72" s="4"/>
      <c r="DY72" s="4">
        <v>5</v>
      </c>
      <c r="DZ72" s="4"/>
      <c r="EA72" s="4"/>
      <c r="EB72" s="4">
        <v>39</v>
      </c>
      <c r="EC72" s="4"/>
      <c r="ED72" s="4"/>
      <c r="EE72" s="4">
        <v>7.0000000000000007E-2</v>
      </c>
      <c r="EF72" s="4"/>
      <c r="EG72" s="4">
        <v>1.9</v>
      </c>
      <c r="EH72" s="4"/>
      <c r="EI72" s="4"/>
      <c r="EJ72" s="4"/>
      <c r="EK72" s="4"/>
      <c r="EL72" s="12">
        <v>4.4999999999999998E-2</v>
      </c>
      <c r="EM72" s="12">
        <v>0.5</v>
      </c>
      <c r="EN72" s="4"/>
      <c r="EO72" s="4"/>
      <c r="EP72" s="4"/>
      <c r="EQ72" s="4"/>
      <c r="ER72" s="4"/>
      <c r="ES72" s="4"/>
      <c r="ET72" s="4">
        <v>432</v>
      </c>
      <c r="EU72" s="12">
        <v>3.6</v>
      </c>
      <c r="EV72" s="4">
        <v>0.17</v>
      </c>
      <c r="EW72" s="4">
        <v>2.4</v>
      </c>
      <c r="EX72" s="12"/>
      <c r="EY72" s="12">
        <v>5.0000000000000001E-3</v>
      </c>
      <c r="EZ72" s="4">
        <v>2.0000000000000002E-5</v>
      </c>
      <c r="FA72" s="4">
        <v>1</v>
      </c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12">
        <v>0</v>
      </c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12"/>
      <c r="GB72" s="4"/>
      <c r="GC72" s="4"/>
      <c r="GD72" s="4"/>
      <c r="GE72" s="4"/>
      <c r="GF72" s="4"/>
      <c r="GG72" s="4"/>
      <c r="GH72" s="4">
        <v>1</v>
      </c>
      <c r="GI72" s="4">
        <v>0.1</v>
      </c>
      <c r="GJ72" s="4">
        <v>1E-4</v>
      </c>
      <c r="GK72" s="4">
        <v>2.4000000000000001E-4</v>
      </c>
      <c r="GL72" s="4">
        <v>3.0000000000000001E-3</v>
      </c>
      <c r="GM72" s="4">
        <v>0</v>
      </c>
      <c r="GN72" s="4">
        <v>2.9999999999999997E-4</v>
      </c>
      <c r="GO72" s="4"/>
      <c r="GP72" s="4"/>
      <c r="GQ72" s="4"/>
      <c r="GR72" s="4"/>
      <c r="GS72" s="4"/>
      <c r="GT72" s="4"/>
      <c r="GU72" s="4"/>
      <c r="GV72" s="4">
        <v>1.2999999999999999E-2</v>
      </c>
      <c r="GW72" s="4"/>
      <c r="GX72" s="4"/>
      <c r="GY72" s="4">
        <v>130</v>
      </c>
      <c r="GZ72" s="4"/>
      <c r="HA72" s="4"/>
      <c r="HB72" s="4"/>
      <c r="HC72" s="4"/>
      <c r="HD72" s="12">
        <v>1.3</v>
      </c>
      <c r="HE72" s="4">
        <v>0.03</v>
      </c>
      <c r="HF72" s="4">
        <v>0.14000000000000001</v>
      </c>
      <c r="HG72" s="4"/>
      <c r="HH72" s="4"/>
      <c r="HI72" s="4">
        <v>5.4</v>
      </c>
      <c r="HJ72" s="4"/>
      <c r="HK72" s="4">
        <v>86</v>
      </c>
      <c r="HL72" s="12">
        <v>86</v>
      </c>
      <c r="HM72" s="4"/>
      <c r="HN72" s="4"/>
      <c r="HO72" s="4"/>
      <c r="HP72" s="4">
        <v>1.4999999999999999E-2</v>
      </c>
      <c r="HQ72" s="12">
        <v>0.01</v>
      </c>
      <c r="HR72" s="4"/>
      <c r="HS72" s="4"/>
      <c r="HT72" s="4"/>
      <c r="HU72" s="4"/>
      <c r="HV72" s="4"/>
      <c r="HW72" s="4"/>
      <c r="HX72" s="4"/>
      <c r="HY72" s="4"/>
      <c r="HZ72" s="12"/>
      <c r="IA72" s="4"/>
      <c r="IB72" s="4"/>
      <c r="IC72" s="4"/>
      <c r="ID72" s="12"/>
      <c r="IE72" s="4">
        <v>1.5</v>
      </c>
      <c r="IF72" s="4">
        <v>3.2</v>
      </c>
      <c r="IG72" s="4">
        <v>4.95</v>
      </c>
      <c r="IH72" s="4">
        <v>0.05</v>
      </c>
      <c r="II72" s="4">
        <v>0.3</v>
      </c>
      <c r="IJ72" s="4">
        <v>5.3</v>
      </c>
      <c r="IK72" s="4">
        <v>5</v>
      </c>
      <c r="IL72" s="4"/>
      <c r="IM72" s="4"/>
      <c r="IN72" s="4">
        <v>0.17</v>
      </c>
      <c r="IO72" s="4"/>
      <c r="IP72" s="4">
        <v>11</v>
      </c>
      <c r="IQ72" s="4">
        <v>95</v>
      </c>
      <c r="IR72" s="4">
        <v>0</v>
      </c>
      <c r="IS72" s="4">
        <v>0</v>
      </c>
      <c r="IT72" s="4">
        <v>0</v>
      </c>
      <c r="IU72" s="4">
        <v>0</v>
      </c>
      <c r="IV72" s="4">
        <v>0</v>
      </c>
      <c r="IW72" s="4">
        <v>0</v>
      </c>
      <c r="IX72" s="4">
        <v>0</v>
      </c>
      <c r="IY72" s="4">
        <v>1.0000000000000001E-5</v>
      </c>
      <c r="IZ72" s="4"/>
      <c r="JA72" s="4">
        <v>0</v>
      </c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12"/>
      <c r="JZ72" s="4"/>
      <c r="KA72" s="4"/>
      <c r="KB72" s="12"/>
      <c r="KC72" s="4"/>
      <c r="KD72" s="4"/>
      <c r="KE72" s="4"/>
      <c r="KF72" s="4"/>
      <c r="KG72" s="4"/>
      <c r="KH72" s="4"/>
      <c r="KI72" s="4"/>
      <c r="KJ72" s="4"/>
      <c r="KK72" s="4">
        <v>8.08</v>
      </c>
      <c r="KL72" s="4"/>
      <c r="KM72" s="4"/>
      <c r="KN72" s="4"/>
      <c r="KO72" s="4">
        <v>0.23</v>
      </c>
      <c r="KP72" s="4"/>
      <c r="KQ72" s="4">
        <v>4.5999999999999996</v>
      </c>
      <c r="KR72" s="4"/>
      <c r="KS72" s="4"/>
      <c r="KT72" s="4"/>
      <c r="KU72" s="4"/>
      <c r="KV72" s="4"/>
      <c r="KW72" s="4">
        <v>9.1999999999999993</v>
      </c>
      <c r="KX72" s="4"/>
      <c r="KY72" s="4">
        <v>27</v>
      </c>
      <c r="KZ72" s="4">
        <v>19</v>
      </c>
      <c r="LA72" s="4"/>
      <c r="LB72" s="4"/>
      <c r="LC72" s="4"/>
      <c r="LD72" s="4">
        <v>42</v>
      </c>
      <c r="LE72" s="4"/>
      <c r="LF72" s="4">
        <v>8.9</v>
      </c>
      <c r="LG72" s="4"/>
      <c r="LH72" s="4"/>
      <c r="LI72" s="4"/>
      <c r="LJ72" s="4"/>
      <c r="LK72" s="12"/>
      <c r="LL72" s="4"/>
      <c r="LM72" s="4"/>
      <c r="LN72" s="4"/>
      <c r="LO72" s="4"/>
      <c r="LP72" s="4">
        <v>2.0000000000000001E-4</v>
      </c>
      <c r="LQ72" s="12"/>
      <c r="LR72" s="4"/>
      <c r="LS72" s="4"/>
      <c r="LT72" s="4">
        <v>0.01</v>
      </c>
      <c r="LU72" s="4"/>
      <c r="LV72" s="4"/>
      <c r="LW72" s="4">
        <v>13</v>
      </c>
      <c r="LX72" s="4"/>
      <c r="LY72" s="12">
        <v>9.1</v>
      </c>
      <c r="LZ72" s="4">
        <v>1.4</v>
      </c>
      <c r="MA72" s="4">
        <v>3.8</v>
      </c>
      <c r="MB72" s="4">
        <v>14.575083333333332</v>
      </c>
    </row>
    <row r="73" spans="1:340">
      <c r="A73" s="4" t="s">
        <v>464</v>
      </c>
      <c r="B73" s="4"/>
      <c r="C73" s="4"/>
      <c r="D73" s="4"/>
      <c r="E73" s="4"/>
      <c r="F73" s="4"/>
      <c r="G73" s="4"/>
      <c r="H73" s="4"/>
      <c r="I73" s="4">
        <v>0.01</v>
      </c>
      <c r="J73" s="4"/>
      <c r="K73" s="4"/>
      <c r="L73" s="4">
        <v>0.01</v>
      </c>
      <c r="M73" s="4"/>
      <c r="N73" s="4"/>
      <c r="O73" s="4"/>
      <c r="P73" s="4"/>
      <c r="Q73" s="4">
        <v>0.1</v>
      </c>
      <c r="R73" s="4"/>
      <c r="S73" s="12"/>
      <c r="T73" s="4">
        <v>0.01</v>
      </c>
      <c r="U73" s="4"/>
      <c r="V73" s="4"/>
      <c r="W73" s="4"/>
      <c r="X73" s="4"/>
      <c r="Y73" s="4"/>
      <c r="Z73" s="4"/>
      <c r="AA73" s="4"/>
      <c r="AB73" s="4"/>
      <c r="AC73" s="4"/>
      <c r="AD73" s="4">
        <v>6.0000000000000002E-5</v>
      </c>
      <c r="AE73" s="4"/>
      <c r="AF73" s="4"/>
      <c r="AG73" s="4">
        <v>6.0000000000000002E-5</v>
      </c>
      <c r="AH73" s="4">
        <v>6.0000000000000002E-5</v>
      </c>
      <c r="AI73" s="4">
        <v>6.0000000000000002E-5</v>
      </c>
      <c r="AJ73" s="4">
        <v>6.0000000000000002E-5</v>
      </c>
      <c r="AK73" s="4">
        <v>6.0000000000000002E-5</v>
      </c>
      <c r="AL73" s="4"/>
      <c r="AM73" s="4"/>
      <c r="AN73" s="4"/>
      <c r="AO73" s="4"/>
      <c r="AP73" s="4"/>
      <c r="AQ73" s="4">
        <v>6.0000000000000002E-5</v>
      </c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>
        <v>0.04</v>
      </c>
      <c r="CA73" s="4"/>
      <c r="CB73" s="4">
        <v>0.01</v>
      </c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>
        <v>98</v>
      </c>
      <c r="CO73" s="4"/>
      <c r="CP73" s="4"/>
      <c r="CQ73" s="12">
        <v>1.0300000000000001E-3</v>
      </c>
      <c r="CR73" s="4">
        <v>7.5999999999999998E-2</v>
      </c>
      <c r="CS73" s="4"/>
      <c r="CT73" s="12">
        <v>1</v>
      </c>
      <c r="CU73" s="4"/>
      <c r="CV73" s="4"/>
      <c r="CW73" s="4"/>
      <c r="CX73" s="4"/>
      <c r="CY73" s="4"/>
      <c r="CZ73" s="4"/>
      <c r="DA73" s="12">
        <v>0.1</v>
      </c>
      <c r="DB73" s="4"/>
      <c r="DC73" s="12">
        <v>1.8E-3</v>
      </c>
      <c r="DD73" s="4">
        <v>6.1000000000000004E-3</v>
      </c>
      <c r="DE73" s="4"/>
      <c r="DF73" s="4">
        <v>9.9000000000000008E-3</v>
      </c>
      <c r="DG73" s="4">
        <v>3.2000000000000002E-3</v>
      </c>
      <c r="DH73" s="4"/>
      <c r="DI73" s="4"/>
      <c r="DJ73" s="4">
        <v>100</v>
      </c>
      <c r="DK73" s="4"/>
      <c r="DL73" s="4"/>
      <c r="DM73" s="4"/>
      <c r="DN73" s="4"/>
      <c r="DO73" s="4"/>
      <c r="DP73" s="12">
        <v>4.2999999999999997E-2</v>
      </c>
      <c r="DQ73" s="4">
        <v>1.7999999999999999E-2</v>
      </c>
      <c r="DR73" s="4">
        <v>49</v>
      </c>
      <c r="DS73" s="4"/>
      <c r="DT73" s="4"/>
      <c r="DU73" s="4"/>
      <c r="DV73" s="4"/>
      <c r="DW73" s="4"/>
      <c r="DX73" s="4"/>
      <c r="DY73" s="4">
        <v>6.6</v>
      </c>
      <c r="DZ73" s="4"/>
      <c r="EA73" s="4"/>
      <c r="EB73" s="4">
        <v>28</v>
      </c>
      <c r="EC73" s="4"/>
      <c r="ED73" s="4"/>
      <c r="EE73" s="4">
        <v>0.1</v>
      </c>
      <c r="EF73" s="4"/>
      <c r="EG73" s="4">
        <v>2</v>
      </c>
      <c r="EH73" s="4"/>
      <c r="EI73" s="4"/>
      <c r="EJ73" s="4"/>
      <c r="EK73" s="4"/>
      <c r="EL73" s="12"/>
      <c r="EM73" s="12">
        <v>0.5</v>
      </c>
      <c r="EN73" s="4"/>
      <c r="EO73" s="4"/>
      <c r="EP73" s="4"/>
      <c r="EQ73" s="4"/>
      <c r="ER73" s="4"/>
      <c r="ES73" s="4"/>
      <c r="ET73" s="4">
        <v>391</v>
      </c>
      <c r="EU73" s="12">
        <v>4.2</v>
      </c>
      <c r="EV73" s="4">
        <v>0.13</v>
      </c>
      <c r="EW73" s="4">
        <v>2.9</v>
      </c>
      <c r="EX73" s="12"/>
      <c r="EY73" s="12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12">
        <v>3</v>
      </c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12"/>
      <c r="GB73" s="4"/>
      <c r="GC73" s="4"/>
      <c r="GD73" s="4"/>
      <c r="GE73" s="4"/>
      <c r="GF73" s="4"/>
      <c r="GG73" s="4"/>
      <c r="GH73" s="4">
        <v>1</v>
      </c>
      <c r="GI73" s="4"/>
      <c r="GJ73" s="4">
        <v>3.0000000000000001E-3</v>
      </c>
      <c r="GK73" s="4">
        <v>3.0000000000000001E-3</v>
      </c>
      <c r="GL73" s="4">
        <v>5.5999999999999999E-3</v>
      </c>
      <c r="GM73" s="4">
        <v>3.0000000000000001E-3</v>
      </c>
      <c r="GN73" s="4">
        <v>3.0000000000000001E-3</v>
      </c>
      <c r="GO73" s="4"/>
      <c r="GP73" s="4"/>
      <c r="GQ73" s="4"/>
      <c r="GR73" s="4"/>
      <c r="GS73" s="4"/>
      <c r="GT73" s="4"/>
      <c r="GU73" s="4"/>
      <c r="GV73" s="4">
        <v>0.01</v>
      </c>
      <c r="GW73" s="4"/>
      <c r="GX73" s="4"/>
      <c r="GY73" s="4">
        <v>190</v>
      </c>
      <c r="GZ73" s="4"/>
      <c r="HA73" s="4"/>
      <c r="HB73" s="4"/>
      <c r="HC73" s="4"/>
      <c r="HD73" s="12">
        <v>1.7</v>
      </c>
      <c r="HE73" s="4">
        <v>0.04</v>
      </c>
      <c r="HF73" s="4">
        <v>0.24</v>
      </c>
      <c r="HG73" s="4"/>
      <c r="HH73" s="4"/>
      <c r="HI73" s="4">
        <v>4.7</v>
      </c>
      <c r="HJ73" s="4"/>
      <c r="HK73" s="4">
        <v>57</v>
      </c>
      <c r="HL73" s="12">
        <v>62</v>
      </c>
      <c r="HM73" s="4"/>
      <c r="HN73" s="4"/>
      <c r="HO73" s="4"/>
      <c r="HP73" s="4">
        <v>1.6E-2</v>
      </c>
      <c r="HQ73" s="12">
        <v>0.01</v>
      </c>
      <c r="HR73" s="4"/>
      <c r="HS73" s="4"/>
      <c r="HT73" s="4"/>
      <c r="HU73" s="4"/>
      <c r="HV73" s="4"/>
      <c r="HW73" s="4"/>
      <c r="HX73" s="4"/>
      <c r="HY73" s="4"/>
      <c r="HZ73" s="12"/>
      <c r="IA73" s="4"/>
      <c r="IB73" s="4"/>
      <c r="IC73" s="4"/>
      <c r="ID73" s="12"/>
      <c r="IE73" s="4">
        <v>1.2</v>
      </c>
      <c r="IF73" s="4">
        <v>3.4</v>
      </c>
      <c r="IG73" s="4">
        <v>3.87</v>
      </c>
      <c r="IH73" s="4">
        <v>2.9000000000000001E-2</v>
      </c>
      <c r="II73" s="4">
        <v>0.7</v>
      </c>
      <c r="IJ73" s="4">
        <v>4.5999999999999996</v>
      </c>
      <c r="IK73" s="4">
        <v>3.9</v>
      </c>
      <c r="IL73" s="4"/>
      <c r="IM73" s="4"/>
      <c r="IN73" s="4">
        <v>0.11</v>
      </c>
      <c r="IO73" s="4"/>
      <c r="IP73" s="4">
        <v>11.1</v>
      </c>
      <c r="IQ73" s="4">
        <v>93.5</v>
      </c>
      <c r="IR73" s="4">
        <v>1E-3</v>
      </c>
      <c r="IS73" s="4">
        <v>1E-3</v>
      </c>
      <c r="IT73" s="4">
        <v>1E-3</v>
      </c>
      <c r="IU73" s="4">
        <v>1E-3</v>
      </c>
      <c r="IV73" s="4">
        <v>1E-3</v>
      </c>
      <c r="IW73" s="4">
        <v>1E-3</v>
      </c>
      <c r="IX73" s="4">
        <v>2E-3</v>
      </c>
      <c r="IY73" s="4">
        <v>8.0000000000000002E-3</v>
      </c>
      <c r="IZ73" s="4"/>
      <c r="JA73" s="4">
        <v>1E-3</v>
      </c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12"/>
      <c r="JZ73" s="4"/>
      <c r="KA73" s="4"/>
      <c r="KB73" s="12"/>
      <c r="KC73" s="4"/>
      <c r="KD73" s="4"/>
      <c r="KE73" s="4"/>
      <c r="KF73" s="4"/>
      <c r="KG73" s="4"/>
      <c r="KH73" s="4"/>
      <c r="KI73" s="4"/>
      <c r="KJ73" s="4"/>
      <c r="KK73" s="4">
        <v>7.94</v>
      </c>
      <c r="KL73" s="4"/>
      <c r="KM73" s="4"/>
      <c r="KN73" s="4"/>
      <c r="KO73" s="4">
        <v>0.2</v>
      </c>
      <c r="KP73" s="4"/>
      <c r="KQ73" s="4">
        <v>4.0999999999999996</v>
      </c>
      <c r="KR73" s="4"/>
      <c r="KS73" s="4"/>
      <c r="KT73" s="4"/>
      <c r="KU73" s="4"/>
      <c r="KV73" s="4"/>
      <c r="KW73" s="4">
        <v>8.9</v>
      </c>
      <c r="KX73" s="4"/>
      <c r="KY73" s="4">
        <v>20</v>
      </c>
      <c r="KZ73" s="4">
        <v>23</v>
      </c>
      <c r="LA73" s="4"/>
      <c r="LB73" s="4"/>
      <c r="LC73" s="4"/>
      <c r="LD73" s="4">
        <v>33</v>
      </c>
      <c r="LE73" s="4"/>
      <c r="LF73" s="4">
        <v>7.8</v>
      </c>
      <c r="LG73" s="4"/>
      <c r="LH73" s="4"/>
      <c r="LI73" s="4"/>
      <c r="LJ73" s="4"/>
      <c r="LK73" s="12"/>
      <c r="LL73" s="4"/>
      <c r="LM73" s="4"/>
      <c r="LN73" s="4"/>
      <c r="LO73" s="4"/>
      <c r="LP73" s="4">
        <v>2.0000000000000001E-4</v>
      </c>
      <c r="LQ73" s="12"/>
      <c r="LR73" s="4"/>
      <c r="LS73" s="4"/>
      <c r="LT73" s="4">
        <v>0.01</v>
      </c>
      <c r="LU73" s="4"/>
      <c r="LV73" s="4"/>
      <c r="LW73" s="4">
        <v>35</v>
      </c>
      <c r="LX73" s="4"/>
      <c r="LY73" s="12">
        <v>9.1999999999999993</v>
      </c>
      <c r="LZ73" s="4">
        <v>1.2</v>
      </c>
      <c r="MA73" s="4">
        <v>3.8</v>
      </c>
      <c r="MB73" s="4">
        <v>15.060932352941178</v>
      </c>
    </row>
    <row r="74" spans="1:340">
      <c r="A74" s="4" t="s">
        <v>465</v>
      </c>
      <c r="B74" s="4"/>
      <c r="C74" s="4"/>
      <c r="D74" s="4"/>
      <c r="E74" s="4"/>
      <c r="F74" s="4"/>
      <c r="G74" s="4"/>
      <c r="H74" s="4"/>
      <c r="I74" s="4">
        <v>0.01</v>
      </c>
      <c r="J74" s="4"/>
      <c r="K74" s="4"/>
      <c r="L74" s="4">
        <v>0.01</v>
      </c>
      <c r="M74" s="4"/>
      <c r="N74" s="4"/>
      <c r="O74" s="4"/>
      <c r="P74" s="4"/>
      <c r="Q74" s="4">
        <v>0.1</v>
      </c>
      <c r="R74" s="4"/>
      <c r="S74" s="12"/>
      <c r="T74" s="4">
        <v>0.01</v>
      </c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>
        <v>86</v>
      </c>
      <c r="CO74" s="4"/>
      <c r="CP74" s="4"/>
      <c r="CQ74" s="12">
        <v>1.1900000000000001E-3</v>
      </c>
      <c r="CR74" s="4">
        <v>0.11</v>
      </c>
      <c r="CS74" s="4"/>
      <c r="CT74" s="12">
        <v>1</v>
      </c>
      <c r="CU74" s="4"/>
      <c r="CV74" s="4"/>
      <c r="CW74" s="4"/>
      <c r="CX74" s="4"/>
      <c r="CY74" s="4"/>
      <c r="CZ74" s="4"/>
      <c r="DA74" s="12">
        <v>0.1</v>
      </c>
      <c r="DB74" s="4"/>
      <c r="DC74" s="12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12">
        <v>7.1999999999999995E-2</v>
      </c>
      <c r="DQ74" s="4">
        <v>2.8000000000000001E-2</v>
      </c>
      <c r="DR74" s="4"/>
      <c r="DS74" s="4"/>
      <c r="DT74" s="4"/>
      <c r="DU74" s="4"/>
      <c r="DV74" s="4"/>
      <c r="DW74" s="4"/>
      <c r="DX74" s="4"/>
      <c r="DY74" s="4">
        <v>6.7</v>
      </c>
      <c r="DZ74" s="4"/>
      <c r="EA74" s="4"/>
      <c r="EB74" s="4">
        <v>27</v>
      </c>
      <c r="EC74" s="4"/>
      <c r="ED74" s="4"/>
      <c r="EE74" s="4">
        <v>0.1</v>
      </c>
      <c r="EF74" s="4"/>
      <c r="EG74" s="4">
        <v>3.5</v>
      </c>
      <c r="EH74" s="4"/>
      <c r="EI74" s="4"/>
      <c r="EJ74" s="4"/>
      <c r="EK74" s="4"/>
      <c r="EL74" s="12"/>
      <c r="EM74" s="12">
        <v>0.5</v>
      </c>
      <c r="EN74" s="4"/>
      <c r="EO74" s="4"/>
      <c r="EP74" s="4"/>
      <c r="EQ74" s="4"/>
      <c r="ER74" s="4"/>
      <c r="ES74" s="4"/>
      <c r="ET74" s="4">
        <v>340</v>
      </c>
      <c r="EU74" s="12">
        <v>5.5</v>
      </c>
      <c r="EV74" s="4"/>
      <c r="EW74" s="4">
        <v>3</v>
      </c>
      <c r="EX74" s="12"/>
      <c r="EY74" s="12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12">
        <v>3</v>
      </c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12"/>
      <c r="GB74" s="4"/>
      <c r="GC74" s="4"/>
      <c r="GD74" s="4"/>
      <c r="GE74" s="4"/>
      <c r="GF74" s="4"/>
      <c r="GG74" s="4"/>
      <c r="GH74" s="4">
        <v>1</v>
      </c>
      <c r="GI74" s="4"/>
      <c r="GJ74" s="4">
        <v>3.0000000000000001E-3</v>
      </c>
      <c r="GK74" s="4">
        <v>3.0000000000000001E-3</v>
      </c>
      <c r="GL74" s="4">
        <v>1.8E-3</v>
      </c>
      <c r="GM74" s="4">
        <v>3.0000000000000001E-3</v>
      </c>
      <c r="GN74" s="4">
        <v>3.0000000000000001E-3</v>
      </c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12">
        <v>3.3</v>
      </c>
      <c r="HE74" s="4"/>
      <c r="HF74" s="4">
        <v>0.28000000000000003</v>
      </c>
      <c r="HG74" s="4"/>
      <c r="HH74" s="4"/>
      <c r="HI74" s="4"/>
      <c r="HJ74" s="4"/>
      <c r="HK74" s="4"/>
      <c r="HL74" s="12"/>
      <c r="HM74" s="4"/>
      <c r="HN74" s="4"/>
      <c r="HO74" s="4"/>
      <c r="HP74" s="4">
        <v>0.03</v>
      </c>
      <c r="HQ74" s="12">
        <v>0.01</v>
      </c>
      <c r="HR74" s="4"/>
      <c r="HS74" s="4"/>
      <c r="HT74" s="4"/>
      <c r="HU74" s="4"/>
      <c r="HV74" s="4"/>
      <c r="HW74" s="4"/>
      <c r="HX74" s="4"/>
      <c r="HY74" s="4"/>
      <c r="HZ74" s="12"/>
      <c r="IA74" s="4"/>
      <c r="IB74" s="4"/>
      <c r="IC74" s="4"/>
      <c r="ID74" s="12"/>
      <c r="IE74" s="4"/>
      <c r="IF74" s="4">
        <v>3.4</v>
      </c>
      <c r="IG74" s="4">
        <v>3.18</v>
      </c>
      <c r="IH74" s="4">
        <v>2.5000000000000001E-2</v>
      </c>
      <c r="II74" s="4">
        <v>0.9</v>
      </c>
      <c r="IJ74" s="4">
        <v>4.0999999999999996</v>
      </c>
      <c r="IK74" s="4">
        <v>3.2</v>
      </c>
      <c r="IL74" s="4"/>
      <c r="IM74" s="4"/>
      <c r="IN74" s="4">
        <v>8.4000000000000005E-2</v>
      </c>
      <c r="IO74" s="4"/>
      <c r="IP74" s="4">
        <v>12.7</v>
      </c>
      <c r="IQ74" s="4">
        <v>105.6</v>
      </c>
      <c r="IR74" s="4">
        <v>1E-3</v>
      </c>
      <c r="IS74" s="4">
        <v>1E-3</v>
      </c>
      <c r="IT74" s="4">
        <v>1E-3</v>
      </c>
      <c r="IU74" s="4">
        <v>1E-3</v>
      </c>
      <c r="IV74" s="4">
        <v>1E-3</v>
      </c>
      <c r="IW74" s="4">
        <v>1E-3</v>
      </c>
      <c r="IX74" s="4">
        <v>2E-3</v>
      </c>
      <c r="IY74" s="4">
        <v>8.0000000000000002E-3</v>
      </c>
      <c r="IZ74" s="4"/>
      <c r="JA74" s="4">
        <v>1E-3</v>
      </c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12"/>
      <c r="JZ74" s="4"/>
      <c r="KA74" s="4"/>
      <c r="KB74" s="12"/>
      <c r="KC74" s="4"/>
      <c r="KD74" s="4"/>
      <c r="KE74" s="4"/>
      <c r="KF74" s="4"/>
      <c r="KG74" s="4"/>
      <c r="KH74" s="4"/>
      <c r="KI74" s="4"/>
      <c r="KJ74" s="4"/>
      <c r="KK74" s="4">
        <v>7.86</v>
      </c>
      <c r="KL74" s="4"/>
      <c r="KM74" s="4"/>
      <c r="KN74" s="4"/>
      <c r="KO74" s="4">
        <v>0.22</v>
      </c>
      <c r="KP74" s="4"/>
      <c r="KQ74" s="4"/>
      <c r="KR74" s="4"/>
      <c r="KS74" s="4"/>
      <c r="KT74" s="4"/>
      <c r="KU74" s="4"/>
      <c r="KV74" s="4"/>
      <c r="KW74" s="4">
        <v>7.5</v>
      </c>
      <c r="KX74" s="4"/>
      <c r="KY74" s="4"/>
      <c r="KZ74" s="4">
        <v>50</v>
      </c>
      <c r="LA74" s="4"/>
      <c r="LB74" s="4"/>
      <c r="LC74" s="4"/>
      <c r="LD74" s="4"/>
      <c r="LE74" s="4"/>
      <c r="LF74" s="4">
        <v>7.2</v>
      </c>
      <c r="LG74" s="4"/>
      <c r="LH74" s="4"/>
      <c r="LI74" s="4"/>
      <c r="LJ74" s="4"/>
      <c r="LK74" s="12"/>
      <c r="LL74" s="4"/>
      <c r="LM74" s="4"/>
      <c r="LN74" s="4"/>
      <c r="LO74" s="4"/>
      <c r="LP74" s="4">
        <v>2.0000000000000001E-4</v>
      </c>
      <c r="LQ74" s="12"/>
      <c r="LR74" s="4"/>
      <c r="LS74" s="4"/>
      <c r="LT74" s="4"/>
      <c r="LU74" s="4"/>
      <c r="LV74" s="4"/>
      <c r="LW74" s="4">
        <v>55</v>
      </c>
      <c r="LX74" s="4"/>
      <c r="LY74" s="12">
        <v>17</v>
      </c>
      <c r="LZ74" s="4"/>
      <c r="MA74" s="4">
        <v>6.8</v>
      </c>
      <c r="MB74" s="4">
        <v>13.441424385964904</v>
      </c>
    </row>
    <row r="75" spans="1:340">
      <c r="A75" s="4" t="s">
        <v>466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12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>
        <v>120</v>
      </c>
      <c r="CO75" s="4"/>
      <c r="CP75" s="4"/>
      <c r="CQ75" s="12">
        <v>4.0000000000000003E-5</v>
      </c>
      <c r="CR75" s="4">
        <v>2E-3</v>
      </c>
      <c r="CS75" s="4"/>
      <c r="CT75" s="12">
        <v>1</v>
      </c>
      <c r="CU75" s="4"/>
      <c r="CV75" s="4"/>
      <c r="CW75" s="4"/>
      <c r="CX75" s="4"/>
      <c r="CY75" s="4"/>
      <c r="CZ75" s="4"/>
      <c r="DA75" s="12"/>
      <c r="DB75" s="4"/>
      <c r="DC75" s="12"/>
      <c r="DD75" s="4"/>
      <c r="DE75" s="4"/>
      <c r="DF75" s="4"/>
      <c r="DG75" s="4"/>
      <c r="DH75" s="4"/>
      <c r="DI75" s="4"/>
      <c r="DJ75" s="4">
        <v>100</v>
      </c>
      <c r="DK75" s="4"/>
      <c r="DL75" s="4"/>
      <c r="DM75" s="4"/>
      <c r="DN75" s="4"/>
      <c r="DO75" s="4"/>
      <c r="DP75" s="12">
        <v>2.1999999999999999E-2</v>
      </c>
      <c r="DQ75" s="4">
        <v>1.4E-2</v>
      </c>
      <c r="DR75" s="4">
        <v>69</v>
      </c>
      <c r="DS75" s="4"/>
      <c r="DT75" s="4"/>
      <c r="DU75" s="4"/>
      <c r="DV75" s="4"/>
      <c r="DW75" s="4"/>
      <c r="DX75" s="4"/>
      <c r="DY75" s="4">
        <v>3.6</v>
      </c>
      <c r="DZ75" s="4"/>
      <c r="EA75" s="4"/>
      <c r="EB75" s="4">
        <v>44</v>
      </c>
      <c r="EC75" s="4"/>
      <c r="ED75" s="4"/>
      <c r="EE75" s="4"/>
      <c r="EF75" s="4"/>
      <c r="EG75" s="4">
        <v>53</v>
      </c>
      <c r="EH75" s="4"/>
      <c r="EI75" s="4"/>
      <c r="EJ75" s="4"/>
      <c r="EK75" s="4"/>
      <c r="EL75" s="12"/>
      <c r="EM75" s="12">
        <v>0.5</v>
      </c>
      <c r="EN75" s="4"/>
      <c r="EO75" s="4"/>
      <c r="EP75" s="4"/>
      <c r="EQ75" s="4"/>
      <c r="ER75" s="4"/>
      <c r="ES75" s="4"/>
      <c r="ET75" s="4">
        <v>512</v>
      </c>
      <c r="EU75" s="12">
        <v>3</v>
      </c>
      <c r="EV75" s="4">
        <v>0.41</v>
      </c>
      <c r="EW75" s="4">
        <v>2.1</v>
      </c>
      <c r="EX75" s="12"/>
      <c r="EY75" s="12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12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12"/>
      <c r="GB75" s="4"/>
      <c r="GC75" s="4"/>
      <c r="GD75" s="4"/>
      <c r="GE75" s="4"/>
      <c r="GF75" s="4"/>
      <c r="GG75" s="4"/>
      <c r="GH75" s="4">
        <v>1</v>
      </c>
      <c r="GI75" s="4"/>
      <c r="GJ75" s="4"/>
      <c r="GK75" s="4"/>
      <c r="GL75" s="4"/>
      <c r="GM75" s="4"/>
      <c r="GN75" s="4">
        <v>3.0000000000000001E-3</v>
      </c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>
        <v>70</v>
      </c>
      <c r="GZ75" s="4"/>
      <c r="HA75" s="4"/>
      <c r="HB75" s="4"/>
      <c r="HC75" s="4"/>
      <c r="HD75" s="12">
        <v>0.44</v>
      </c>
      <c r="HE75" s="4">
        <v>0.01</v>
      </c>
      <c r="HF75" s="4">
        <v>0.1</v>
      </c>
      <c r="HG75" s="4"/>
      <c r="HH75" s="4"/>
      <c r="HI75" s="4">
        <v>5.5</v>
      </c>
      <c r="HJ75" s="4"/>
      <c r="HK75" s="4">
        <v>5</v>
      </c>
      <c r="HL75" s="12">
        <v>10</v>
      </c>
      <c r="HM75" s="4"/>
      <c r="HN75" s="4"/>
      <c r="HO75" s="4"/>
      <c r="HP75" s="4">
        <v>0.01</v>
      </c>
      <c r="HQ75" s="12">
        <v>0.01</v>
      </c>
      <c r="HR75" s="4"/>
      <c r="HS75" s="4"/>
      <c r="HT75" s="4"/>
      <c r="HU75" s="4"/>
      <c r="HV75" s="4"/>
      <c r="HW75" s="4"/>
      <c r="HX75" s="4"/>
      <c r="HY75" s="4"/>
      <c r="HZ75" s="12"/>
      <c r="IA75" s="4"/>
      <c r="IB75" s="4"/>
      <c r="IC75" s="4"/>
      <c r="ID75" s="12"/>
      <c r="IE75" s="4">
        <v>1.7</v>
      </c>
      <c r="IF75" s="4">
        <v>1.7</v>
      </c>
      <c r="IG75" s="4">
        <v>5.47</v>
      </c>
      <c r="IH75" s="4">
        <v>2.9000000000000001E-2</v>
      </c>
      <c r="II75" s="4"/>
      <c r="IJ75" s="4">
        <v>7</v>
      </c>
      <c r="IK75" s="4">
        <v>5.5</v>
      </c>
      <c r="IL75" s="4"/>
      <c r="IM75" s="4"/>
      <c r="IN75" s="4">
        <v>0.02</v>
      </c>
      <c r="IO75" s="4"/>
      <c r="IP75" s="4">
        <v>16.3</v>
      </c>
      <c r="IQ75" s="4">
        <v>148.80000000000001</v>
      </c>
      <c r="IR75" s="4">
        <v>1E-3</v>
      </c>
      <c r="IS75" s="4">
        <v>1E-3</v>
      </c>
      <c r="IT75" s="4">
        <v>1E-3</v>
      </c>
      <c r="IU75" s="4">
        <v>1E-3</v>
      </c>
      <c r="IV75" s="4">
        <v>1E-3</v>
      </c>
      <c r="IW75" s="4">
        <v>1E-3</v>
      </c>
      <c r="IX75" s="4">
        <v>2E-3</v>
      </c>
      <c r="IY75" s="4">
        <v>8.0000000000000002E-3</v>
      </c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12"/>
      <c r="JZ75" s="4"/>
      <c r="KA75" s="4"/>
      <c r="KB75" s="12"/>
      <c r="KC75" s="4"/>
      <c r="KD75" s="4"/>
      <c r="KE75" s="4"/>
      <c r="KF75" s="4"/>
      <c r="KG75" s="4"/>
      <c r="KH75" s="4"/>
      <c r="KI75" s="4"/>
      <c r="KJ75" s="4"/>
      <c r="KK75" s="4">
        <v>9.09</v>
      </c>
      <c r="KL75" s="4"/>
      <c r="KM75" s="4"/>
      <c r="KN75" s="4"/>
      <c r="KO75" s="4">
        <v>0.24</v>
      </c>
      <c r="KP75" s="4"/>
      <c r="KQ75" s="4">
        <v>4.4000000000000004</v>
      </c>
      <c r="KR75" s="4"/>
      <c r="KS75" s="4"/>
      <c r="KT75" s="4"/>
      <c r="KU75" s="4"/>
      <c r="KV75" s="4"/>
      <c r="KW75" s="4">
        <v>0.2</v>
      </c>
      <c r="KX75" s="4"/>
      <c r="KY75" s="4">
        <v>31</v>
      </c>
      <c r="KZ75" s="4">
        <v>39</v>
      </c>
      <c r="LA75" s="4"/>
      <c r="LB75" s="4"/>
      <c r="LC75" s="4"/>
      <c r="LD75" s="4">
        <v>50</v>
      </c>
      <c r="LE75" s="4"/>
      <c r="LF75" s="4">
        <v>11.1</v>
      </c>
      <c r="LG75" s="4"/>
      <c r="LH75" s="4"/>
      <c r="LI75" s="4"/>
      <c r="LJ75" s="4"/>
      <c r="LK75" s="12"/>
      <c r="LL75" s="4"/>
      <c r="LM75" s="4"/>
      <c r="LN75" s="4"/>
      <c r="LO75" s="4"/>
      <c r="LP75" s="4"/>
      <c r="LQ75" s="12"/>
      <c r="LR75" s="4"/>
      <c r="LS75" s="4"/>
      <c r="LT75" s="4"/>
      <c r="LU75" s="4"/>
      <c r="LV75" s="4"/>
      <c r="LW75" s="4">
        <v>2.2000000000000002</v>
      </c>
      <c r="LX75" s="4"/>
      <c r="LY75" s="12">
        <v>4.3</v>
      </c>
      <c r="LZ75" s="4">
        <v>0.82</v>
      </c>
      <c r="MA75" s="4">
        <v>1.8</v>
      </c>
      <c r="MB75" s="4">
        <v>23.953679285714284</v>
      </c>
    </row>
    <row r="76" spans="1:340">
      <c r="A76" s="4" t="s">
        <v>467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12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>
        <v>130</v>
      </c>
      <c r="CO76" s="4"/>
      <c r="CP76" s="4"/>
      <c r="CQ76" s="12">
        <v>4.0000000000000003E-5</v>
      </c>
      <c r="CR76" s="4">
        <v>2E-3</v>
      </c>
      <c r="CS76" s="4"/>
      <c r="CT76" s="12">
        <v>1</v>
      </c>
      <c r="CU76" s="4"/>
      <c r="CV76" s="4"/>
      <c r="CW76" s="4"/>
      <c r="CX76" s="4"/>
      <c r="CY76" s="4"/>
      <c r="CZ76" s="4"/>
      <c r="DA76" s="12"/>
      <c r="DB76" s="4"/>
      <c r="DC76" s="12"/>
      <c r="DD76" s="4"/>
      <c r="DE76" s="4"/>
      <c r="DF76" s="4"/>
      <c r="DG76" s="4"/>
      <c r="DH76" s="4"/>
      <c r="DI76" s="4"/>
      <c r="DJ76" s="4">
        <v>100</v>
      </c>
      <c r="DK76" s="4"/>
      <c r="DL76" s="4"/>
      <c r="DM76" s="4"/>
      <c r="DN76" s="4"/>
      <c r="DO76" s="4"/>
      <c r="DP76" s="12">
        <v>2.3E-2</v>
      </c>
      <c r="DQ76" s="4">
        <v>1.9E-2</v>
      </c>
      <c r="DR76" s="4">
        <v>64</v>
      </c>
      <c r="DS76" s="4"/>
      <c r="DT76" s="4"/>
      <c r="DU76" s="4"/>
      <c r="DV76" s="4"/>
      <c r="DW76" s="4"/>
      <c r="DX76" s="4"/>
      <c r="DY76" s="4">
        <v>4.2</v>
      </c>
      <c r="DZ76" s="4"/>
      <c r="EA76" s="4"/>
      <c r="EB76" s="4">
        <v>44</v>
      </c>
      <c r="EC76" s="4"/>
      <c r="ED76" s="4"/>
      <c r="EE76" s="4"/>
      <c r="EF76" s="4"/>
      <c r="EG76" s="4">
        <v>180</v>
      </c>
      <c r="EH76" s="4"/>
      <c r="EI76" s="4"/>
      <c r="EJ76" s="4"/>
      <c r="EK76" s="4"/>
      <c r="EL76" s="12"/>
      <c r="EM76" s="12">
        <v>0.5</v>
      </c>
      <c r="EN76" s="4"/>
      <c r="EO76" s="4"/>
      <c r="EP76" s="4"/>
      <c r="EQ76" s="4"/>
      <c r="ER76" s="4"/>
      <c r="ES76" s="4"/>
      <c r="ET76" s="4">
        <v>331</v>
      </c>
      <c r="EU76" s="12">
        <v>2.7</v>
      </c>
      <c r="EV76" s="4">
        <v>0.38</v>
      </c>
      <c r="EW76" s="4">
        <v>2.4</v>
      </c>
      <c r="EX76" s="12"/>
      <c r="EY76" s="12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12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12"/>
      <c r="GB76" s="4"/>
      <c r="GC76" s="4"/>
      <c r="GD76" s="4"/>
      <c r="GE76" s="4"/>
      <c r="GF76" s="4"/>
      <c r="GG76" s="4"/>
      <c r="GH76" s="4">
        <v>1</v>
      </c>
      <c r="GI76" s="4"/>
      <c r="GJ76" s="4"/>
      <c r="GK76" s="4"/>
      <c r="GL76" s="4"/>
      <c r="GM76" s="4"/>
      <c r="GN76" s="4">
        <v>3.0000000000000001E-3</v>
      </c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>
        <v>39</v>
      </c>
      <c r="GZ76" s="4"/>
      <c r="HA76" s="4"/>
      <c r="HB76" s="4"/>
      <c r="HC76" s="4"/>
      <c r="HD76" s="12">
        <v>0.5</v>
      </c>
      <c r="HE76" s="4">
        <v>0.01</v>
      </c>
      <c r="HF76" s="4">
        <v>0.1</v>
      </c>
      <c r="HG76" s="4"/>
      <c r="HH76" s="4"/>
      <c r="HI76" s="4">
        <v>5.5</v>
      </c>
      <c r="HJ76" s="4"/>
      <c r="HK76" s="4">
        <v>5</v>
      </c>
      <c r="HL76" s="12">
        <v>10</v>
      </c>
      <c r="HM76" s="4"/>
      <c r="HN76" s="4"/>
      <c r="HO76" s="4"/>
      <c r="HP76" s="4">
        <v>0.01</v>
      </c>
      <c r="HQ76" s="12">
        <v>0.01</v>
      </c>
      <c r="HR76" s="4"/>
      <c r="HS76" s="4"/>
      <c r="HT76" s="4"/>
      <c r="HU76" s="4"/>
      <c r="HV76" s="4"/>
      <c r="HW76" s="4"/>
      <c r="HX76" s="4"/>
      <c r="HY76" s="4"/>
      <c r="HZ76" s="12"/>
      <c r="IA76" s="4"/>
      <c r="IB76" s="4"/>
      <c r="IC76" s="4"/>
      <c r="ID76" s="12"/>
      <c r="IE76" s="4">
        <v>2.2999999999999998</v>
      </c>
      <c r="IF76" s="4">
        <v>2.2999999999999998</v>
      </c>
      <c r="IG76" s="4">
        <v>5.56</v>
      </c>
      <c r="IH76" s="4">
        <v>3.9E-2</v>
      </c>
      <c r="II76" s="4"/>
      <c r="IJ76" s="4">
        <v>7</v>
      </c>
      <c r="IK76" s="4">
        <v>5.6</v>
      </c>
      <c r="IL76" s="4"/>
      <c r="IM76" s="4"/>
      <c r="IN76" s="4">
        <v>9.5999999999999992E-3</v>
      </c>
      <c r="IO76" s="4"/>
      <c r="IP76" s="4">
        <v>12.7</v>
      </c>
      <c r="IQ76" s="4">
        <v>116.3</v>
      </c>
      <c r="IR76" s="4">
        <v>1E-3</v>
      </c>
      <c r="IS76" s="4">
        <v>1E-3</v>
      </c>
      <c r="IT76" s="4">
        <v>1E-3</v>
      </c>
      <c r="IU76" s="4">
        <v>1E-3</v>
      </c>
      <c r="IV76" s="4">
        <v>1E-3</v>
      </c>
      <c r="IW76" s="4">
        <v>1E-3</v>
      </c>
      <c r="IX76" s="4">
        <v>2E-3</v>
      </c>
      <c r="IY76" s="4">
        <v>8.0000000000000002E-3</v>
      </c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12"/>
      <c r="JZ76" s="4"/>
      <c r="KA76" s="4"/>
      <c r="KB76" s="12"/>
      <c r="KC76" s="4"/>
      <c r="KD76" s="4"/>
      <c r="KE76" s="4"/>
      <c r="KF76" s="4"/>
      <c r="KG76" s="4"/>
      <c r="KH76" s="4"/>
      <c r="KI76" s="4"/>
      <c r="KJ76" s="4"/>
      <c r="KK76" s="4">
        <v>9.23</v>
      </c>
      <c r="KL76" s="4"/>
      <c r="KM76" s="4"/>
      <c r="KN76" s="4"/>
      <c r="KO76" s="4">
        <v>0.21</v>
      </c>
      <c r="KP76" s="4"/>
      <c r="KQ76" s="4">
        <v>4.8</v>
      </c>
      <c r="KR76" s="4"/>
      <c r="KS76" s="4"/>
      <c r="KT76" s="4"/>
      <c r="KU76" s="4"/>
      <c r="KV76" s="4"/>
      <c r="KW76" s="4">
        <v>0.32</v>
      </c>
      <c r="KX76" s="4"/>
      <c r="KY76" s="4">
        <v>32</v>
      </c>
      <c r="KZ76" s="4">
        <v>30</v>
      </c>
      <c r="LA76" s="4"/>
      <c r="LB76" s="4"/>
      <c r="LC76" s="4"/>
      <c r="LD76" s="4">
        <v>50</v>
      </c>
      <c r="LE76" s="4"/>
      <c r="LF76" s="4">
        <v>11.4</v>
      </c>
      <c r="LG76" s="4"/>
      <c r="LH76" s="4"/>
      <c r="LI76" s="4"/>
      <c r="LJ76" s="4"/>
      <c r="LK76" s="12"/>
      <c r="LL76" s="4"/>
      <c r="LM76" s="4"/>
      <c r="LN76" s="4"/>
      <c r="LO76" s="4"/>
      <c r="LP76" s="4"/>
      <c r="LQ76" s="12"/>
      <c r="LR76" s="4"/>
      <c r="LS76" s="4"/>
      <c r="LT76" s="4"/>
      <c r="LU76" s="4"/>
      <c r="LV76" s="4"/>
      <c r="LW76" s="4"/>
      <c r="LX76" s="4"/>
      <c r="LY76" s="12">
        <v>5.0999999999999996</v>
      </c>
      <c r="LZ76" s="4">
        <v>0.8</v>
      </c>
      <c r="MA76" s="4">
        <v>1.9</v>
      </c>
      <c r="MB76" s="4">
        <v>22.16257527272727</v>
      </c>
    </row>
    <row r="77" spans="1:340">
      <c r="A77" s="4" t="s">
        <v>468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12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>
        <v>130</v>
      </c>
      <c r="CO77" s="4"/>
      <c r="CP77" s="4"/>
      <c r="CQ77" s="12">
        <v>1.1800000000000001E-3</v>
      </c>
      <c r="CR77" s="4">
        <v>0.04</v>
      </c>
      <c r="CS77" s="4"/>
      <c r="CT77" s="12">
        <v>1</v>
      </c>
      <c r="CU77" s="4"/>
      <c r="CV77" s="4"/>
      <c r="CW77" s="4"/>
      <c r="CX77" s="4"/>
      <c r="CY77" s="4"/>
      <c r="CZ77" s="4"/>
      <c r="DA77" s="12"/>
      <c r="DB77" s="4"/>
      <c r="DC77" s="12"/>
      <c r="DD77" s="4"/>
      <c r="DE77" s="4"/>
      <c r="DF77" s="4"/>
      <c r="DG77" s="4"/>
      <c r="DH77" s="4"/>
      <c r="DI77" s="4"/>
      <c r="DJ77" s="4">
        <v>100</v>
      </c>
      <c r="DK77" s="4"/>
      <c r="DL77" s="4"/>
      <c r="DM77" s="4"/>
      <c r="DN77" s="4"/>
      <c r="DO77" s="4"/>
      <c r="DP77" s="12">
        <v>1.6E-2</v>
      </c>
      <c r="DQ77" s="4">
        <v>1.2E-2</v>
      </c>
      <c r="DR77" s="4">
        <v>63</v>
      </c>
      <c r="DS77" s="4"/>
      <c r="DT77" s="4"/>
      <c r="DU77" s="4"/>
      <c r="DV77" s="4"/>
      <c r="DW77" s="4"/>
      <c r="DX77" s="4"/>
      <c r="DY77" s="4">
        <v>4.7</v>
      </c>
      <c r="DZ77" s="4"/>
      <c r="EA77" s="4"/>
      <c r="EB77" s="4">
        <v>41</v>
      </c>
      <c r="EC77" s="4"/>
      <c r="ED77" s="4"/>
      <c r="EE77" s="4"/>
      <c r="EF77" s="4"/>
      <c r="EG77" s="4">
        <v>30</v>
      </c>
      <c r="EH77" s="4"/>
      <c r="EI77" s="4"/>
      <c r="EJ77" s="4"/>
      <c r="EK77" s="4"/>
      <c r="EL77" s="12"/>
      <c r="EM77" s="12">
        <v>0.5</v>
      </c>
      <c r="EN77" s="4"/>
      <c r="EO77" s="4"/>
      <c r="EP77" s="4"/>
      <c r="EQ77" s="4"/>
      <c r="ER77" s="4"/>
      <c r="ES77" s="4"/>
      <c r="ET77" s="4">
        <v>509</v>
      </c>
      <c r="EU77" s="12">
        <v>3.2</v>
      </c>
      <c r="EV77" s="4">
        <v>0.2</v>
      </c>
      <c r="EW77" s="4">
        <v>3.2</v>
      </c>
      <c r="EX77" s="12"/>
      <c r="EY77" s="12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12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12"/>
      <c r="GB77" s="4"/>
      <c r="GC77" s="4"/>
      <c r="GD77" s="4"/>
      <c r="GE77" s="4"/>
      <c r="GF77" s="4"/>
      <c r="GG77" s="4"/>
      <c r="GH77" s="4">
        <v>1</v>
      </c>
      <c r="GI77" s="4"/>
      <c r="GJ77" s="4"/>
      <c r="GK77" s="4"/>
      <c r="GL77" s="4"/>
      <c r="GM77" s="4"/>
      <c r="GN77" s="4">
        <v>3.0000000000000001E-3</v>
      </c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>
        <v>30</v>
      </c>
      <c r="GZ77" s="4"/>
      <c r="HA77" s="4"/>
      <c r="HB77" s="4"/>
      <c r="HC77" s="4"/>
      <c r="HD77" s="12">
        <v>0.39</v>
      </c>
      <c r="HE77" s="4">
        <v>0.01</v>
      </c>
      <c r="HF77" s="4">
        <v>0.1</v>
      </c>
      <c r="HG77" s="4"/>
      <c r="HH77" s="4"/>
      <c r="HI77" s="4">
        <v>5.0999999999999996</v>
      </c>
      <c r="HJ77" s="4"/>
      <c r="HK77" s="4">
        <v>24</v>
      </c>
      <c r="HL77" s="12">
        <v>29</v>
      </c>
      <c r="HM77" s="4"/>
      <c r="HN77" s="4"/>
      <c r="HO77" s="4"/>
      <c r="HP77" s="4">
        <v>0.01</v>
      </c>
      <c r="HQ77" s="12">
        <v>0.01</v>
      </c>
      <c r="HR77" s="4"/>
      <c r="HS77" s="4"/>
      <c r="HT77" s="4"/>
      <c r="HU77" s="4"/>
      <c r="HV77" s="4"/>
      <c r="HW77" s="4"/>
      <c r="HX77" s="4"/>
      <c r="HY77" s="4"/>
      <c r="HZ77" s="12"/>
      <c r="IA77" s="4"/>
      <c r="IB77" s="4"/>
      <c r="IC77" s="4"/>
      <c r="ID77" s="12"/>
      <c r="IE77" s="4">
        <v>0.91</v>
      </c>
      <c r="IF77" s="4">
        <v>2.7</v>
      </c>
      <c r="IG77" s="4">
        <v>4.9400000000000004</v>
      </c>
      <c r="IH77" s="4">
        <v>0.06</v>
      </c>
      <c r="II77" s="4"/>
      <c r="IJ77" s="4">
        <v>5.7</v>
      </c>
      <c r="IK77" s="4">
        <v>5</v>
      </c>
      <c r="IL77" s="4"/>
      <c r="IM77" s="4"/>
      <c r="IN77" s="4">
        <v>0.19</v>
      </c>
      <c r="IO77" s="4"/>
      <c r="IP77" s="4">
        <v>8.91</v>
      </c>
      <c r="IQ77" s="4">
        <v>98.3</v>
      </c>
      <c r="IR77" s="4">
        <v>1E-3</v>
      </c>
      <c r="IS77" s="4">
        <v>1E-3</v>
      </c>
      <c r="IT77" s="4">
        <v>1E-3</v>
      </c>
      <c r="IU77" s="4">
        <v>1E-3</v>
      </c>
      <c r="IV77" s="4">
        <v>1E-3</v>
      </c>
      <c r="IW77" s="4">
        <v>1E-3</v>
      </c>
      <c r="IX77" s="4">
        <v>2E-3</v>
      </c>
      <c r="IY77" s="4">
        <v>8.0000000000000002E-3</v>
      </c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12"/>
      <c r="JZ77" s="4"/>
      <c r="KA77" s="4"/>
      <c r="KB77" s="12"/>
      <c r="KC77" s="4"/>
      <c r="KD77" s="4"/>
      <c r="KE77" s="4"/>
      <c r="KF77" s="4"/>
      <c r="KG77" s="4"/>
      <c r="KH77" s="4"/>
      <c r="KI77" s="4"/>
      <c r="KJ77" s="4"/>
      <c r="KK77" s="4">
        <v>7.89</v>
      </c>
      <c r="KL77" s="4"/>
      <c r="KM77" s="4"/>
      <c r="KN77" s="4"/>
      <c r="KO77" s="4">
        <v>0.24</v>
      </c>
      <c r="KP77" s="4"/>
      <c r="KQ77" s="4">
        <v>5</v>
      </c>
      <c r="KR77" s="4"/>
      <c r="KS77" s="4"/>
      <c r="KT77" s="4"/>
      <c r="KU77" s="4"/>
      <c r="KV77" s="4"/>
      <c r="KW77" s="4">
        <v>7.5</v>
      </c>
      <c r="KX77" s="4"/>
      <c r="KY77" s="4">
        <v>29</v>
      </c>
      <c r="KZ77" s="4">
        <v>6.2</v>
      </c>
      <c r="LA77" s="4"/>
      <c r="LB77" s="4"/>
      <c r="LC77" s="4"/>
      <c r="LD77" s="4">
        <v>43</v>
      </c>
      <c r="LE77" s="4"/>
      <c r="LF77" s="4">
        <v>20</v>
      </c>
      <c r="LG77" s="4"/>
      <c r="LH77" s="4"/>
      <c r="LI77" s="4"/>
      <c r="LJ77" s="4"/>
      <c r="LK77" s="12"/>
      <c r="LL77" s="4"/>
      <c r="LM77" s="4"/>
      <c r="LN77" s="4"/>
      <c r="LO77" s="4"/>
      <c r="LP77" s="4"/>
      <c r="LQ77" s="12"/>
      <c r="LR77" s="4"/>
      <c r="LS77" s="4"/>
      <c r="LT77" s="4"/>
      <c r="LU77" s="4"/>
      <c r="LV77" s="4"/>
      <c r="LW77" s="4">
        <v>4.7</v>
      </c>
      <c r="LX77" s="4"/>
      <c r="LY77" s="12">
        <v>4.2</v>
      </c>
      <c r="LZ77" s="4">
        <v>1.2</v>
      </c>
      <c r="MA77" s="4">
        <v>2.9</v>
      </c>
      <c r="MB77" s="4">
        <v>22.036574642857151</v>
      </c>
    </row>
    <row r="78" spans="1:340">
      <c r="A78" s="4" t="s">
        <v>469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12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>
        <v>72</v>
      </c>
      <c r="CO78" s="4"/>
      <c r="CP78" s="4"/>
      <c r="CQ78" s="12">
        <v>1.39E-3</v>
      </c>
      <c r="CR78" s="4">
        <v>8.5000000000000006E-2</v>
      </c>
      <c r="CS78" s="4"/>
      <c r="CT78" s="12">
        <v>1</v>
      </c>
      <c r="CU78" s="4"/>
      <c r="CV78" s="4"/>
      <c r="CW78" s="4"/>
      <c r="CX78" s="4"/>
      <c r="CY78" s="4"/>
      <c r="CZ78" s="4"/>
      <c r="DA78" s="12"/>
      <c r="DB78" s="4"/>
      <c r="DC78" s="12"/>
      <c r="DD78" s="4"/>
      <c r="DE78" s="4"/>
      <c r="DF78" s="4"/>
      <c r="DG78" s="4"/>
      <c r="DH78" s="4"/>
      <c r="DI78" s="4"/>
      <c r="DJ78" s="4">
        <v>100</v>
      </c>
      <c r="DK78" s="4"/>
      <c r="DL78" s="4"/>
      <c r="DM78" s="4"/>
      <c r="DN78" s="4"/>
      <c r="DO78" s="4"/>
      <c r="DP78" s="12">
        <v>2.5000000000000001E-2</v>
      </c>
      <c r="DQ78" s="4">
        <v>1.2E-2</v>
      </c>
      <c r="DR78" s="4">
        <v>52</v>
      </c>
      <c r="DS78" s="4"/>
      <c r="DT78" s="4"/>
      <c r="DU78" s="4"/>
      <c r="DV78" s="4"/>
      <c r="DW78" s="4"/>
      <c r="DX78" s="4"/>
      <c r="DY78" s="4">
        <v>6.3</v>
      </c>
      <c r="DZ78" s="4"/>
      <c r="EA78" s="4"/>
      <c r="EB78" s="4">
        <v>36</v>
      </c>
      <c r="EC78" s="4"/>
      <c r="ED78" s="4"/>
      <c r="EE78" s="4"/>
      <c r="EF78" s="4"/>
      <c r="EG78" s="4">
        <v>8.8000000000000007</v>
      </c>
      <c r="EH78" s="4"/>
      <c r="EI78" s="4"/>
      <c r="EJ78" s="4"/>
      <c r="EK78" s="4"/>
      <c r="EL78" s="12"/>
      <c r="EM78" s="12">
        <v>0.5</v>
      </c>
      <c r="EN78" s="4"/>
      <c r="EO78" s="4"/>
      <c r="EP78" s="4"/>
      <c r="EQ78" s="4"/>
      <c r="ER78" s="4"/>
      <c r="ES78" s="4"/>
      <c r="ET78" s="4">
        <v>452</v>
      </c>
      <c r="EU78" s="12">
        <v>3.5</v>
      </c>
      <c r="EV78" s="4">
        <v>0.11</v>
      </c>
      <c r="EW78" s="4">
        <v>2.7</v>
      </c>
      <c r="EX78" s="12"/>
      <c r="EY78" s="12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12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12"/>
      <c r="GB78" s="4"/>
      <c r="GC78" s="4"/>
      <c r="GD78" s="4"/>
      <c r="GE78" s="4"/>
      <c r="GF78" s="4"/>
      <c r="GG78" s="4"/>
      <c r="GH78" s="4">
        <v>1</v>
      </c>
      <c r="GI78" s="4"/>
      <c r="GJ78" s="4"/>
      <c r="GK78" s="4"/>
      <c r="GL78" s="4"/>
      <c r="GM78" s="4"/>
      <c r="GN78" s="4">
        <v>3.0000000000000001E-3</v>
      </c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>
        <v>130</v>
      </c>
      <c r="GZ78" s="4"/>
      <c r="HA78" s="4"/>
      <c r="HB78" s="4"/>
      <c r="HC78" s="4"/>
      <c r="HD78" s="12">
        <v>1</v>
      </c>
      <c r="HE78" s="4">
        <v>0.03</v>
      </c>
      <c r="HF78" s="4">
        <v>0.21</v>
      </c>
      <c r="HG78" s="4"/>
      <c r="HH78" s="4"/>
      <c r="HI78" s="4">
        <v>4.8</v>
      </c>
      <c r="HJ78" s="4"/>
      <c r="HK78" s="4">
        <v>31</v>
      </c>
      <c r="HL78" s="12">
        <v>51</v>
      </c>
      <c r="HM78" s="4"/>
      <c r="HN78" s="4"/>
      <c r="HO78" s="4"/>
      <c r="HP78" s="4">
        <v>0.01</v>
      </c>
      <c r="HQ78" s="12">
        <v>0.01</v>
      </c>
      <c r="HR78" s="4"/>
      <c r="HS78" s="4"/>
      <c r="HT78" s="4"/>
      <c r="HU78" s="4"/>
      <c r="HV78" s="4"/>
      <c r="HW78" s="4"/>
      <c r="HX78" s="4"/>
      <c r="HY78" s="4"/>
      <c r="HZ78" s="12"/>
      <c r="IA78" s="4"/>
      <c r="IB78" s="4"/>
      <c r="IC78" s="4"/>
      <c r="ID78" s="12"/>
      <c r="IE78" s="4">
        <v>0.77</v>
      </c>
      <c r="IF78" s="4">
        <v>2.6</v>
      </c>
      <c r="IG78" s="4">
        <v>4.16</v>
      </c>
      <c r="IH78" s="4">
        <v>4.3999999999999997E-2</v>
      </c>
      <c r="II78" s="4"/>
      <c r="IJ78" s="4">
        <v>4.9000000000000004</v>
      </c>
      <c r="IK78" s="4">
        <v>4.2</v>
      </c>
      <c r="IL78" s="4"/>
      <c r="IM78" s="4"/>
      <c r="IN78" s="4">
        <v>0.21</v>
      </c>
      <c r="IO78" s="4"/>
      <c r="IP78" s="4">
        <v>6.89</v>
      </c>
      <c r="IQ78" s="4">
        <v>70.8</v>
      </c>
      <c r="IR78" s="4">
        <v>1E-3</v>
      </c>
      <c r="IS78" s="4">
        <v>1E-3</v>
      </c>
      <c r="IT78" s="4">
        <v>1E-3</v>
      </c>
      <c r="IU78" s="4">
        <v>1E-3</v>
      </c>
      <c r="IV78" s="4">
        <v>1E-3</v>
      </c>
      <c r="IW78" s="4">
        <v>1E-3</v>
      </c>
      <c r="IX78" s="4">
        <v>2E-3</v>
      </c>
      <c r="IY78" s="4">
        <v>8.0000000000000002E-3</v>
      </c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12"/>
      <c r="JZ78" s="4"/>
      <c r="KA78" s="4"/>
      <c r="KB78" s="12"/>
      <c r="KC78" s="4"/>
      <c r="KD78" s="4"/>
      <c r="KE78" s="4"/>
      <c r="KF78" s="4"/>
      <c r="KG78" s="4"/>
      <c r="KH78" s="4"/>
      <c r="KI78" s="4"/>
      <c r="KJ78" s="4"/>
      <c r="KK78" s="4">
        <v>7.74</v>
      </c>
      <c r="KL78" s="4"/>
      <c r="KM78" s="4"/>
      <c r="KN78" s="4"/>
      <c r="KO78" s="4">
        <v>0.27</v>
      </c>
      <c r="KP78" s="4"/>
      <c r="KQ78" s="4">
        <v>5</v>
      </c>
      <c r="KR78" s="4"/>
      <c r="KS78" s="4"/>
      <c r="KT78" s="4"/>
      <c r="KU78" s="4"/>
      <c r="KV78" s="4"/>
      <c r="KW78" s="4">
        <v>9.6999999999999993</v>
      </c>
      <c r="KX78" s="4"/>
      <c r="KY78" s="4">
        <v>26</v>
      </c>
      <c r="KZ78" s="4">
        <v>12</v>
      </c>
      <c r="LA78" s="4"/>
      <c r="LB78" s="4"/>
      <c r="LC78" s="4"/>
      <c r="LD78" s="4">
        <v>38</v>
      </c>
      <c r="LE78" s="4"/>
      <c r="LF78" s="4">
        <v>16.5</v>
      </c>
      <c r="LG78" s="4"/>
      <c r="LH78" s="4"/>
      <c r="LI78" s="4"/>
      <c r="LJ78" s="4"/>
      <c r="LK78" s="12"/>
      <c r="LL78" s="4"/>
      <c r="LM78" s="4"/>
      <c r="LN78" s="4"/>
      <c r="LO78" s="4"/>
      <c r="LP78" s="4"/>
      <c r="LQ78" s="12"/>
      <c r="LR78" s="4"/>
      <c r="LS78" s="4"/>
      <c r="LT78" s="4"/>
      <c r="LU78" s="4"/>
      <c r="LV78" s="4"/>
      <c r="LW78" s="4">
        <v>6.2</v>
      </c>
      <c r="LX78" s="4"/>
      <c r="LY78" s="12">
        <v>5.7</v>
      </c>
      <c r="LZ78" s="4">
        <v>1</v>
      </c>
      <c r="MA78" s="4">
        <v>3</v>
      </c>
      <c r="MB78" s="4">
        <v>21.067792678571433</v>
      </c>
    </row>
    <row r="79" spans="1:340">
      <c r="A79" s="4" t="s">
        <v>470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12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>
        <v>93</v>
      </c>
      <c r="CO79" s="4"/>
      <c r="CP79" s="4"/>
      <c r="CQ79" s="12">
        <v>1.0499999999999999E-3</v>
      </c>
      <c r="CR79" s="4">
        <v>0.1</v>
      </c>
      <c r="CS79" s="4"/>
      <c r="CT79" s="12">
        <v>1.1000000000000001</v>
      </c>
      <c r="CU79" s="4"/>
      <c r="CV79" s="4"/>
      <c r="CW79" s="4"/>
      <c r="CX79" s="4"/>
      <c r="CY79" s="4"/>
      <c r="CZ79" s="4"/>
      <c r="DA79" s="12"/>
      <c r="DB79" s="4"/>
      <c r="DC79" s="12"/>
      <c r="DD79" s="4"/>
      <c r="DE79" s="4"/>
      <c r="DF79" s="4"/>
      <c r="DG79" s="4"/>
      <c r="DH79" s="4"/>
      <c r="DI79" s="4"/>
      <c r="DJ79" s="4">
        <v>100</v>
      </c>
      <c r="DK79" s="4"/>
      <c r="DL79" s="4"/>
      <c r="DM79" s="4"/>
      <c r="DN79" s="4"/>
      <c r="DO79" s="4"/>
      <c r="DP79" s="12">
        <v>3.5000000000000003E-2</v>
      </c>
      <c r="DQ79" s="4">
        <v>1.6E-2</v>
      </c>
      <c r="DR79" s="4">
        <v>42</v>
      </c>
      <c r="DS79" s="4"/>
      <c r="DT79" s="4"/>
      <c r="DU79" s="4"/>
      <c r="DV79" s="4"/>
      <c r="DW79" s="4"/>
      <c r="DX79" s="4"/>
      <c r="DY79" s="4">
        <v>9.3000000000000007</v>
      </c>
      <c r="DZ79" s="4"/>
      <c r="EA79" s="4"/>
      <c r="EB79" s="4">
        <v>27</v>
      </c>
      <c r="EC79" s="4"/>
      <c r="ED79" s="4"/>
      <c r="EE79" s="4"/>
      <c r="EF79" s="4"/>
      <c r="EG79" s="4">
        <v>6.6</v>
      </c>
      <c r="EH79" s="4"/>
      <c r="EI79" s="4"/>
      <c r="EJ79" s="4"/>
      <c r="EK79" s="4"/>
      <c r="EL79" s="12"/>
      <c r="EM79" s="12">
        <v>0.5</v>
      </c>
      <c r="EN79" s="4"/>
      <c r="EO79" s="4"/>
      <c r="EP79" s="4"/>
      <c r="EQ79" s="4"/>
      <c r="ER79" s="4"/>
      <c r="ES79" s="4"/>
      <c r="ET79" s="4">
        <v>358</v>
      </c>
      <c r="EU79" s="12">
        <v>5.7</v>
      </c>
      <c r="EV79" s="4">
        <v>0.11</v>
      </c>
      <c r="EW79" s="4">
        <v>4.5</v>
      </c>
      <c r="EX79" s="12"/>
      <c r="EY79" s="12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12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12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>
        <v>3.0000000000000001E-3</v>
      </c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>
        <v>230</v>
      </c>
      <c r="GZ79" s="4"/>
      <c r="HA79" s="4"/>
      <c r="HB79" s="4"/>
      <c r="HC79" s="4"/>
      <c r="HD79" s="12">
        <v>2.1</v>
      </c>
      <c r="HE79" s="4">
        <v>0.03</v>
      </c>
      <c r="HF79" s="4">
        <v>0.32</v>
      </c>
      <c r="HG79" s="4"/>
      <c r="HH79" s="4"/>
      <c r="HI79" s="4">
        <v>4</v>
      </c>
      <c r="HJ79" s="4"/>
      <c r="HK79" s="4">
        <v>21</v>
      </c>
      <c r="HL79" s="12">
        <v>52</v>
      </c>
      <c r="HM79" s="4"/>
      <c r="HN79" s="4"/>
      <c r="HO79" s="4"/>
      <c r="HP79" s="4">
        <v>2.7E-2</v>
      </c>
      <c r="HQ79" s="12">
        <v>1.2E-2</v>
      </c>
      <c r="HR79" s="4"/>
      <c r="HS79" s="4"/>
      <c r="HT79" s="4"/>
      <c r="HU79" s="4"/>
      <c r="HV79" s="4"/>
      <c r="HW79" s="4"/>
      <c r="HX79" s="4"/>
      <c r="HY79" s="4"/>
      <c r="HZ79" s="12"/>
      <c r="IA79" s="4"/>
      <c r="IB79" s="4"/>
      <c r="IC79" s="4"/>
      <c r="ID79" s="12"/>
      <c r="IE79" s="4">
        <v>0.74</v>
      </c>
      <c r="IF79" s="4">
        <v>3.2</v>
      </c>
      <c r="IG79" s="4">
        <v>3.07</v>
      </c>
      <c r="IH79" s="4">
        <v>3.2000000000000001E-2</v>
      </c>
      <c r="II79" s="4"/>
      <c r="IJ79" s="4">
        <v>4.3</v>
      </c>
      <c r="IK79" s="4">
        <v>3.1</v>
      </c>
      <c r="IL79" s="4"/>
      <c r="IM79" s="4"/>
      <c r="IN79" s="4">
        <v>0.24</v>
      </c>
      <c r="IO79" s="4"/>
      <c r="IP79" s="4">
        <v>6.53</v>
      </c>
      <c r="IQ79" s="4">
        <v>67.8</v>
      </c>
      <c r="IR79" s="4">
        <v>1E-3</v>
      </c>
      <c r="IS79" s="4">
        <v>1E-3</v>
      </c>
      <c r="IT79" s="4">
        <v>1E-3</v>
      </c>
      <c r="IU79" s="4">
        <v>1E-3</v>
      </c>
      <c r="IV79" s="4">
        <v>1E-3</v>
      </c>
      <c r="IW79" s="4">
        <v>1E-3</v>
      </c>
      <c r="IX79" s="4">
        <v>2E-3</v>
      </c>
      <c r="IY79" s="4">
        <v>8.0000000000000002E-3</v>
      </c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12"/>
      <c r="JZ79" s="4"/>
      <c r="KA79" s="4"/>
      <c r="KB79" s="12"/>
      <c r="KC79" s="4"/>
      <c r="KD79" s="4"/>
      <c r="KE79" s="4"/>
      <c r="KF79" s="4"/>
      <c r="KG79" s="4"/>
      <c r="KH79" s="4"/>
      <c r="KI79" s="4"/>
      <c r="KJ79" s="4"/>
      <c r="KK79" s="4">
        <v>7.53</v>
      </c>
      <c r="KL79" s="4"/>
      <c r="KM79" s="4"/>
      <c r="KN79" s="4"/>
      <c r="KO79" s="4">
        <v>0.3</v>
      </c>
      <c r="KP79" s="4"/>
      <c r="KQ79" s="4">
        <v>6.3</v>
      </c>
      <c r="KR79" s="4"/>
      <c r="KS79" s="4"/>
      <c r="KT79" s="4"/>
      <c r="KU79" s="4"/>
      <c r="KV79" s="4"/>
      <c r="KW79" s="4">
        <v>9.5</v>
      </c>
      <c r="KX79" s="4"/>
      <c r="KY79" s="4">
        <v>20</v>
      </c>
      <c r="KZ79" s="4">
        <v>25</v>
      </c>
      <c r="LA79" s="4"/>
      <c r="LB79" s="4"/>
      <c r="LC79" s="4"/>
      <c r="LD79" s="4">
        <v>30</v>
      </c>
      <c r="LE79" s="4"/>
      <c r="LF79" s="4">
        <v>17</v>
      </c>
      <c r="LG79" s="4"/>
      <c r="LH79" s="4"/>
      <c r="LI79" s="4"/>
      <c r="LJ79" s="4"/>
      <c r="LK79" s="12"/>
      <c r="LL79" s="4"/>
      <c r="LM79" s="4"/>
      <c r="LN79" s="4"/>
      <c r="LO79" s="4"/>
      <c r="LP79" s="4"/>
      <c r="LQ79" s="12"/>
      <c r="LR79" s="4"/>
      <c r="LS79" s="4"/>
      <c r="LT79" s="4"/>
      <c r="LU79" s="4"/>
      <c r="LV79" s="4"/>
      <c r="LW79" s="4">
        <v>26</v>
      </c>
      <c r="LX79" s="4"/>
      <c r="LY79" s="12">
        <v>10</v>
      </c>
      <c r="LZ79" s="4">
        <v>1.4</v>
      </c>
      <c r="MA79" s="4">
        <v>5.2</v>
      </c>
      <c r="MB79" s="4">
        <v>21.903855454545457</v>
      </c>
    </row>
    <row r="80" spans="1:340">
      <c r="A80" s="4" t="s">
        <v>471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12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>
        <v>130</v>
      </c>
      <c r="CO80" s="4"/>
      <c r="CP80" s="4"/>
      <c r="CQ80" s="12">
        <v>4.4000000000000002E-4</v>
      </c>
      <c r="CR80" s="4">
        <v>4.3999999999999997E-2</v>
      </c>
      <c r="CS80" s="4"/>
      <c r="CT80" s="12">
        <v>1</v>
      </c>
      <c r="CU80" s="4"/>
      <c r="CV80" s="4"/>
      <c r="CW80" s="4"/>
      <c r="CX80" s="4"/>
      <c r="CY80" s="4"/>
      <c r="CZ80" s="4"/>
      <c r="DA80" s="12"/>
      <c r="DB80" s="4"/>
      <c r="DC80" s="12"/>
      <c r="DD80" s="4"/>
      <c r="DE80" s="4"/>
      <c r="DF80" s="4"/>
      <c r="DG80" s="4"/>
      <c r="DH80" s="4"/>
      <c r="DI80" s="4"/>
      <c r="DJ80" s="4">
        <v>100</v>
      </c>
      <c r="DK80" s="4"/>
      <c r="DL80" s="4"/>
      <c r="DM80" s="4"/>
      <c r="DN80" s="4"/>
      <c r="DO80" s="4"/>
      <c r="DP80" s="12">
        <v>2.4E-2</v>
      </c>
      <c r="DQ80" s="4">
        <v>1.0999999999999999E-2</v>
      </c>
      <c r="DR80" s="4">
        <v>64</v>
      </c>
      <c r="DS80" s="4"/>
      <c r="DT80" s="4"/>
      <c r="DU80" s="4"/>
      <c r="DV80" s="4"/>
      <c r="DW80" s="4"/>
      <c r="DX80" s="4"/>
      <c r="DY80" s="4">
        <v>3.9</v>
      </c>
      <c r="DZ80" s="4"/>
      <c r="EA80" s="4"/>
      <c r="EB80" s="4">
        <v>44</v>
      </c>
      <c r="EC80" s="4"/>
      <c r="ED80" s="4"/>
      <c r="EE80" s="4"/>
      <c r="EF80" s="4"/>
      <c r="EG80" s="4">
        <v>19</v>
      </c>
      <c r="EH80" s="4"/>
      <c r="EI80" s="4"/>
      <c r="EJ80" s="4"/>
      <c r="EK80" s="4"/>
      <c r="EL80" s="12"/>
      <c r="EM80" s="12">
        <v>0.5</v>
      </c>
      <c r="EN80" s="4"/>
      <c r="EO80" s="4"/>
      <c r="EP80" s="4"/>
      <c r="EQ80" s="4"/>
      <c r="ER80" s="4"/>
      <c r="ES80" s="4"/>
      <c r="ET80" s="4">
        <v>534</v>
      </c>
      <c r="EU80" s="12">
        <v>3.6</v>
      </c>
      <c r="EV80" s="4">
        <v>0.16</v>
      </c>
      <c r="EW80" s="4">
        <v>2.7</v>
      </c>
      <c r="EX80" s="12"/>
      <c r="EY80" s="12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12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12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>
        <v>3.0000000000000001E-3</v>
      </c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>
        <v>30</v>
      </c>
      <c r="GZ80" s="4"/>
      <c r="HA80" s="4"/>
      <c r="HB80" s="4"/>
      <c r="HC80" s="4"/>
      <c r="HD80" s="12">
        <v>0.83</v>
      </c>
      <c r="HE80" s="4">
        <v>0.01</v>
      </c>
      <c r="HF80" s="4">
        <v>0.1</v>
      </c>
      <c r="HG80" s="4"/>
      <c r="HH80" s="4"/>
      <c r="HI80" s="4">
        <v>5.2</v>
      </c>
      <c r="HJ80" s="4"/>
      <c r="HK80" s="4">
        <v>22</v>
      </c>
      <c r="HL80" s="12">
        <v>58</v>
      </c>
      <c r="HM80" s="4"/>
      <c r="HN80" s="4"/>
      <c r="HO80" s="4"/>
      <c r="HP80" s="4">
        <v>1.2999999999999999E-2</v>
      </c>
      <c r="HQ80" s="12">
        <v>0.01</v>
      </c>
      <c r="HR80" s="4"/>
      <c r="HS80" s="4"/>
      <c r="HT80" s="4"/>
      <c r="HU80" s="4"/>
      <c r="HV80" s="4"/>
      <c r="HW80" s="4"/>
      <c r="HX80" s="4"/>
      <c r="HY80" s="4"/>
      <c r="HZ80" s="12"/>
      <c r="IA80" s="4"/>
      <c r="IB80" s="4"/>
      <c r="IC80" s="4"/>
      <c r="ID80" s="12"/>
      <c r="IE80" s="4">
        <v>0.51</v>
      </c>
      <c r="IF80" s="4">
        <v>1.9</v>
      </c>
      <c r="IG80" s="4">
        <v>5.48</v>
      </c>
      <c r="IH80" s="4">
        <v>2.3E-2</v>
      </c>
      <c r="II80" s="4"/>
      <c r="IJ80" s="4">
        <v>5.9</v>
      </c>
      <c r="IK80" s="4">
        <v>5.5</v>
      </c>
      <c r="IL80" s="4"/>
      <c r="IM80" s="4"/>
      <c r="IN80" s="4">
        <v>0.23</v>
      </c>
      <c r="IO80" s="4"/>
      <c r="IP80" s="4">
        <v>7.68</v>
      </c>
      <c r="IQ80" s="4">
        <v>80.2</v>
      </c>
      <c r="IR80" s="4">
        <v>1E-3</v>
      </c>
      <c r="IS80" s="4">
        <v>1E-3</v>
      </c>
      <c r="IT80" s="4">
        <v>1E-3</v>
      </c>
      <c r="IU80" s="4">
        <v>1E-3</v>
      </c>
      <c r="IV80" s="4">
        <v>1E-3</v>
      </c>
      <c r="IW80" s="4">
        <v>1E-3</v>
      </c>
      <c r="IX80" s="4">
        <v>2E-3</v>
      </c>
      <c r="IY80" s="4">
        <v>8.0000000000000002E-3</v>
      </c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12"/>
      <c r="JZ80" s="4"/>
      <c r="KA80" s="4"/>
      <c r="KB80" s="12"/>
      <c r="KC80" s="4"/>
      <c r="KD80" s="4"/>
      <c r="KE80" s="4"/>
      <c r="KF80" s="4"/>
      <c r="KG80" s="4"/>
      <c r="KH80" s="4"/>
      <c r="KI80" s="4"/>
      <c r="KJ80" s="4"/>
      <c r="KK80" s="4">
        <v>7.5</v>
      </c>
      <c r="KL80" s="4"/>
      <c r="KM80" s="4"/>
      <c r="KN80" s="4"/>
      <c r="KO80" s="4">
        <v>0.27</v>
      </c>
      <c r="KP80" s="4"/>
      <c r="KQ80" s="4">
        <v>6</v>
      </c>
      <c r="KR80" s="4"/>
      <c r="KS80" s="4"/>
      <c r="KT80" s="4"/>
      <c r="KU80" s="4"/>
      <c r="KV80" s="4"/>
      <c r="KW80" s="4">
        <v>9.6</v>
      </c>
      <c r="KX80" s="4"/>
      <c r="KY80" s="4">
        <v>34</v>
      </c>
      <c r="KZ80" s="4">
        <v>5.2</v>
      </c>
      <c r="LA80" s="4"/>
      <c r="LB80" s="4"/>
      <c r="LC80" s="4"/>
      <c r="LD80" s="4">
        <v>47</v>
      </c>
      <c r="LE80" s="4"/>
      <c r="LF80" s="4">
        <v>17.3</v>
      </c>
      <c r="LG80" s="4"/>
      <c r="LH80" s="4"/>
      <c r="LI80" s="4"/>
      <c r="LJ80" s="4"/>
      <c r="LK80" s="12"/>
      <c r="LL80" s="4"/>
      <c r="LM80" s="4"/>
      <c r="LN80" s="4"/>
      <c r="LO80" s="4"/>
      <c r="LP80" s="4"/>
      <c r="LQ80" s="12"/>
      <c r="LR80" s="4"/>
      <c r="LS80" s="4"/>
      <c r="LT80" s="4"/>
      <c r="LU80" s="4"/>
      <c r="LV80" s="4"/>
      <c r="LW80" s="4">
        <v>7</v>
      </c>
      <c r="LX80" s="4"/>
      <c r="LY80" s="12">
        <v>4.7</v>
      </c>
      <c r="LZ80" s="4">
        <v>1.8</v>
      </c>
      <c r="MA80" s="4">
        <v>3.8</v>
      </c>
      <c r="MB80" s="4">
        <v>23.103898909090908</v>
      </c>
    </row>
    <row r="81" spans="1:340">
      <c r="A81" s="4" t="s">
        <v>472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12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>
        <v>85</v>
      </c>
      <c r="CO81" s="4"/>
      <c r="CP81" s="4"/>
      <c r="CQ81" s="12">
        <v>7.5000000000000002E-4</v>
      </c>
      <c r="CR81" s="4">
        <v>8.4000000000000005E-2</v>
      </c>
      <c r="CS81" s="4"/>
      <c r="CT81" s="12">
        <v>1</v>
      </c>
      <c r="CU81" s="4"/>
      <c r="CV81" s="4"/>
      <c r="CW81" s="4"/>
      <c r="CX81" s="4"/>
      <c r="CY81" s="4"/>
      <c r="CZ81" s="4"/>
      <c r="DA81" s="12"/>
      <c r="DB81" s="4"/>
      <c r="DC81" s="12"/>
      <c r="DD81" s="4"/>
      <c r="DE81" s="4"/>
      <c r="DF81" s="4"/>
      <c r="DG81" s="4"/>
      <c r="DH81" s="4"/>
      <c r="DI81" s="4"/>
      <c r="DJ81" s="4">
        <v>100</v>
      </c>
      <c r="DK81" s="4"/>
      <c r="DL81" s="4"/>
      <c r="DM81" s="4"/>
      <c r="DN81" s="4"/>
      <c r="DO81" s="4"/>
      <c r="DP81" s="12">
        <v>3.6999999999999998E-2</v>
      </c>
      <c r="DQ81" s="4">
        <v>1.2999999999999999E-2</v>
      </c>
      <c r="DR81" s="4">
        <v>48</v>
      </c>
      <c r="DS81" s="4"/>
      <c r="DT81" s="4"/>
      <c r="DU81" s="4"/>
      <c r="DV81" s="4"/>
      <c r="DW81" s="4"/>
      <c r="DX81" s="4"/>
      <c r="DY81" s="4">
        <v>11</v>
      </c>
      <c r="DZ81" s="4"/>
      <c r="EA81" s="4"/>
      <c r="EB81" s="4">
        <v>28</v>
      </c>
      <c r="EC81" s="4"/>
      <c r="ED81" s="4"/>
      <c r="EE81" s="4"/>
      <c r="EF81" s="4"/>
      <c r="EG81" s="4">
        <v>3.8</v>
      </c>
      <c r="EH81" s="4"/>
      <c r="EI81" s="4"/>
      <c r="EJ81" s="4"/>
      <c r="EK81" s="4"/>
      <c r="EL81" s="12"/>
      <c r="EM81" s="12">
        <v>0.5</v>
      </c>
      <c r="EN81" s="4"/>
      <c r="EO81" s="4"/>
      <c r="EP81" s="4"/>
      <c r="EQ81" s="4"/>
      <c r="ER81" s="4"/>
      <c r="ES81" s="4"/>
      <c r="ET81" s="4">
        <v>384</v>
      </c>
      <c r="EU81" s="12">
        <v>5.0999999999999996</v>
      </c>
      <c r="EV81" s="4">
        <v>0.08</v>
      </c>
      <c r="EW81" s="4">
        <v>3.9</v>
      </c>
      <c r="EX81" s="12"/>
      <c r="EY81" s="12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12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12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>
        <v>3.0000000000000001E-3</v>
      </c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>
        <v>200</v>
      </c>
      <c r="GZ81" s="4"/>
      <c r="HA81" s="4"/>
      <c r="HB81" s="4"/>
      <c r="HC81" s="4"/>
      <c r="HD81" s="12">
        <v>2.1</v>
      </c>
      <c r="HE81" s="4">
        <v>0.02</v>
      </c>
      <c r="HF81" s="4">
        <v>0.27</v>
      </c>
      <c r="HG81" s="4"/>
      <c r="HH81" s="4"/>
      <c r="HI81" s="4">
        <v>4.2</v>
      </c>
      <c r="HJ81" s="4"/>
      <c r="HK81" s="4">
        <v>27</v>
      </c>
      <c r="HL81" s="12">
        <v>61</v>
      </c>
      <c r="HM81" s="4"/>
      <c r="HN81" s="4"/>
      <c r="HO81" s="4"/>
      <c r="HP81" s="4">
        <v>1.4999999999999999E-2</v>
      </c>
      <c r="HQ81" s="12">
        <v>0.01</v>
      </c>
      <c r="HR81" s="4"/>
      <c r="HS81" s="4"/>
      <c r="HT81" s="4"/>
      <c r="HU81" s="4"/>
      <c r="HV81" s="4"/>
      <c r="HW81" s="4"/>
      <c r="HX81" s="4"/>
      <c r="HY81" s="4"/>
      <c r="HZ81" s="12"/>
      <c r="IA81" s="4"/>
      <c r="IB81" s="4"/>
      <c r="IC81" s="4"/>
      <c r="ID81" s="12"/>
      <c r="IE81" s="4">
        <v>0.56000000000000005</v>
      </c>
      <c r="IF81" s="4">
        <v>2.7</v>
      </c>
      <c r="IG81" s="4">
        <v>5.87</v>
      </c>
      <c r="IH81" s="4">
        <v>3.4000000000000002E-2</v>
      </c>
      <c r="II81" s="4"/>
      <c r="IJ81" s="4">
        <v>6.9</v>
      </c>
      <c r="IK81" s="4">
        <v>5.9</v>
      </c>
      <c r="IL81" s="4"/>
      <c r="IM81" s="4"/>
      <c r="IN81" s="4">
        <v>0.19</v>
      </c>
      <c r="IO81" s="4"/>
      <c r="IP81" s="4">
        <v>9.4499999999999993</v>
      </c>
      <c r="IQ81" s="4">
        <v>90.5</v>
      </c>
      <c r="IR81" s="4">
        <v>1E-3</v>
      </c>
      <c r="IS81" s="4">
        <v>1E-3</v>
      </c>
      <c r="IT81" s="4">
        <v>1E-3</v>
      </c>
      <c r="IU81" s="4">
        <v>1E-3</v>
      </c>
      <c r="IV81" s="4">
        <v>1E-3</v>
      </c>
      <c r="IW81" s="4">
        <v>1E-3</v>
      </c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12"/>
      <c r="JZ81" s="4"/>
      <c r="KA81" s="4"/>
      <c r="KB81" s="12"/>
      <c r="KC81" s="4"/>
      <c r="KD81" s="4"/>
      <c r="KE81" s="4"/>
      <c r="KF81" s="4"/>
      <c r="KG81" s="4"/>
      <c r="KH81" s="4"/>
      <c r="KI81" s="4"/>
      <c r="KJ81" s="4"/>
      <c r="KK81" s="4">
        <v>7.58</v>
      </c>
      <c r="KL81" s="4"/>
      <c r="KM81" s="4"/>
      <c r="KN81" s="4"/>
      <c r="KO81" s="4">
        <v>0.26</v>
      </c>
      <c r="KP81" s="4"/>
      <c r="KQ81" s="4">
        <v>5.4</v>
      </c>
      <c r="KR81" s="4"/>
      <c r="KS81" s="4"/>
      <c r="KT81" s="4"/>
      <c r="KU81" s="4"/>
      <c r="KV81" s="4"/>
      <c r="KW81" s="4">
        <v>9.1</v>
      </c>
      <c r="KX81" s="4"/>
      <c r="KY81" s="4">
        <v>18</v>
      </c>
      <c r="KZ81" s="4">
        <v>23</v>
      </c>
      <c r="LA81" s="4"/>
      <c r="LB81" s="4"/>
      <c r="LC81" s="4"/>
      <c r="LD81" s="4">
        <v>35</v>
      </c>
      <c r="LE81" s="4"/>
      <c r="LF81" s="4">
        <v>13.3</v>
      </c>
      <c r="LG81" s="4"/>
      <c r="LH81" s="4"/>
      <c r="LI81" s="4"/>
      <c r="LJ81" s="4"/>
      <c r="LK81" s="12"/>
      <c r="LL81" s="4"/>
      <c r="LM81" s="4"/>
      <c r="LN81" s="4"/>
      <c r="LO81" s="4"/>
      <c r="LP81" s="4"/>
      <c r="LQ81" s="12"/>
      <c r="LR81" s="4"/>
      <c r="LS81" s="4"/>
      <c r="LT81" s="4"/>
      <c r="LU81" s="4"/>
      <c r="LV81" s="4"/>
      <c r="LW81" s="4">
        <v>24</v>
      </c>
      <c r="LX81" s="4"/>
      <c r="LY81" s="12">
        <v>9</v>
      </c>
      <c r="LZ81" s="4">
        <v>1.3</v>
      </c>
      <c r="MA81" s="4">
        <v>5.6</v>
      </c>
      <c r="MB81" s="4">
        <v>23.373259433962257</v>
      </c>
    </row>
    <row r="82" spans="1:340">
      <c r="A82" s="4" t="s">
        <v>473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1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>
        <v>120</v>
      </c>
      <c r="CO82" s="4"/>
      <c r="CP82" s="4"/>
      <c r="CQ82" s="12">
        <v>1.06E-3</v>
      </c>
      <c r="CR82" s="4">
        <v>9.8000000000000004E-2</v>
      </c>
      <c r="CS82" s="4"/>
      <c r="CT82" s="12">
        <v>1</v>
      </c>
      <c r="CU82" s="4"/>
      <c r="CV82" s="4"/>
      <c r="CW82" s="4"/>
      <c r="CX82" s="4"/>
      <c r="CY82" s="4"/>
      <c r="CZ82" s="4"/>
      <c r="DA82" s="12"/>
      <c r="DB82" s="4"/>
      <c r="DC82" s="12"/>
      <c r="DD82" s="4"/>
      <c r="DE82" s="4"/>
      <c r="DF82" s="4"/>
      <c r="DG82" s="4"/>
      <c r="DH82" s="4"/>
      <c r="DI82" s="4"/>
      <c r="DJ82" s="4">
        <v>100</v>
      </c>
      <c r="DK82" s="4"/>
      <c r="DL82" s="4"/>
      <c r="DM82" s="4"/>
      <c r="DN82" s="4"/>
      <c r="DO82" s="4"/>
      <c r="DP82" s="12">
        <v>1.9E-2</v>
      </c>
      <c r="DQ82" s="4">
        <v>1.0999999999999999E-2</v>
      </c>
      <c r="DR82" s="4">
        <v>60</v>
      </c>
      <c r="DS82" s="4"/>
      <c r="DT82" s="4"/>
      <c r="DU82" s="4"/>
      <c r="DV82" s="4"/>
      <c r="DW82" s="4"/>
      <c r="DX82" s="4"/>
      <c r="DY82" s="4">
        <v>5.5</v>
      </c>
      <c r="DZ82" s="4"/>
      <c r="EA82" s="4"/>
      <c r="EB82" s="4">
        <v>35</v>
      </c>
      <c r="EC82" s="4"/>
      <c r="ED82" s="4"/>
      <c r="EE82" s="4"/>
      <c r="EF82" s="4"/>
      <c r="EG82" s="4">
        <v>20</v>
      </c>
      <c r="EH82" s="4"/>
      <c r="EI82" s="4"/>
      <c r="EJ82" s="4"/>
      <c r="EK82" s="4"/>
      <c r="EL82" s="12"/>
      <c r="EM82" s="12">
        <v>0.5</v>
      </c>
      <c r="EN82" s="4"/>
      <c r="EO82" s="4"/>
      <c r="EP82" s="4"/>
      <c r="EQ82" s="4"/>
      <c r="ER82" s="4"/>
      <c r="ES82" s="4"/>
      <c r="ET82" s="4">
        <v>473</v>
      </c>
      <c r="EU82" s="12">
        <v>3</v>
      </c>
      <c r="EV82" s="4">
        <v>0.12</v>
      </c>
      <c r="EW82" s="4">
        <v>2.6</v>
      </c>
      <c r="EX82" s="12"/>
      <c r="EY82" s="12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12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12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>
        <v>3.0000000000000001E-3</v>
      </c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>
        <v>170</v>
      </c>
      <c r="GZ82" s="4"/>
      <c r="HA82" s="4"/>
      <c r="HB82" s="4"/>
      <c r="HC82" s="4"/>
      <c r="HD82" s="12">
        <v>0.65</v>
      </c>
      <c r="HE82" s="4">
        <v>0.03</v>
      </c>
      <c r="HF82" s="4">
        <v>0.17</v>
      </c>
      <c r="HG82" s="4"/>
      <c r="HH82" s="4"/>
      <c r="HI82" s="4">
        <v>4.9000000000000004</v>
      </c>
      <c r="HJ82" s="4"/>
      <c r="HK82" s="4">
        <v>42</v>
      </c>
      <c r="HL82" s="12">
        <v>63</v>
      </c>
      <c r="HM82" s="4"/>
      <c r="HN82" s="4"/>
      <c r="HO82" s="4"/>
      <c r="HP82" s="4">
        <v>0.01</v>
      </c>
      <c r="HQ82" s="12">
        <v>0.01</v>
      </c>
      <c r="HR82" s="4"/>
      <c r="HS82" s="4"/>
      <c r="HT82" s="4"/>
      <c r="HU82" s="4"/>
      <c r="HV82" s="4"/>
      <c r="HW82" s="4"/>
      <c r="HX82" s="4"/>
      <c r="HY82" s="4"/>
      <c r="HZ82" s="12"/>
      <c r="IA82" s="4"/>
      <c r="IB82" s="4"/>
      <c r="IC82" s="4"/>
      <c r="ID82" s="12"/>
      <c r="IE82" s="4">
        <v>0.63</v>
      </c>
      <c r="IF82" s="4">
        <v>2.1</v>
      </c>
      <c r="IG82" s="4">
        <v>5.27</v>
      </c>
      <c r="IH82" s="4">
        <v>3.4000000000000002E-2</v>
      </c>
      <c r="II82" s="4"/>
      <c r="IJ82" s="4">
        <v>5.9</v>
      </c>
      <c r="IK82" s="4">
        <v>5.3</v>
      </c>
      <c r="IL82" s="4"/>
      <c r="IM82" s="4"/>
      <c r="IN82" s="4">
        <v>0.17</v>
      </c>
      <c r="IO82" s="4"/>
      <c r="IP82" s="4">
        <v>10.4</v>
      </c>
      <c r="IQ82" s="4">
        <v>92.1</v>
      </c>
      <c r="IR82" s="4">
        <v>1E-3</v>
      </c>
      <c r="IS82" s="4">
        <v>1E-3</v>
      </c>
      <c r="IT82" s="4">
        <v>1E-3</v>
      </c>
      <c r="IU82" s="4">
        <v>1E-3</v>
      </c>
      <c r="IV82" s="4">
        <v>1E-3</v>
      </c>
      <c r="IW82" s="4">
        <v>1E-3</v>
      </c>
      <c r="IX82" s="4">
        <v>2E-3</v>
      </c>
      <c r="IY82" s="4">
        <v>8.0000000000000002E-3</v>
      </c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12"/>
      <c r="JZ82" s="4"/>
      <c r="KA82" s="4"/>
      <c r="KB82" s="12"/>
      <c r="KC82" s="4"/>
      <c r="KD82" s="4"/>
      <c r="KE82" s="4"/>
      <c r="KF82" s="4"/>
      <c r="KG82" s="4"/>
      <c r="KH82" s="4"/>
      <c r="KI82" s="4"/>
      <c r="KJ82" s="4"/>
      <c r="KK82" s="4">
        <v>7.78</v>
      </c>
      <c r="KL82" s="4"/>
      <c r="KM82" s="4"/>
      <c r="KN82" s="4"/>
      <c r="KO82" s="4">
        <v>0.21</v>
      </c>
      <c r="KP82" s="4"/>
      <c r="KQ82" s="4">
        <v>4.9000000000000004</v>
      </c>
      <c r="KR82" s="4"/>
      <c r="KS82" s="4"/>
      <c r="KT82" s="4"/>
      <c r="KU82" s="4"/>
      <c r="KV82" s="4"/>
      <c r="KW82" s="4">
        <v>11</v>
      </c>
      <c r="KX82" s="4"/>
      <c r="KY82" s="4">
        <v>24</v>
      </c>
      <c r="KZ82" s="4">
        <v>6.8</v>
      </c>
      <c r="LA82" s="4"/>
      <c r="LB82" s="4"/>
      <c r="LC82" s="4"/>
      <c r="LD82" s="4">
        <v>40</v>
      </c>
      <c r="LE82" s="4"/>
      <c r="LF82" s="4">
        <v>9.6999999999999993</v>
      </c>
      <c r="LG82" s="4"/>
      <c r="LH82" s="4"/>
      <c r="LI82" s="4"/>
      <c r="LJ82" s="4"/>
      <c r="LK82" s="12"/>
      <c r="LL82" s="4"/>
      <c r="LM82" s="4"/>
      <c r="LN82" s="4"/>
      <c r="LO82" s="4"/>
      <c r="LP82" s="4"/>
      <c r="LQ82" s="12"/>
      <c r="LR82" s="4"/>
      <c r="LS82" s="4"/>
      <c r="LT82" s="4"/>
      <c r="LU82" s="4"/>
      <c r="LV82" s="4"/>
      <c r="LW82" s="4">
        <v>6.5</v>
      </c>
      <c r="LX82" s="4"/>
      <c r="LY82" s="12">
        <v>5.7</v>
      </c>
      <c r="LZ82" s="4">
        <v>1.7</v>
      </c>
      <c r="MA82" s="4">
        <v>4.5</v>
      </c>
      <c r="MB82" s="4">
        <v>24.478764727272729</v>
      </c>
    </row>
    <row r="83" spans="1:340">
      <c r="A83" s="4" t="s">
        <v>474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12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>
        <v>140</v>
      </c>
      <c r="CO83" s="4"/>
      <c r="CP83" s="4"/>
      <c r="CQ83" s="12">
        <v>1.4400000000000001E-3</v>
      </c>
      <c r="CR83" s="4">
        <v>0.1</v>
      </c>
      <c r="CS83" s="4"/>
      <c r="CT83" s="12">
        <v>1</v>
      </c>
      <c r="CU83" s="4"/>
      <c r="CV83" s="4"/>
      <c r="CW83" s="4"/>
      <c r="CX83" s="4"/>
      <c r="CY83" s="4"/>
      <c r="CZ83" s="4"/>
      <c r="DA83" s="12"/>
      <c r="DB83" s="4"/>
      <c r="DC83" s="12"/>
      <c r="DD83" s="4"/>
      <c r="DE83" s="4"/>
      <c r="DF83" s="4"/>
      <c r="DG83" s="4"/>
      <c r="DH83" s="4"/>
      <c r="DI83" s="4"/>
      <c r="DJ83" s="4">
        <v>100</v>
      </c>
      <c r="DK83" s="4"/>
      <c r="DL83" s="4"/>
      <c r="DM83" s="4"/>
      <c r="DN83" s="4"/>
      <c r="DO83" s="4"/>
      <c r="DP83" s="12">
        <v>1.4999999999999999E-2</v>
      </c>
      <c r="DQ83" s="4">
        <v>0.01</v>
      </c>
      <c r="DR83" s="4">
        <v>66</v>
      </c>
      <c r="DS83" s="4"/>
      <c r="DT83" s="4"/>
      <c r="DU83" s="4"/>
      <c r="DV83" s="4"/>
      <c r="DW83" s="4"/>
      <c r="DX83" s="4"/>
      <c r="DY83" s="4">
        <v>4.0999999999999996</v>
      </c>
      <c r="DZ83" s="4"/>
      <c r="EA83" s="4"/>
      <c r="EB83" s="4">
        <v>43</v>
      </c>
      <c r="EC83" s="4"/>
      <c r="ED83" s="4"/>
      <c r="EE83" s="4"/>
      <c r="EF83" s="4"/>
      <c r="EG83" s="4"/>
      <c r="EH83" s="4"/>
      <c r="EI83" s="4"/>
      <c r="EJ83" s="4"/>
      <c r="EK83" s="4"/>
      <c r="EL83" s="12"/>
      <c r="EM83" s="12">
        <v>0.5</v>
      </c>
      <c r="EN83" s="4"/>
      <c r="EO83" s="4"/>
      <c r="EP83" s="4"/>
      <c r="EQ83" s="4"/>
      <c r="ER83" s="4"/>
      <c r="ES83" s="4"/>
      <c r="ET83" s="4">
        <v>567</v>
      </c>
      <c r="EU83" s="12">
        <v>2.5</v>
      </c>
      <c r="EV83" s="4">
        <v>0.2</v>
      </c>
      <c r="EW83" s="4">
        <v>2.1</v>
      </c>
      <c r="EX83" s="12"/>
      <c r="EY83" s="12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12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12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>
        <v>3.0000000000000001E-3</v>
      </c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>
        <v>88</v>
      </c>
      <c r="GZ83" s="4"/>
      <c r="HA83" s="4"/>
      <c r="HB83" s="4"/>
      <c r="HC83" s="4"/>
      <c r="HD83" s="12">
        <v>0.43</v>
      </c>
      <c r="HE83" s="4">
        <v>0.01</v>
      </c>
      <c r="HF83" s="4">
        <v>0.1</v>
      </c>
      <c r="HG83" s="4"/>
      <c r="HH83" s="4"/>
      <c r="HI83" s="4">
        <v>5.8</v>
      </c>
      <c r="HJ83" s="4"/>
      <c r="HK83" s="4">
        <v>48</v>
      </c>
      <c r="HL83" s="12">
        <v>48</v>
      </c>
      <c r="HM83" s="4"/>
      <c r="HN83" s="4"/>
      <c r="HO83" s="4"/>
      <c r="HP83" s="4">
        <v>0.01</v>
      </c>
      <c r="HQ83" s="12">
        <v>0.01</v>
      </c>
      <c r="HR83" s="4"/>
      <c r="HS83" s="4"/>
      <c r="HT83" s="4"/>
      <c r="HU83" s="4"/>
      <c r="HV83" s="4"/>
      <c r="HW83" s="4"/>
      <c r="HX83" s="4"/>
      <c r="HY83" s="4"/>
      <c r="HZ83" s="12"/>
      <c r="IA83" s="4"/>
      <c r="IB83" s="4"/>
      <c r="IC83" s="4"/>
      <c r="ID83" s="12"/>
      <c r="IE83" s="4">
        <v>1</v>
      </c>
      <c r="IF83" s="4">
        <v>2.4</v>
      </c>
      <c r="IG83" s="4">
        <v>6.05</v>
      </c>
      <c r="IH83" s="4">
        <v>0.05</v>
      </c>
      <c r="II83" s="4"/>
      <c r="IJ83" s="4">
        <v>6.9</v>
      </c>
      <c r="IK83" s="4">
        <v>6.1</v>
      </c>
      <c r="IL83" s="4"/>
      <c r="IM83" s="4"/>
      <c r="IN83" s="4">
        <v>0.21</v>
      </c>
      <c r="IO83" s="4"/>
      <c r="IP83" s="4">
        <v>12</v>
      </c>
      <c r="IQ83" s="4">
        <v>98.6</v>
      </c>
      <c r="IR83" s="4">
        <v>1E-3</v>
      </c>
      <c r="IS83" s="4">
        <v>1E-3</v>
      </c>
      <c r="IT83" s="4">
        <v>1E-3</v>
      </c>
      <c r="IU83" s="4">
        <v>1E-3</v>
      </c>
      <c r="IV83" s="4">
        <v>1E-3</v>
      </c>
      <c r="IW83" s="4">
        <v>1E-3</v>
      </c>
      <c r="IX83" s="4">
        <v>2E-3</v>
      </c>
      <c r="IY83" s="4">
        <v>8.0000000000000002E-3</v>
      </c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12"/>
      <c r="JZ83" s="4"/>
      <c r="KA83" s="4"/>
      <c r="KB83" s="12"/>
      <c r="KC83" s="4"/>
      <c r="KD83" s="4"/>
      <c r="KE83" s="4"/>
      <c r="KF83" s="4"/>
      <c r="KG83" s="4"/>
      <c r="KH83" s="4"/>
      <c r="KI83" s="4"/>
      <c r="KJ83" s="4"/>
      <c r="KK83" s="4">
        <v>8.1199999999999992</v>
      </c>
      <c r="KL83" s="4"/>
      <c r="KM83" s="4"/>
      <c r="KN83" s="4"/>
      <c r="KO83" s="4">
        <v>0.23</v>
      </c>
      <c r="KP83" s="4"/>
      <c r="KQ83" s="4">
        <v>5.7</v>
      </c>
      <c r="KR83" s="4"/>
      <c r="KS83" s="4"/>
      <c r="KT83" s="4"/>
      <c r="KU83" s="4"/>
      <c r="KV83" s="4"/>
      <c r="KW83" s="4">
        <v>11</v>
      </c>
      <c r="KX83" s="4"/>
      <c r="KY83" s="4">
        <v>33</v>
      </c>
      <c r="KZ83" s="4">
        <v>6</v>
      </c>
      <c r="LA83" s="4"/>
      <c r="LB83" s="4"/>
      <c r="LC83" s="4"/>
      <c r="LD83" s="4">
        <v>47</v>
      </c>
      <c r="LE83" s="4"/>
      <c r="LF83" s="4">
        <v>6.8</v>
      </c>
      <c r="LG83" s="4"/>
      <c r="LH83" s="4"/>
      <c r="LI83" s="4"/>
      <c r="LJ83" s="4"/>
      <c r="LK83" s="12"/>
      <c r="LL83" s="4"/>
      <c r="LM83" s="4"/>
      <c r="LN83" s="4"/>
      <c r="LO83" s="4"/>
      <c r="LP83" s="4"/>
      <c r="LQ83" s="12"/>
      <c r="LR83" s="4"/>
      <c r="LS83" s="4"/>
      <c r="LT83" s="4"/>
      <c r="LU83" s="4"/>
      <c r="LV83" s="4"/>
      <c r="LW83" s="4">
        <v>3.7</v>
      </c>
      <c r="LX83" s="4"/>
      <c r="LY83" s="12">
        <v>5.0999999999999996</v>
      </c>
      <c r="LZ83" s="4">
        <v>1.6</v>
      </c>
      <c r="MA83" s="4">
        <v>3.8</v>
      </c>
      <c r="MB83" s="4">
        <v>25.597508148148137</v>
      </c>
    </row>
    <row r="84" spans="1:340">
      <c r="A84" s="4" t="s">
        <v>475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12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>
        <v>120</v>
      </c>
      <c r="CO84" s="4"/>
      <c r="CP84" s="4"/>
      <c r="CQ84" s="12">
        <v>8.0000000000000004E-4</v>
      </c>
      <c r="CR84" s="4">
        <v>9.2999999999999999E-2</v>
      </c>
      <c r="CS84" s="4"/>
      <c r="CT84" s="12">
        <v>1</v>
      </c>
      <c r="CU84" s="4"/>
      <c r="CV84" s="4"/>
      <c r="CW84" s="4"/>
      <c r="CX84" s="4"/>
      <c r="CY84" s="4"/>
      <c r="CZ84" s="4"/>
      <c r="DA84" s="12"/>
      <c r="DB84" s="4"/>
      <c r="DC84" s="12"/>
      <c r="DD84" s="4"/>
      <c r="DE84" s="4"/>
      <c r="DF84" s="4"/>
      <c r="DG84" s="4"/>
      <c r="DH84" s="4"/>
      <c r="DI84" s="4"/>
      <c r="DJ84" s="4">
        <v>100</v>
      </c>
      <c r="DK84" s="4"/>
      <c r="DL84" s="4"/>
      <c r="DM84" s="4"/>
      <c r="DN84" s="4"/>
      <c r="DO84" s="4"/>
      <c r="DP84" s="12">
        <v>3.4000000000000002E-2</v>
      </c>
      <c r="DQ84" s="4">
        <v>1.4999999999999999E-2</v>
      </c>
      <c r="DR84" s="4">
        <v>58</v>
      </c>
      <c r="DS84" s="4"/>
      <c r="DT84" s="4"/>
      <c r="DU84" s="4"/>
      <c r="DV84" s="4"/>
      <c r="DW84" s="4"/>
      <c r="DX84" s="4"/>
      <c r="DY84" s="4">
        <v>6.9</v>
      </c>
      <c r="DZ84" s="4"/>
      <c r="EA84" s="4"/>
      <c r="EB84" s="4">
        <v>36</v>
      </c>
      <c r="EC84" s="4"/>
      <c r="ED84" s="4"/>
      <c r="EE84" s="4"/>
      <c r="EF84" s="4"/>
      <c r="EG84" s="4">
        <v>3.2</v>
      </c>
      <c r="EH84" s="4"/>
      <c r="EI84" s="4"/>
      <c r="EJ84" s="4"/>
      <c r="EK84" s="4"/>
      <c r="EL84" s="12"/>
      <c r="EM84" s="12">
        <v>0.5</v>
      </c>
      <c r="EN84" s="4"/>
      <c r="EO84" s="4"/>
      <c r="EP84" s="4"/>
      <c r="EQ84" s="4"/>
      <c r="ER84" s="4"/>
      <c r="ES84" s="4"/>
      <c r="ET84" s="4">
        <v>451</v>
      </c>
      <c r="EU84" s="12">
        <v>3.9</v>
      </c>
      <c r="EV84" s="4">
        <v>0.1</v>
      </c>
      <c r="EW84" s="4">
        <v>2.8</v>
      </c>
      <c r="EX84" s="12"/>
      <c r="EY84" s="12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12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12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>
        <v>3.0000000000000001E-3</v>
      </c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>
        <v>190</v>
      </c>
      <c r="GZ84" s="4"/>
      <c r="HA84" s="4"/>
      <c r="HB84" s="4"/>
      <c r="HC84" s="4"/>
      <c r="HD84" s="12">
        <v>1.4</v>
      </c>
      <c r="HE84" s="4">
        <v>0.03</v>
      </c>
      <c r="HF84" s="4">
        <v>0.23</v>
      </c>
      <c r="HG84" s="4"/>
      <c r="HH84" s="4"/>
      <c r="HI84" s="4">
        <v>5.3</v>
      </c>
      <c r="HJ84" s="4"/>
      <c r="HK84" s="4">
        <v>46</v>
      </c>
      <c r="HL84" s="12">
        <v>68</v>
      </c>
      <c r="HM84" s="4"/>
      <c r="HN84" s="4"/>
      <c r="HO84" s="4"/>
      <c r="HP84" s="4">
        <v>1.0999999999999999E-2</v>
      </c>
      <c r="HQ84" s="12">
        <v>0.01</v>
      </c>
      <c r="HR84" s="4"/>
      <c r="HS84" s="4"/>
      <c r="HT84" s="4"/>
      <c r="HU84" s="4"/>
      <c r="HV84" s="4"/>
      <c r="HW84" s="4"/>
      <c r="HX84" s="4"/>
      <c r="HY84" s="4"/>
      <c r="HZ84" s="12"/>
      <c r="IA84" s="4"/>
      <c r="IB84" s="4"/>
      <c r="IC84" s="4"/>
      <c r="ID84" s="12"/>
      <c r="IE84" s="4">
        <v>0.81</v>
      </c>
      <c r="IF84" s="4">
        <v>2.9</v>
      </c>
      <c r="IG84" s="4">
        <v>4.57</v>
      </c>
      <c r="IH84" s="4">
        <v>3.2000000000000001E-2</v>
      </c>
      <c r="II84" s="4"/>
      <c r="IJ84" s="4">
        <v>5.7</v>
      </c>
      <c r="IK84" s="4">
        <v>4.5999999999999996</v>
      </c>
      <c r="IL84" s="4"/>
      <c r="IM84" s="4"/>
      <c r="IN84" s="4">
        <v>0.17</v>
      </c>
      <c r="IO84" s="4"/>
      <c r="IP84" s="4">
        <v>11.9</v>
      </c>
      <c r="IQ84" s="4">
        <v>96.2</v>
      </c>
      <c r="IR84" s="4">
        <v>1E-3</v>
      </c>
      <c r="IS84" s="4">
        <v>1E-3</v>
      </c>
      <c r="IT84" s="4">
        <v>1E-3</v>
      </c>
      <c r="IU84" s="4">
        <v>1E-3</v>
      </c>
      <c r="IV84" s="4">
        <v>1E-3</v>
      </c>
      <c r="IW84" s="4">
        <v>1E-3</v>
      </c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12"/>
      <c r="JZ84" s="4"/>
      <c r="KA84" s="4"/>
      <c r="KB84" s="12"/>
      <c r="KC84" s="4"/>
      <c r="KD84" s="4"/>
      <c r="KE84" s="4"/>
      <c r="KF84" s="4"/>
      <c r="KG84" s="4"/>
      <c r="KH84" s="4"/>
      <c r="KI84" s="4"/>
      <c r="KJ84" s="4"/>
      <c r="KK84" s="4">
        <v>7.79</v>
      </c>
      <c r="KL84" s="4"/>
      <c r="KM84" s="4"/>
      <c r="KN84" s="4"/>
      <c r="KO84" s="4">
        <v>0.23</v>
      </c>
      <c r="KP84" s="4"/>
      <c r="KQ84" s="4">
        <v>4.7</v>
      </c>
      <c r="KR84" s="4"/>
      <c r="KS84" s="4"/>
      <c r="KT84" s="4"/>
      <c r="KU84" s="4"/>
      <c r="KV84" s="4"/>
      <c r="KW84" s="4">
        <v>11</v>
      </c>
      <c r="KX84" s="4"/>
      <c r="KY84" s="4">
        <v>24</v>
      </c>
      <c r="KZ84" s="4">
        <v>21</v>
      </c>
      <c r="LA84" s="4"/>
      <c r="LB84" s="4"/>
      <c r="LC84" s="4"/>
      <c r="LD84" s="4">
        <v>40</v>
      </c>
      <c r="LE84" s="4"/>
      <c r="LF84" s="4">
        <v>6.3</v>
      </c>
      <c r="LG84" s="4"/>
      <c r="LH84" s="4"/>
      <c r="LI84" s="4"/>
      <c r="LJ84" s="4"/>
      <c r="LK84" s="12"/>
      <c r="LL84" s="4"/>
      <c r="LM84" s="4"/>
      <c r="LN84" s="4"/>
      <c r="LO84" s="4"/>
      <c r="LP84" s="4"/>
      <c r="LQ84" s="12"/>
      <c r="LR84" s="4"/>
      <c r="LS84" s="4"/>
      <c r="LT84" s="4"/>
      <c r="LU84" s="4"/>
      <c r="LV84" s="4"/>
      <c r="LW84" s="4">
        <v>28</v>
      </c>
      <c r="LX84" s="4"/>
      <c r="LY84" s="12">
        <v>8.1</v>
      </c>
      <c r="LZ84" s="4">
        <v>5.0999999999999996</v>
      </c>
      <c r="MA84" s="4">
        <v>16</v>
      </c>
      <c r="MB84" s="4">
        <v>26.294996226415087</v>
      </c>
    </row>
    <row r="85" spans="1:340">
      <c r="A85" s="4" t="s">
        <v>476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12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>
        <v>130</v>
      </c>
      <c r="CO85" s="4"/>
      <c r="CP85" s="4"/>
      <c r="CQ85" s="12">
        <v>1.6000000000000001E-3</v>
      </c>
      <c r="CR85" s="4">
        <v>0.13</v>
      </c>
      <c r="CS85" s="4"/>
      <c r="CT85" s="12">
        <v>1</v>
      </c>
      <c r="CU85" s="4"/>
      <c r="CV85" s="4"/>
      <c r="CW85" s="4"/>
      <c r="CX85" s="4"/>
      <c r="CY85" s="4"/>
      <c r="CZ85" s="4"/>
      <c r="DA85" s="12"/>
      <c r="DB85" s="4"/>
      <c r="DC85" s="12"/>
      <c r="DD85" s="4"/>
      <c r="DE85" s="4"/>
      <c r="DF85" s="4"/>
      <c r="DG85" s="4"/>
      <c r="DH85" s="4"/>
      <c r="DI85" s="4"/>
      <c r="DJ85" s="4">
        <v>100</v>
      </c>
      <c r="DK85" s="4"/>
      <c r="DL85" s="4"/>
      <c r="DM85" s="4"/>
      <c r="DN85" s="4"/>
      <c r="DO85" s="4"/>
      <c r="DP85" s="12">
        <v>1.9E-2</v>
      </c>
      <c r="DQ85" s="4">
        <v>1.4E-2</v>
      </c>
      <c r="DR85" s="4">
        <v>62</v>
      </c>
      <c r="DS85" s="4"/>
      <c r="DT85" s="4"/>
      <c r="DU85" s="4"/>
      <c r="DV85" s="4"/>
      <c r="DW85" s="4"/>
      <c r="DX85" s="4"/>
      <c r="DY85" s="4">
        <v>3.5</v>
      </c>
      <c r="DZ85" s="4"/>
      <c r="EA85" s="4"/>
      <c r="EB85" s="4">
        <v>43</v>
      </c>
      <c r="EC85" s="4"/>
      <c r="ED85" s="4"/>
      <c r="EE85" s="4"/>
      <c r="EF85" s="4"/>
      <c r="EG85" s="4">
        <v>2.9</v>
      </c>
      <c r="EH85" s="4"/>
      <c r="EI85" s="4"/>
      <c r="EJ85" s="4"/>
      <c r="EK85" s="4"/>
      <c r="EL85" s="12"/>
      <c r="EM85" s="12">
        <v>0.5</v>
      </c>
      <c r="EN85" s="4"/>
      <c r="EO85" s="4"/>
      <c r="EP85" s="4"/>
      <c r="EQ85" s="4"/>
      <c r="ER85" s="4"/>
      <c r="ES85" s="4"/>
      <c r="ET85" s="4">
        <v>516</v>
      </c>
      <c r="EU85" s="12">
        <v>7.9</v>
      </c>
      <c r="EV85" s="4">
        <v>0.17</v>
      </c>
      <c r="EW85" s="4">
        <v>1.9</v>
      </c>
      <c r="EX85" s="12"/>
      <c r="EY85" s="12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12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12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>
        <v>3.0000000000000001E-3</v>
      </c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>
        <v>74</v>
      </c>
      <c r="GZ85" s="4"/>
      <c r="HA85" s="4"/>
      <c r="HB85" s="4"/>
      <c r="HC85" s="4"/>
      <c r="HD85" s="12">
        <v>0.74</v>
      </c>
      <c r="HE85" s="4">
        <v>0.03</v>
      </c>
      <c r="HF85" s="4">
        <v>0.1</v>
      </c>
      <c r="HG85" s="4"/>
      <c r="HH85" s="4"/>
      <c r="HI85" s="4">
        <v>5.7</v>
      </c>
      <c r="HJ85" s="4"/>
      <c r="HK85" s="4">
        <v>69</v>
      </c>
      <c r="HL85" s="12">
        <v>80</v>
      </c>
      <c r="HM85" s="4"/>
      <c r="HN85" s="4"/>
      <c r="HO85" s="4"/>
      <c r="HP85" s="4">
        <v>0.01</v>
      </c>
      <c r="HQ85" s="12">
        <v>0.01</v>
      </c>
      <c r="HR85" s="4"/>
      <c r="HS85" s="4"/>
      <c r="HT85" s="4"/>
      <c r="HU85" s="4"/>
      <c r="HV85" s="4"/>
      <c r="HW85" s="4"/>
      <c r="HX85" s="4"/>
      <c r="HY85" s="4"/>
      <c r="HZ85" s="12"/>
      <c r="IA85" s="4"/>
      <c r="IB85" s="4"/>
      <c r="IC85" s="4"/>
      <c r="ID85" s="12"/>
      <c r="IE85" s="4">
        <v>0.91</v>
      </c>
      <c r="IF85" s="4">
        <v>2.4</v>
      </c>
      <c r="IG85" s="4">
        <v>6.36</v>
      </c>
      <c r="IH85" s="4">
        <v>0.04</v>
      </c>
      <c r="II85" s="4"/>
      <c r="IJ85" s="4">
        <v>6.9</v>
      </c>
      <c r="IK85" s="4">
        <v>6.4</v>
      </c>
      <c r="IL85" s="4"/>
      <c r="IM85" s="4"/>
      <c r="IN85" s="4">
        <v>0.21</v>
      </c>
      <c r="IO85" s="4"/>
      <c r="IP85" s="4">
        <v>11.8</v>
      </c>
      <c r="IQ85" s="4">
        <v>98.4</v>
      </c>
      <c r="IR85" s="4">
        <v>1E-3</v>
      </c>
      <c r="IS85" s="4">
        <v>1E-3</v>
      </c>
      <c r="IT85" s="4">
        <v>1E-3</v>
      </c>
      <c r="IU85" s="4">
        <v>1E-3</v>
      </c>
      <c r="IV85" s="4">
        <v>1E-3</v>
      </c>
      <c r="IW85" s="4">
        <v>1E-3</v>
      </c>
      <c r="IX85" s="4">
        <v>2E-3</v>
      </c>
      <c r="IY85" s="4">
        <v>8.0000000000000002E-3</v>
      </c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12"/>
      <c r="JZ85" s="4"/>
      <c r="KA85" s="4"/>
      <c r="KB85" s="12"/>
      <c r="KC85" s="4"/>
      <c r="KD85" s="4"/>
      <c r="KE85" s="4"/>
      <c r="KF85" s="4"/>
      <c r="KG85" s="4"/>
      <c r="KH85" s="4"/>
      <c r="KI85" s="4"/>
      <c r="KJ85" s="4"/>
      <c r="KK85" s="4">
        <v>7.91</v>
      </c>
      <c r="KL85" s="4"/>
      <c r="KM85" s="4"/>
      <c r="KN85" s="4"/>
      <c r="KO85" s="4">
        <v>0.23</v>
      </c>
      <c r="KP85" s="4"/>
      <c r="KQ85" s="4">
        <v>4.7</v>
      </c>
      <c r="KR85" s="4"/>
      <c r="KS85" s="4"/>
      <c r="KT85" s="4"/>
      <c r="KU85" s="4"/>
      <c r="KV85" s="4"/>
      <c r="KW85" s="4">
        <v>10</v>
      </c>
      <c r="KX85" s="4"/>
      <c r="KY85" s="4">
        <v>29</v>
      </c>
      <c r="KZ85" s="4">
        <v>3.6</v>
      </c>
      <c r="LA85" s="4"/>
      <c r="LB85" s="4"/>
      <c r="LC85" s="4"/>
      <c r="LD85" s="4">
        <v>47</v>
      </c>
      <c r="LE85" s="4"/>
      <c r="LF85" s="4">
        <v>7.4</v>
      </c>
      <c r="LG85" s="4"/>
      <c r="LH85" s="4"/>
      <c r="LI85" s="4"/>
      <c r="LJ85" s="4"/>
      <c r="LK85" s="12"/>
      <c r="LL85" s="4"/>
      <c r="LM85" s="4"/>
      <c r="LN85" s="4"/>
      <c r="LO85" s="4"/>
      <c r="LP85" s="4"/>
      <c r="LQ85" s="12"/>
      <c r="LR85" s="4"/>
      <c r="LS85" s="4"/>
      <c r="LT85" s="4"/>
      <c r="LU85" s="4"/>
      <c r="LV85" s="4"/>
      <c r="LW85" s="4">
        <v>3.1</v>
      </c>
      <c r="LX85" s="4"/>
      <c r="LY85" s="12">
        <v>8.1999999999999993</v>
      </c>
      <c r="LZ85" s="4">
        <v>1.4</v>
      </c>
      <c r="MA85" s="4">
        <v>3</v>
      </c>
      <c r="MB85" s="4">
        <v>24.68370181818182</v>
      </c>
    </row>
    <row r="86" spans="1:340">
      <c r="A86" s="4" t="s">
        <v>477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12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12">
        <v>1.15E-3</v>
      </c>
      <c r="CR86" s="4">
        <v>8.6999999999999994E-2</v>
      </c>
      <c r="CS86" s="4"/>
      <c r="CT86" s="12">
        <v>1</v>
      </c>
      <c r="CU86" s="4"/>
      <c r="CV86" s="4"/>
      <c r="CW86" s="4"/>
      <c r="CX86" s="4"/>
      <c r="CY86" s="4"/>
      <c r="CZ86" s="4"/>
      <c r="DA86" s="12"/>
      <c r="DB86" s="4"/>
      <c r="DC86" s="12"/>
      <c r="DD86" s="4"/>
      <c r="DE86" s="4"/>
      <c r="DF86" s="4"/>
      <c r="DG86" s="4"/>
      <c r="DH86" s="4"/>
      <c r="DI86" s="4"/>
      <c r="DJ86" s="4">
        <v>100</v>
      </c>
      <c r="DK86" s="4"/>
      <c r="DL86" s="4"/>
      <c r="DM86" s="4"/>
      <c r="DN86" s="4"/>
      <c r="DO86" s="4"/>
      <c r="DP86" s="12">
        <v>3.2000000000000001E-2</v>
      </c>
      <c r="DQ86" s="4">
        <v>1.4999999999999999E-2</v>
      </c>
      <c r="DR86" s="4"/>
      <c r="DS86" s="4"/>
      <c r="DT86" s="4"/>
      <c r="DU86" s="4"/>
      <c r="DV86" s="4"/>
      <c r="DW86" s="4"/>
      <c r="DX86" s="4"/>
      <c r="DY86" s="4">
        <v>6.4</v>
      </c>
      <c r="DZ86" s="4"/>
      <c r="EA86" s="4"/>
      <c r="EB86" s="4">
        <v>38</v>
      </c>
      <c r="EC86" s="4"/>
      <c r="ED86" s="4"/>
      <c r="EE86" s="4"/>
      <c r="EF86" s="4"/>
      <c r="EG86" s="4">
        <v>5.7</v>
      </c>
      <c r="EH86" s="4"/>
      <c r="EI86" s="4"/>
      <c r="EJ86" s="4"/>
      <c r="EK86" s="4"/>
      <c r="EL86" s="12"/>
      <c r="EM86" s="12">
        <v>0.5</v>
      </c>
      <c r="EN86" s="4"/>
      <c r="EO86" s="4"/>
      <c r="EP86" s="4"/>
      <c r="EQ86" s="4"/>
      <c r="ER86" s="4"/>
      <c r="ES86" s="4"/>
      <c r="ET86" s="4">
        <v>469</v>
      </c>
      <c r="EU86" s="12">
        <v>3.5</v>
      </c>
      <c r="EV86" s="4"/>
      <c r="EW86" s="4">
        <v>2.7</v>
      </c>
      <c r="EX86" s="12"/>
      <c r="EY86" s="12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12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12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>
        <v>3.0000000000000001E-3</v>
      </c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>
        <v>160</v>
      </c>
      <c r="GZ86" s="4"/>
      <c r="HA86" s="4"/>
      <c r="HB86" s="4"/>
      <c r="HC86" s="4"/>
      <c r="HD86" s="12">
        <v>1.1000000000000001</v>
      </c>
      <c r="HE86" s="4"/>
      <c r="HF86" s="4">
        <v>0.17</v>
      </c>
      <c r="HG86" s="4"/>
      <c r="HH86" s="4"/>
      <c r="HI86" s="4"/>
      <c r="HJ86" s="4"/>
      <c r="HK86" s="4"/>
      <c r="HL86" s="12">
        <v>71</v>
      </c>
      <c r="HM86" s="4"/>
      <c r="HN86" s="4"/>
      <c r="HO86" s="4"/>
      <c r="HP86" s="4">
        <v>1.0999999999999999E-2</v>
      </c>
      <c r="HQ86" s="12">
        <v>0.01</v>
      </c>
      <c r="HR86" s="4"/>
      <c r="HS86" s="4"/>
      <c r="HT86" s="4"/>
      <c r="HU86" s="4"/>
      <c r="HV86" s="4"/>
      <c r="HW86" s="4"/>
      <c r="HX86" s="4"/>
      <c r="HY86" s="4"/>
      <c r="HZ86" s="12"/>
      <c r="IA86" s="4"/>
      <c r="IB86" s="4"/>
      <c r="IC86" s="4"/>
      <c r="ID86" s="12"/>
      <c r="IE86" s="4"/>
      <c r="IF86" s="4">
        <v>2.8</v>
      </c>
      <c r="IG86" s="4">
        <v>4.68</v>
      </c>
      <c r="IH86" s="4">
        <v>2.5000000000000001E-2</v>
      </c>
      <c r="II86" s="4"/>
      <c r="IJ86" s="4">
        <v>5.3</v>
      </c>
      <c r="IK86" s="4">
        <v>4.7</v>
      </c>
      <c r="IL86" s="4"/>
      <c r="IM86" s="4"/>
      <c r="IN86" s="4">
        <v>0.16</v>
      </c>
      <c r="IO86" s="4"/>
      <c r="IP86" s="4">
        <v>10.3</v>
      </c>
      <c r="IQ86" s="4">
        <v>85.1</v>
      </c>
      <c r="IR86" s="4">
        <v>1E-3</v>
      </c>
      <c r="IS86" s="4">
        <v>1E-3</v>
      </c>
      <c r="IT86" s="4">
        <v>1E-3</v>
      </c>
      <c r="IU86" s="4">
        <v>1E-3</v>
      </c>
      <c r="IV86" s="4">
        <v>1E-3</v>
      </c>
      <c r="IW86" s="4">
        <v>1E-3</v>
      </c>
      <c r="IX86" s="4">
        <v>2E-3</v>
      </c>
      <c r="IY86" s="4">
        <v>8.0000000000000002E-3</v>
      </c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12"/>
      <c r="JZ86" s="4"/>
      <c r="KA86" s="4"/>
      <c r="KB86" s="12"/>
      <c r="KC86" s="4"/>
      <c r="KD86" s="4"/>
      <c r="KE86" s="4"/>
      <c r="KF86" s="4"/>
      <c r="KG86" s="4"/>
      <c r="KH86" s="4"/>
      <c r="KI86" s="4"/>
      <c r="KJ86" s="4"/>
      <c r="KK86" s="4">
        <v>7.95</v>
      </c>
      <c r="KL86" s="4"/>
      <c r="KM86" s="4"/>
      <c r="KN86" s="4"/>
      <c r="KO86" s="4">
        <v>0.22</v>
      </c>
      <c r="KP86" s="4"/>
      <c r="KQ86" s="4">
        <v>4.7</v>
      </c>
      <c r="KR86" s="4"/>
      <c r="KS86" s="4"/>
      <c r="KT86" s="4"/>
      <c r="KU86" s="4"/>
      <c r="KV86" s="4"/>
      <c r="KW86" s="4">
        <v>9.1</v>
      </c>
      <c r="KX86" s="4"/>
      <c r="KY86" s="4">
        <v>26</v>
      </c>
      <c r="KZ86" s="4">
        <v>19</v>
      </c>
      <c r="LA86" s="4"/>
      <c r="LB86" s="4"/>
      <c r="LC86" s="4"/>
      <c r="LD86" s="4">
        <v>42</v>
      </c>
      <c r="LE86" s="4"/>
      <c r="LF86" s="4">
        <v>7.1</v>
      </c>
      <c r="LG86" s="4"/>
      <c r="LH86" s="4"/>
      <c r="LI86" s="4"/>
      <c r="LJ86" s="4"/>
      <c r="LK86" s="12"/>
      <c r="LL86" s="4"/>
      <c r="LM86" s="4"/>
      <c r="LN86" s="4"/>
      <c r="LO86" s="4"/>
      <c r="LP86" s="4"/>
      <c r="LQ86" s="12"/>
      <c r="LR86" s="4"/>
      <c r="LS86" s="4"/>
      <c r="LT86" s="4"/>
      <c r="LU86" s="4"/>
      <c r="LV86" s="4"/>
      <c r="LW86" s="4">
        <v>22</v>
      </c>
      <c r="LX86" s="4"/>
      <c r="LY86" s="12">
        <v>6.9</v>
      </c>
      <c r="LZ86" s="4"/>
      <c r="MA86" s="4">
        <v>3.9</v>
      </c>
      <c r="MB86" s="4">
        <v>23.854896808510638</v>
      </c>
    </row>
    <row r="87" spans="1:340">
      <c r="A87" s="4" t="s">
        <v>478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12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>
        <v>130</v>
      </c>
      <c r="CO87" s="4"/>
      <c r="CP87" s="4"/>
      <c r="CQ87" s="12">
        <v>5.1999999999999995E-4</v>
      </c>
      <c r="CR87" s="4">
        <v>0.03</v>
      </c>
      <c r="CS87" s="4"/>
      <c r="CT87" s="12">
        <v>1</v>
      </c>
      <c r="CU87" s="4"/>
      <c r="CV87" s="4"/>
      <c r="CW87" s="4"/>
      <c r="CX87" s="4"/>
      <c r="CY87" s="4"/>
      <c r="CZ87" s="4"/>
      <c r="DA87" s="12"/>
      <c r="DB87" s="4"/>
      <c r="DC87" s="12"/>
      <c r="DD87" s="4"/>
      <c r="DE87" s="4"/>
      <c r="DF87" s="4"/>
      <c r="DG87" s="4"/>
      <c r="DH87" s="4"/>
      <c r="DI87" s="4"/>
      <c r="DJ87" s="4">
        <v>100</v>
      </c>
      <c r="DK87" s="4"/>
      <c r="DL87" s="4"/>
      <c r="DM87" s="4"/>
      <c r="DN87" s="4"/>
      <c r="DO87" s="4"/>
      <c r="DP87" s="12">
        <v>2.7E-2</v>
      </c>
      <c r="DQ87" s="4">
        <v>1.7999999999999999E-2</v>
      </c>
      <c r="DR87" s="4"/>
      <c r="DS87" s="4"/>
      <c r="DT87" s="4"/>
      <c r="DU87" s="4"/>
      <c r="DV87" s="4"/>
      <c r="DW87" s="4"/>
      <c r="DX87" s="4"/>
      <c r="DY87" s="4">
        <v>3.7</v>
      </c>
      <c r="DZ87" s="4"/>
      <c r="EA87" s="4"/>
      <c r="EB87" s="4">
        <v>44</v>
      </c>
      <c r="EC87" s="4"/>
      <c r="ED87" s="4"/>
      <c r="EE87" s="4"/>
      <c r="EF87" s="4"/>
      <c r="EG87" s="4">
        <v>140</v>
      </c>
      <c r="EH87" s="4"/>
      <c r="EI87" s="4"/>
      <c r="EJ87" s="4"/>
      <c r="EK87" s="4"/>
      <c r="EL87" s="12"/>
      <c r="EM87" s="12">
        <v>0.5</v>
      </c>
      <c r="EN87" s="4"/>
      <c r="EO87" s="4"/>
      <c r="EP87" s="4"/>
      <c r="EQ87" s="4"/>
      <c r="ER87" s="4"/>
      <c r="ES87" s="4"/>
      <c r="ET87" s="4">
        <v>507.5</v>
      </c>
      <c r="EU87" s="12">
        <v>2.7</v>
      </c>
      <c r="EV87" s="4"/>
      <c r="EW87" s="4">
        <v>2</v>
      </c>
      <c r="EX87" s="12"/>
      <c r="EY87" s="12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12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12"/>
      <c r="GB87" s="4"/>
      <c r="GC87" s="4"/>
      <c r="GD87" s="4"/>
      <c r="GE87" s="4"/>
      <c r="GF87" s="4"/>
      <c r="GG87" s="4"/>
      <c r="GH87" s="4"/>
      <c r="GI87" s="4"/>
      <c r="GJ87" s="4">
        <v>6.9999999999999999E-4</v>
      </c>
      <c r="GK87" s="4">
        <v>3.8000000000000002E-4</v>
      </c>
      <c r="GL87" s="4">
        <v>2.3E-2</v>
      </c>
      <c r="GM87" s="4"/>
      <c r="GN87" s="4">
        <v>6.4999999999999997E-4</v>
      </c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>
        <v>77</v>
      </c>
      <c r="GZ87" s="4"/>
      <c r="HA87" s="4"/>
      <c r="HB87" s="4"/>
      <c r="HC87" s="4"/>
      <c r="HD87" s="12">
        <v>0.55000000000000004</v>
      </c>
      <c r="HE87" s="4"/>
      <c r="HF87" s="4">
        <v>0.1</v>
      </c>
      <c r="HG87" s="4"/>
      <c r="HH87" s="4"/>
      <c r="HI87" s="4"/>
      <c r="HJ87" s="4"/>
      <c r="HK87" s="4"/>
      <c r="HL87" s="12">
        <v>24</v>
      </c>
      <c r="HM87" s="4"/>
      <c r="HN87" s="4"/>
      <c r="HO87" s="4"/>
      <c r="HP87" s="4">
        <v>0.01</v>
      </c>
      <c r="HQ87" s="12">
        <v>0.01</v>
      </c>
      <c r="HR87" s="4"/>
      <c r="HS87" s="4"/>
      <c r="HT87" s="4"/>
      <c r="HU87" s="4"/>
      <c r="HV87" s="4"/>
      <c r="HW87" s="4"/>
      <c r="HX87" s="4"/>
      <c r="HY87" s="4"/>
      <c r="HZ87" s="12"/>
      <c r="IA87" s="4"/>
      <c r="IB87" s="4"/>
      <c r="IC87" s="4"/>
      <c r="ID87" s="12"/>
      <c r="IE87" s="4"/>
      <c r="IF87" s="4">
        <v>2.2000000000000002</v>
      </c>
      <c r="IG87" s="4">
        <v>5.43</v>
      </c>
      <c r="IH87" s="4">
        <v>1.7999999999999999E-2</v>
      </c>
      <c r="II87" s="4"/>
      <c r="IJ87" s="4">
        <v>6.7</v>
      </c>
      <c r="IK87" s="4">
        <v>5.45</v>
      </c>
      <c r="IL87" s="4"/>
      <c r="IM87" s="4"/>
      <c r="IN87" s="4">
        <v>8.0500000000000002E-2</v>
      </c>
      <c r="IO87" s="4"/>
      <c r="IP87" s="4">
        <v>16.100000000000001</v>
      </c>
      <c r="IQ87" s="4">
        <v>140.4</v>
      </c>
      <c r="IR87" s="4">
        <v>1E-3</v>
      </c>
      <c r="IS87" s="4">
        <v>1E-3</v>
      </c>
      <c r="IT87" s="4">
        <v>1E-3</v>
      </c>
      <c r="IU87" s="4">
        <v>1E-3</v>
      </c>
      <c r="IV87" s="4">
        <v>1E-3</v>
      </c>
      <c r="IW87" s="4">
        <v>1E-3</v>
      </c>
      <c r="IX87" s="4">
        <v>2E-3</v>
      </c>
      <c r="IY87" s="4">
        <v>8.0000000000000002E-3</v>
      </c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12"/>
      <c r="JZ87" s="4"/>
      <c r="KA87" s="4"/>
      <c r="KB87" s="12"/>
      <c r="KC87" s="4"/>
      <c r="KD87" s="4"/>
      <c r="KE87" s="4"/>
      <c r="KF87" s="4"/>
      <c r="KG87" s="4"/>
      <c r="KH87" s="4"/>
      <c r="KI87" s="4"/>
      <c r="KJ87" s="4"/>
      <c r="KK87" s="4">
        <v>9.1849999999999987</v>
      </c>
      <c r="KL87" s="4"/>
      <c r="KM87" s="4"/>
      <c r="KN87" s="4"/>
      <c r="KO87" s="4">
        <v>0.26</v>
      </c>
      <c r="KP87" s="4"/>
      <c r="KQ87" s="4">
        <v>4.7</v>
      </c>
      <c r="KR87" s="4"/>
      <c r="KS87" s="4"/>
      <c r="KT87" s="4"/>
      <c r="KU87" s="4"/>
      <c r="KV87" s="4"/>
      <c r="KW87" s="4">
        <v>2.8</v>
      </c>
      <c r="KX87" s="4"/>
      <c r="KY87" s="4">
        <v>32</v>
      </c>
      <c r="KZ87" s="4">
        <v>22</v>
      </c>
      <c r="LA87" s="4"/>
      <c r="LB87" s="4"/>
      <c r="LC87" s="4"/>
      <c r="LD87" s="4">
        <v>48</v>
      </c>
      <c r="LE87" s="4"/>
      <c r="LF87" s="4">
        <v>9.3000000000000007</v>
      </c>
      <c r="LG87" s="4"/>
      <c r="LH87" s="4"/>
      <c r="LI87" s="4"/>
      <c r="LJ87" s="4"/>
      <c r="LK87" s="12"/>
      <c r="LL87" s="4"/>
      <c r="LM87" s="4"/>
      <c r="LN87" s="4"/>
      <c r="LO87" s="4"/>
      <c r="LP87" s="4"/>
      <c r="LQ87" s="12"/>
      <c r="LR87" s="4"/>
      <c r="LS87" s="4"/>
      <c r="LT87" s="4"/>
      <c r="LU87" s="4"/>
      <c r="LV87" s="4"/>
      <c r="LW87" s="4">
        <v>9.1999999999999993</v>
      </c>
      <c r="LX87" s="4"/>
      <c r="LY87" s="12">
        <v>11</v>
      </c>
      <c r="LZ87" s="4"/>
      <c r="MA87" s="4">
        <v>3.2</v>
      </c>
      <c r="MB87" s="4">
        <v>33.140383387096776</v>
      </c>
    </row>
    <row r="88" spans="1:340">
      <c r="A88" s="4" t="s">
        <v>479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12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>
        <v>120</v>
      </c>
      <c r="CO88" s="4"/>
      <c r="CP88" s="4"/>
      <c r="CQ88" s="12">
        <v>7.2000000000000005E-4</v>
      </c>
      <c r="CR88" s="4">
        <v>0.03</v>
      </c>
      <c r="CS88" s="4"/>
      <c r="CT88" s="12">
        <v>1</v>
      </c>
      <c r="CU88" s="4"/>
      <c r="CV88" s="4"/>
      <c r="CW88" s="4"/>
      <c r="CX88" s="4"/>
      <c r="CY88" s="4"/>
      <c r="CZ88" s="4"/>
      <c r="DA88" s="12"/>
      <c r="DB88" s="4"/>
      <c r="DC88" s="12"/>
      <c r="DD88" s="4"/>
      <c r="DE88" s="4"/>
      <c r="DF88" s="4"/>
      <c r="DG88" s="4"/>
      <c r="DH88" s="4"/>
      <c r="DI88" s="4"/>
      <c r="DJ88" s="4">
        <v>100</v>
      </c>
      <c r="DK88" s="4"/>
      <c r="DL88" s="4"/>
      <c r="DM88" s="4"/>
      <c r="DN88" s="4"/>
      <c r="DO88" s="4"/>
      <c r="DP88" s="12">
        <v>2.3E-2</v>
      </c>
      <c r="DQ88" s="4">
        <v>0.02</v>
      </c>
      <c r="DR88" s="4"/>
      <c r="DS88" s="4"/>
      <c r="DT88" s="4"/>
      <c r="DU88" s="4"/>
      <c r="DV88" s="4"/>
      <c r="DW88" s="4"/>
      <c r="DX88" s="4"/>
      <c r="DY88" s="4">
        <v>4.0999999999999996</v>
      </c>
      <c r="DZ88" s="4"/>
      <c r="EA88" s="4"/>
      <c r="EB88" s="4">
        <v>45</v>
      </c>
      <c r="EC88" s="4"/>
      <c r="ED88" s="4"/>
      <c r="EE88" s="4"/>
      <c r="EF88" s="4"/>
      <c r="EG88" s="4">
        <v>89</v>
      </c>
      <c r="EH88" s="4"/>
      <c r="EI88" s="4"/>
      <c r="EJ88" s="4"/>
      <c r="EK88" s="4"/>
      <c r="EL88" s="12"/>
      <c r="EM88" s="12">
        <v>0.5</v>
      </c>
      <c r="EN88" s="4"/>
      <c r="EO88" s="4"/>
      <c r="EP88" s="4"/>
      <c r="EQ88" s="4"/>
      <c r="ER88" s="4"/>
      <c r="ES88" s="4"/>
      <c r="ET88" s="4">
        <v>515</v>
      </c>
      <c r="EU88" s="12">
        <v>2.6</v>
      </c>
      <c r="EV88" s="4"/>
      <c r="EW88" s="4">
        <v>2.1</v>
      </c>
      <c r="EX88" s="12"/>
      <c r="EY88" s="12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12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12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>
        <v>3.0000000000000001E-3</v>
      </c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>
        <v>30</v>
      </c>
      <c r="GZ88" s="4"/>
      <c r="HA88" s="4"/>
      <c r="HB88" s="4"/>
      <c r="HC88" s="4"/>
      <c r="HD88" s="12">
        <v>0.42</v>
      </c>
      <c r="HE88" s="4"/>
      <c r="HF88" s="4">
        <v>0.1</v>
      </c>
      <c r="HG88" s="4"/>
      <c r="HH88" s="4"/>
      <c r="HI88" s="4"/>
      <c r="HJ88" s="4"/>
      <c r="HK88" s="4"/>
      <c r="HL88" s="12">
        <v>10</v>
      </c>
      <c r="HM88" s="4"/>
      <c r="HN88" s="4"/>
      <c r="HO88" s="4"/>
      <c r="HP88" s="4">
        <v>0.01</v>
      </c>
      <c r="HQ88" s="12">
        <v>0.01</v>
      </c>
      <c r="HR88" s="4"/>
      <c r="HS88" s="4"/>
      <c r="HT88" s="4"/>
      <c r="HU88" s="4"/>
      <c r="HV88" s="4"/>
      <c r="HW88" s="4"/>
      <c r="HX88" s="4"/>
      <c r="HY88" s="4"/>
      <c r="HZ88" s="12"/>
      <c r="IA88" s="4"/>
      <c r="IB88" s="4"/>
      <c r="IC88" s="4"/>
      <c r="ID88" s="12"/>
      <c r="IE88" s="4"/>
      <c r="IF88" s="4">
        <v>2</v>
      </c>
      <c r="IG88" s="4">
        <v>4.9800000000000004</v>
      </c>
      <c r="IH88" s="4">
        <v>2.5000000000000001E-2</v>
      </c>
      <c r="II88" s="4"/>
      <c r="IJ88" s="4">
        <v>5.8</v>
      </c>
      <c r="IK88" s="4">
        <v>5</v>
      </c>
      <c r="IL88" s="4"/>
      <c r="IM88" s="4"/>
      <c r="IN88" s="4">
        <v>0.11</v>
      </c>
      <c r="IO88" s="4"/>
      <c r="IP88" s="4">
        <v>13.7</v>
      </c>
      <c r="IQ88" s="4">
        <v>132.9</v>
      </c>
      <c r="IR88" s="4">
        <v>1E-3</v>
      </c>
      <c r="IS88" s="4">
        <v>1E-3</v>
      </c>
      <c r="IT88" s="4">
        <v>1E-3</v>
      </c>
      <c r="IU88" s="4">
        <v>1E-3</v>
      </c>
      <c r="IV88" s="4">
        <v>1E-3</v>
      </c>
      <c r="IW88" s="4">
        <v>1E-3</v>
      </c>
      <c r="IX88" s="4">
        <v>2E-3</v>
      </c>
      <c r="IY88" s="4">
        <v>8.0000000000000002E-3</v>
      </c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12"/>
      <c r="JZ88" s="4"/>
      <c r="KA88" s="4"/>
      <c r="KB88" s="12"/>
      <c r="KC88" s="4"/>
      <c r="KD88" s="4"/>
      <c r="KE88" s="4"/>
      <c r="KF88" s="4"/>
      <c r="KG88" s="4"/>
      <c r="KH88" s="4"/>
      <c r="KI88" s="4"/>
      <c r="KJ88" s="4"/>
      <c r="KK88" s="4">
        <v>9.19</v>
      </c>
      <c r="KL88" s="4"/>
      <c r="KM88" s="4"/>
      <c r="KN88" s="4"/>
      <c r="KO88" s="4">
        <v>0.23</v>
      </c>
      <c r="KP88" s="4"/>
      <c r="KQ88" s="4">
        <v>5.2</v>
      </c>
      <c r="KR88" s="4"/>
      <c r="KS88" s="4"/>
      <c r="KT88" s="4"/>
      <c r="KU88" s="4"/>
      <c r="KV88" s="4"/>
      <c r="KW88" s="4">
        <v>0.53</v>
      </c>
      <c r="KX88" s="4"/>
      <c r="KY88" s="4">
        <v>32</v>
      </c>
      <c r="KZ88" s="4">
        <v>16</v>
      </c>
      <c r="LA88" s="4"/>
      <c r="LB88" s="4"/>
      <c r="LC88" s="4"/>
      <c r="LD88" s="4">
        <v>46</v>
      </c>
      <c r="LE88" s="4"/>
      <c r="LF88" s="4">
        <v>13.8</v>
      </c>
      <c r="LG88" s="4"/>
      <c r="LH88" s="4"/>
      <c r="LI88" s="4"/>
      <c r="LJ88" s="4"/>
      <c r="LK88" s="12"/>
      <c r="LL88" s="4"/>
      <c r="LM88" s="4"/>
      <c r="LN88" s="4"/>
      <c r="LO88" s="4"/>
      <c r="LP88" s="4"/>
      <c r="LQ88" s="12"/>
      <c r="LR88" s="4"/>
      <c r="LS88" s="4"/>
      <c r="LT88" s="4"/>
      <c r="LU88" s="4"/>
      <c r="LV88" s="4"/>
      <c r="LW88" s="4">
        <v>8.1</v>
      </c>
      <c r="LX88" s="4"/>
      <c r="LY88" s="12">
        <v>16</v>
      </c>
      <c r="LZ88" s="4"/>
      <c r="MA88" s="4">
        <v>1.7</v>
      </c>
      <c r="MB88" s="4">
        <v>25.691619166666666</v>
      </c>
    </row>
    <row r="89" spans="1:340">
      <c r="A89" s="4" t="s">
        <v>480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12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>
        <v>120</v>
      </c>
      <c r="CO89" s="4"/>
      <c r="CP89" s="4"/>
      <c r="CQ89" s="12">
        <v>1.41E-3</v>
      </c>
      <c r="CR89" s="4">
        <v>5.6000000000000001E-2</v>
      </c>
      <c r="CS89" s="4"/>
      <c r="CT89" s="12"/>
      <c r="CU89" s="4"/>
      <c r="CV89" s="4"/>
      <c r="CW89" s="4"/>
      <c r="CX89" s="4"/>
      <c r="CY89" s="4"/>
      <c r="CZ89" s="4"/>
      <c r="DA89" s="12"/>
      <c r="DB89" s="4"/>
      <c r="DC89" s="12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12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12"/>
      <c r="EM89" s="12"/>
      <c r="EN89" s="4"/>
      <c r="EO89" s="4"/>
      <c r="EP89" s="4"/>
      <c r="EQ89" s="4"/>
      <c r="ER89" s="4"/>
      <c r="ES89" s="4"/>
      <c r="ET89" s="4">
        <v>528</v>
      </c>
      <c r="EU89" s="12"/>
      <c r="EV89" s="4"/>
      <c r="EW89" s="4"/>
      <c r="EX89" s="12"/>
      <c r="EY89" s="12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12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12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12"/>
      <c r="HE89" s="4"/>
      <c r="HF89" s="4"/>
      <c r="HG89" s="4"/>
      <c r="HH89" s="4"/>
      <c r="HI89" s="4"/>
      <c r="HJ89" s="4"/>
      <c r="HK89" s="4"/>
      <c r="HL89" s="12"/>
      <c r="HM89" s="4"/>
      <c r="HN89" s="4"/>
      <c r="HO89" s="4"/>
      <c r="HP89" s="4"/>
      <c r="HQ89" s="12"/>
      <c r="HR89" s="4"/>
      <c r="HS89" s="4"/>
      <c r="HT89" s="4"/>
      <c r="HU89" s="4"/>
      <c r="HV89" s="4"/>
      <c r="HW89" s="4"/>
      <c r="HX89" s="4"/>
      <c r="HY89" s="4"/>
      <c r="HZ89" s="12"/>
      <c r="IA89" s="4"/>
      <c r="IB89" s="4"/>
      <c r="IC89" s="4"/>
      <c r="ID89" s="12"/>
      <c r="IE89" s="4"/>
      <c r="IF89" s="4"/>
      <c r="IG89" s="4">
        <v>4.8600000000000003</v>
      </c>
      <c r="IH89" s="4">
        <v>3.5999999999999997E-2</v>
      </c>
      <c r="II89" s="4"/>
      <c r="IJ89" s="4"/>
      <c r="IK89" s="4">
        <v>4.9000000000000004</v>
      </c>
      <c r="IL89" s="4"/>
      <c r="IM89" s="4"/>
      <c r="IN89" s="4">
        <v>0.22</v>
      </c>
      <c r="IO89" s="4"/>
      <c r="IP89" s="4">
        <v>8.6199999999999992</v>
      </c>
      <c r="IQ89" s="4">
        <v>93.2</v>
      </c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12"/>
      <c r="JZ89" s="4"/>
      <c r="KA89" s="4"/>
      <c r="KB89" s="12"/>
      <c r="KC89" s="4"/>
      <c r="KD89" s="4"/>
      <c r="KE89" s="4"/>
      <c r="KF89" s="4"/>
      <c r="KG89" s="4"/>
      <c r="KH89" s="4"/>
      <c r="KI89" s="4"/>
      <c r="KJ89" s="4"/>
      <c r="KK89" s="4">
        <v>7.85</v>
      </c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>
        <v>19</v>
      </c>
      <c r="LG89" s="4"/>
      <c r="LH89" s="4"/>
      <c r="LI89" s="4"/>
      <c r="LJ89" s="4"/>
      <c r="LK89" s="12"/>
      <c r="LL89" s="4"/>
      <c r="LM89" s="4"/>
      <c r="LN89" s="4"/>
      <c r="LO89" s="4"/>
      <c r="LP89" s="4"/>
      <c r="LQ89" s="12"/>
      <c r="LR89" s="4"/>
      <c r="LS89" s="4"/>
      <c r="LT89" s="4"/>
      <c r="LU89" s="4"/>
      <c r="LV89" s="4"/>
      <c r="LW89" s="4"/>
      <c r="LX89" s="4"/>
      <c r="LY89" s="12"/>
      <c r="LZ89" s="4"/>
      <c r="MA89" s="4"/>
      <c r="MB89" s="4">
        <v>65.561950833333341</v>
      </c>
    </row>
    <row r="90" spans="1:340">
      <c r="A90" s="4" t="s">
        <v>481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12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>
        <v>130</v>
      </c>
      <c r="CO90" s="4"/>
      <c r="CP90" s="4"/>
      <c r="CQ90" s="12">
        <v>5.9999999999999995E-4</v>
      </c>
      <c r="CR90" s="4">
        <v>0.03</v>
      </c>
      <c r="CS90" s="4"/>
      <c r="CT90" s="12"/>
      <c r="CU90" s="4"/>
      <c r="CV90" s="4"/>
      <c r="CW90" s="4"/>
      <c r="CX90" s="4"/>
      <c r="CY90" s="4"/>
      <c r="CZ90" s="4"/>
      <c r="DA90" s="12"/>
      <c r="DB90" s="4"/>
      <c r="DC90" s="12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12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12"/>
      <c r="EM90" s="12"/>
      <c r="EN90" s="4"/>
      <c r="EO90" s="4"/>
      <c r="EP90" s="4"/>
      <c r="EQ90" s="4"/>
      <c r="ER90" s="4"/>
      <c r="ES90" s="4"/>
      <c r="ET90" s="4">
        <v>531</v>
      </c>
      <c r="EU90" s="12"/>
      <c r="EV90" s="4"/>
      <c r="EW90" s="4"/>
      <c r="EX90" s="12"/>
      <c r="EY90" s="12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12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12"/>
      <c r="GB90" s="4"/>
      <c r="GC90" s="4"/>
      <c r="GD90" s="4"/>
      <c r="GE90" s="4"/>
      <c r="GF90" s="4"/>
      <c r="GG90" s="4"/>
      <c r="GH90" s="4"/>
      <c r="GI90" s="4"/>
      <c r="GJ90" s="4"/>
      <c r="GK90" s="4">
        <v>6.2E-4</v>
      </c>
      <c r="GL90" s="4">
        <v>1.0999999999999999E-2</v>
      </c>
      <c r="GM90" s="4"/>
      <c r="GN90" s="4">
        <v>4.4000000000000002E-4</v>
      </c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12"/>
      <c r="HE90" s="4"/>
      <c r="HF90" s="4"/>
      <c r="HG90" s="4"/>
      <c r="HH90" s="4"/>
      <c r="HI90" s="4"/>
      <c r="HJ90" s="4"/>
      <c r="HK90" s="4"/>
      <c r="HL90" s="12"/>
      <c r="HM90" s="4"/>
      <c r="HN90" s="4"/>
      <c r="HO90" s="4"/>
      <c r="HP90" s="4"/>
      <c r="HQ90" s="12"/>
      <c r="HR90" s="4"/>
      <c r="HS90" s="4"/>
      <c r="HT90" s="4"/>
      <c r="HU90" s="4"/>
      <c r="HV90" s="4"/>
      <c r="HW90" s="4"/>
      <c r="HX90" s="4"/>
      <c r="HY90" s="4"/>
      <c r="HZ90" s="12"/>
      <c r="IA90" s="4"/>
      <c r="IB90" s="4"/>
      <c r="IC90" s="4"/>
      <c r="ID90" s="12"/>
      <c r="IE90" s="4"/>
      <c r="IF90" s="4"/>
      <c r="IG90" s="4">
        <v>4.37</v>
      </c>
      <c r="IH90" s="4">
        <v>2.8000000000000001E-2</v>
      </c>
      <c r="II90" s="4"/>
      <c r="IJ90" s="4"/>
      <c r="IK90" s="4">
        <v>4.4000000000000004</v>
      </c>
      <c r="IL90" s="4"/>
      <c r="IM90" s="4"/>
      <c r="IN90" s="4">
        <v>0.24</v>
      </c>
      <c r="IO90" s="4"/>
      <c r="IP90" s="4">
        <v>6.05</v>
      </c>
      <c r="IQ90" s="4">
        <v>70.099999999999994</v>
      </c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12"/>
      <c r="JZ90" s="4"/>
      <c r="KA90" s="4"/>
      <c r="KB90" s="12"/>
      <c r="KC90" s="4"/>
      <c r="KD90" s="4"/>
      <c r="KE90" s="4"/>
      <c r="KF90" s="4"/>
      <c r="KG90" s="4"/>
      <c r="KH90" s="4"/>
      <c r="KI90" s="4"/>
      <c r="KJ90" s="4"/>
      <c r="KK90" s="4">
        <v>7.63</v>
      </c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>
        <v>22.6</v>
      </c>
      <c r="LG90" s="4"/>
      <c r="LH90" s="4"/>
      <c r="LI90" s="4"/>
      <c r="LJ90" s="4"/>
      <c r="LK90" s="12"/>
      <c r="LL90" s="4"/>
      <c r="LM90" s="4"/>
      <c r="LN90" s="4"/>
      <c r="LO90" s="4"/>
      <c r="LP90" s="4"/>
      <c r="LQ90" s="12"/>
      <c r="LR90" s="4"/>
      <c r="LS90" s="4"/>
      <c r="LT90" s="4"/>
      <c r="LU90" s="4"/>
      <c r="LV90" s="4"/>
      <c r="LW90" s="4"/>
      <c r="LX90" s="4"/>
      <c r="LY90" s="12"/>
      <c r="LZ90" s="4"/>
      <c r="MA90" s="4"/>
      <c r="MB90" s="4">
        <v>51.764044000000005</v>
      </c>
    </row>
    <row r="91" spans="1:340">
      <c r="A91" s="4" t="s">
        <v>482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12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>
        <v>120</v>
      </c>
      <c r="CO91" s="4"/>
      <c r="CP91" s="4"/>
      <c r="CQ91" s="12">
        <v>1.42E-3</v>
      </c>
      <c r="CR91" s="4">
        <v>3.6999999999999998E-2</v>
      </c>
      <c r="CS91" s="4"/>
      <c r="CT91" s="12"/>
      <c r="CU91" s="4"/>
      <c r="CV91" s="4"/>
      <c r="CW91" s="4"/>
      <c r="CX91" s="4"/>
      <c r="CY91" s="4"/>
      <c r="CZ91" s="4"/>
      <c r="DA91" s="12"/>
      <c r="DB91" s="4"/>
      <c r="DC91" s="12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12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12"/>
      <c r="EM91" s="12"/>
      <c r="EN91" s="4"/>
      <c r="EO91" s="4"/>
      <c r="EP91" s="4"/>
      <c r="EQ91" s="4"/>
      <c r="ER91" s="4"/>
      <c r="ES91" s="4"/>
      <c r="ET91" s="4">
        <v>605</v>
      </c>
      <c r="EU91" s="12"/>
      <c r="EV91" s="4"/>
      <c r="EW91" s="4"/>
      <c r="EX91" s="12"/>
      <c r="EY91" s="12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12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12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12"/>
      <c r="HE91" s="4"/>
      <c r="HF91" s="4"/>
      <c r="HG91" s="4"/>
      <c r="HH91" s="4"/>
      <c r="HI91" s="4"/>
      <c r="HJ91" s="4"/>
      <c r="HK91" s="4"/>
      <c r="HL91" s="12"/>
      <c r="HM91" s="4"/>
      <c r="HN91" s="4"/>
      <c r="HO91" s="4"/>
      <c r="HP91" s="4"/>
      <c r="HQ91" s="12"/>
      <c r="HR91" s="4"/>
      <c r="HS91" s="4"/>
      <c r="HT91" s="4"/>
      <c r="HU91" s="4"/>
      <c r="HV91" s="4"/>
      <c r="HW91" s="4"/>
      <c r="HX91" s="4"/>
      <c r="HY91" s="4"/>
      <c r="HZ91" s="12"/>
      <c r="IA91" s="4"/>
      <c r="IB91" s="4"/>
      <c r="IC91" s="4"/>
      <c r="ID91" s="12"/>
      <c r="IE91" s="4"/>
      <c r="IF91" s="4"/>
      <c r="IG91" s="4">
        <v>4.28</v>
      </c>
      <c r="IH91" s="4">
        <v>1.7999999999999999E-2</v>
      </c>
      <c r="II91" s="4"/>
      <c r="IJ91" s="4"/>
      <c r="IK91" s="4">
        <v>4.3</v>
      </c>
      <c r="IL91" s="4"/>
      <c r="IM91" s="4"/>
      <c r="IN91" s="4">
        <v>0.25</v>
      </c>
      <c r="IO91" s="4"/>
      <c r="IP91" s="4">
        <v>8.68</v>
      </c>
      <c r="IQ91" s="4">
        <v>98.5</v>
      </c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12"/>
      <c r="JZ91" s="4"/>
      <c r="KA91" s="4"/>
      <c r="KB91" s="12"/>
      <c r="KC91" s="4"/>
      <c r="KD91" s="4"/>
      <c r="KE91" s="4"/>
      <c r="KF91" s="4"/>
      <c r="KG91" s="4"/>
      <c r="KH91" s="4"/>
      <c r="KI91" s="4"/>
      <c r="KJ91" s="4"/>
      <c r="KK91" s="4">
        <v>7.96</v>
      </c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>
        <v>21.5</v>
      </c>
      <c r="LG91" s="4"/>
      <c r="LH91" s="4"/>
      <c r="LI91" s="4"/>
      <c r="LJ91" s="4"/>
      <c r="LK91" s="12"/>
      <c r="LL91" s="4"/>
      <c r="LM91" s="4"/>
      <c r="LN91" s="4"/>
      <c r="LO91" s="4"/>
      <c r="LP91" s="4"/>
      <c r="LQ91" s="12"/>
      <c r="LR91" s="4"/>
      <c r="LS91" s="4"/>
      <c r="LT91" s="4"/>
      <c r="LU91" s="4"/>
      <c r="LV91" s="4"/>
      <c r="LW91" s="4"/>
      <c r="LX91" s="4"/>
      <c r="LY91" s="12"/>
      <c r="LZ91" s="4"/>
      <c r="MA91" s="4"/>
      <c r="MB91" s="4">
        <v>72.543868333333322</v>
      </c>
    </row>
    <row r="92" spans="1:340">
      <c r="A92" s="4" t="s">
        <v>483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1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>
        <v>120</v>
      </c>
      <c r="CO92" s="4"/>
      <c r="CP92" s="4"/>
      <c r="CQ92" s="12">
        <v>8.8999999999999995E-4</v>
      </c>
      <c r="CR92" s="4">
        <v>4.2999999999999997E-2</v>
      </c>
      <c r="CS92" s="4"/>
      <c r="CT92" s="12"/>
      <c r="CU92" s="4"/>
      <c r="CV92" s="4"/>
      <c r="CW92" s="4"/>
      <c r="CX92" s="4"/>
      <c r="CY92" s="4"/>
      <c r="CZ92" s="4"/>
      <c r="DA92" s="12"/>
      <c r="DB92" s="4"/>
      <c r="DC92" s="12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12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12"/>
      <c r="EM92" s="12"/>
      <c r="EN92" s="4"/>
      <c r="EO92" s="4"/>
      <c r="EP92" s="4"/>
      <c r="EQ92" s="4"/>
      <c r="ER92" s="4"/>
      <c r="ES92" s="4"/>
      <c r="ET92" s="4">
        <v>773</v>
      </c>
      <c r="EU92" s="12"/>
      <c r="EV92" s="4"/>
      <c r="EW92" s="4"/>
      <c r="EX92" s="12"/>
      <c r="EY92" s="12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12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12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12"/>
      <c r="HE92" s="4"/>
      <c r="HF92" s="4"/>
      <c r="HG92" s="4"/>
      <c r="HH92" s="4"/>
      <c r="HI92" s="4"/>
      <c r="HJ92" s="4"/>
      <c r="HK92" s="4"/>
      <c r="HL92" s="12"/>
      <c r="HM92" s="4"/>
      <c r="HN92" s="4"/>
      <c r="HO92" s="4"/>
      <c r="HP92" s="4"/>
      <c r="HQ92" s="12"/>
      <c r="HR92" s="4"/>
      <c r="HS92" s="4"/>
      <c r="HT92" s="4"/>
      <c r="HU92" s="4"/>
      <c r="HV92" s="4"/>
      <c r="HW92" s="4"/>
      <c r="HX92" s="4"/>
      <c r="HY92" s="4"/>
      <c r="HZ92" s="12"/>
      <c r="IA92" s="4"/>
      <c r="IB92" s="4"/>
      <c r="IC92" s="4"/>
      <c r="ID92" s="12"/>
      <c r="IE92" s="4"/>
      <c r="IF92" s="4"/>
      <c r="IG92" s="4">
        <v>5.38</v>
      </c>
      <c r="IH92" s="4">
        <v>2.4E-2</v>
      </c>
      <c r="II92" s="4"/>
      <c r="IJ92" s="4"/>
      <c r="IK92" s="4">
        <v>5.4</v>
      </c>
      <c r="IL92" s="4"/>
      <c r="IM92" s="4"/>
      <c r="IN92" s="4">
        <v>0.22</v>
      </c>
      <c r="IO92" s="4"/>
      <c r="IP92" s="4">
        <v>9.6</v>
      </c>
      <c r="IQ92" s="4">
        <v>88.7</v>
      </c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12"/>
      <c r="JZ92" s="4"/>
      <c r="KA92" s="4"/>
      <c r="KB92" s="12"/>
      <c r="KC92" s="4"/>
      <c r="KD92" s="4"/>
      <c r="KE92" s="4"/>
      <c r="KF92" s="4"/>
      <c r="KG92" s="4"/>
      <c r="KH92" s="4"/>
      <c r="KI92" s="4"/>
      <c r="KJ92" s="4"/>
      <c r="KK92" s="4">
        <v>8.23</v>
      </c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>
        <v>11.7</v>
      </c>
      <c r="LG92" s="4"/>
      <c r="LH92" s="4"/>
      <c r="LI92" s="4"/>
      <c r="LJ92" s="4"/>
      <c r="LK92" s="12"/>
      <c r="LL92" s="4"/>
      <c r="LM92" s="4"/>
      <c r="LN92" s="4"/>
      <c r="LO92" s="4"/>
      <c r="LP92" s="4"/>
      <c r="LQ92" s="12"/>
      <c r="LR92" s="4"/>
      <c r="LS92" s="4"/>
      <c r="LT92" s="4"/>
      <c r="LU92" s="4"/>
      <c r="LV92" s="4"/>
      <c r="LW92" s="4"/>
      <c r="LX92" s="4"/>
      <c r="LY92" s="12"/>
      <c r="LZ92" s="4"/>
      <c r="MA92" s="4"/>
      <c r="MB92" s="4">
        <v>85.191490833333347</v>
      </c>
    </row>
    <row r="93" spans="1:340">
      <c r="A93" s="4" t="s">
        <v>484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12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>
        <v>110</v>
      </c>
      <c r="CO93" s="4"/>
      <c r="CP93" s="4"/>
      <c r="CQ93" s="12">
        <v>2.9E-4</v>
      </c>
      <c r="CR93" s="4">
        <v>0.03</v>
      </c>
      <c r="CS93" s="4"/>
      <c r="CT93" s="12"/>
      <c r="CU93" s="4"/>
      <c r="CV93" s="4"/>
      <c r="CW93" s="4"/>
      <c r="CX93" s="4"/>
      <c r="CY93" s="4"/>
      <c r="CZ93" s="4"/>
      <c r="DA93" s="12"/>
      <c r="DB93" s="4"/>
      <c r="DC93" s="12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12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12"/>
      <c r="EM93" s="12"/>
      <c r="EN93" s="4"/>
      <c r="EO93" s="4"/>
      <c r="EP93" s="4"/>
      <c r="EQ93" s="4"/>
      <c r="ER93" s="4"/>
      <c r="ES93" s="4"/>
      <c r="ET93" s="4">
        <v>510</v>
      </c>
      <c r="EU93" s="12"/>
      <c r="EV93" s="4"/>
      <c r="EW93" s="4"/>
      <c r="EX93" s="12"/>
      <c r="EY93" s="12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12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12"/>
      <c r="GB93" s="4"/>
      <c r="GC93" s="4"/>
      <c r="GD93" s="4"/>
      <c r="GE93" s="4"/>
      <c r="GF93" s="4"/>
      <c r="GG93" s="4"/>
      <c r="GH93" s="4"/>
      <c r="GI93" s="4"/>
      <c r="GJ93" s="4">
        <v>2.3000000000000001E-4</v>
      </c>
      <c r="GK93" s="4">
        <v>2.9E-4</v>
      </c>
      <c r="GL93" s="4">
        <v>8.3999999999999995E-3</v>
      </c>
      <c r="GM93" s="4"/>
      <c r="GN93" s="4">
        <v>6.4999999999999997E-4</v>
      </c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12"/>
      <c r="HE93" s="4"/>
      <c r="HF93" s="4"/>
      <c r="HG93" s="4"/>
      <c r="HH93" s="4"/>
      <c r="HI93" s="4"/>
      <c r="HJ93" s="4"/>
      <c r="HK93" s="4"/>
      <c r="HL93" s="12"/>
      <c r="HM93" s="4"/>
      <c r="HN93" s="4"/>
      <c r="HO93" s="4"/>
      <c r="HP93" s="4"/>
      <c r="HQ93" s="12"/>
      <c r="HR93" s="4"/>
      <c r="HS93" s="4"/>
      <c r="HT93" s="4"/>
      <c r="HU93" s="4"/>
      <c r="HV93" s="4"/>
      <c r="HW93" s="4"/>
      <c r="HX93" s="4"/>
      <c r="HY93" s="4"/>
      <c r="HZ93" s="12"/>
      <c r="IA93" s="4"/>
      <c r="IB93" s="4"/>
      <c r="IC93" s="4"/>
      <c r="ID93" s="12"/>
      <c r="IE93" s="4"/>
      <c r="IF93" s="4"/>
      <c r="IG93" s="4">
        <v>5.27</v>
      </c>
      <c r="IH93" s="4">
        <v>3.1E-2</v>
      </c>
      <c r="II93" s="4"/>
      <c r="IJ93" s="4"/>
      <c r="IK93" s="4">
        <v>5.3</v>
      </c>
      <c r="IL93" s="4"/>
      <c r="IM93" s="4"/>
      <c r="IN93" s="4">
        <v>0.21</v>
      </c>
      <c r="IO93" s="4"/>
      <c r="IP93" s="4">
        <v>9.8800000000000008</v>
      </c>
      <c r="IQ93" s="4">
        <v>94.6</v>
      </c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12"/>
      <c r="JZ93" s="4"/>
      <c r="KA93" s="4"/>
      <c r="KB93" s="12"/>
      <c r="KC93" s="4"/>
      <c r="KD93" s="4"/>
      <c r="KE93" s="4"/>
      <c r="KF93" s="4"/>
      <c r="KG93" s="4"/>
      <c r="KH93" s="4"/>
      <c r="KI93" s="4"/>
      <c r="KJ93" s="4"/>
      <c r="KK93" s="4">
        <v>7.61</v>
      </c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>
        <v>13.3</v>
      </c>
      <c r="LG93" s="4"/>
      <c r="LH93" s="4"/>
      <c r="LI93" s="4"/>
      <c r="LJ93" s="4"/>
      <c r="LK93" s="12"/>
      <c r="LL93" s="4"/>
      <c r="LM93" s="4"/>
      <c r="LN93" s="4"/>
      <c r="LO93" s="4"/>
      <c r="LP93" s="4"/>
      <c r="LQ93" s="12"/>
      <c r="LR93" s="4"/>
      <c r="LS93" s="4"/>
      <c r="LT93" s="4"/>
      <c r="LU93" s="4"/>
      <c r="LV93" s="4"/>
      <c r="LW93" s="4"/>
      <c r="LX93" s="4"/>
      <c r="LY93" s="12"/>
      <c r="LZ93" s="4"/>
      <c r="MA93" s="4"/>
      <c r="MB93" s="4">
        <v>47.265053749999993</v>
      </c>
    </row>
    <row r="94" spans="1:340">
      <c r="A94" s="4" t="s">
        <v>485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12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>
        <v>63</v>
      </c>
      <c r="CO94" s="4"/>
      <c r="CP94" s="4"/>
      <c r="CQ94" s="12">
        <v>2.7999999999999998E-4</v>
      </c>
      <c r="CR94" s="4">
        <v>5.7000000000000002E-2</v>
      </c>
      <c r="CS94" s="4"/>
      <c r="CT94" s="12"/>
      <c r="CU94" s="4"/>
      <c r="CV94" s="4"/>
      <c r="CW94" s="4"/>
      <c r="CX94" s="4"/>
      <c r="CY94" s="4"/>
      <c r="CZ94" s="4"/>
      <c r="DA94" s="12"/>
      <c r="DB94" s="4"/>
      <c r="DC94" s="12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12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12"/>
      <c r="EM94" s="12"/>
      <c r="EN94" s="4"/>
      <c r="EO94" s="4"/>
      <c r="EP94" s="4"/>
      <c r="EQ94" s="4"/>
      <c r="ER94" s="4"/>
      <c r="ES94" s="4"/>
      <c r="ET94" s="4">
        <v>298</v>
      </c>
      <c r="EU94" s="12"/>
      <c r="EV94" s="4"/>
      <c r="EW94" s="4"/>
      <c r="EX94" s="12"/>
      <c r="EY94" s="12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12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12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12"/>
      <c r="HE94" s="4"/>
      <c r="HF94" s="4"/>
      <c r="HG94" s="4"/>
      <c r="HH94" s="4"/>
      <c r="HI94" s="4"/>
      <c r="HJ94" s="4"/>
      <c r="HK94" s="4"/>
      <c r="HL94" s="12"/>
      <c r="HM94" s="4"/>
      <c r="HN94" s="4"/>
      <c r="HO94" s="4"/>
      <c r="HP94" s="4"/>
      <c r="HQ94" s="12"/>
      <c r="HR94" s="4"/>
      <c r="HS94" s="4"/>
      <c r="HT94" s="4"/>
      <c r="HU94" s="4"/>
      <c r="HV94" s="4"/>
      <c r="HW94" s="4"/>
      <c r="HX94" s="4"/>
      <c r="HY94" s="4"/>
      <c r="HZ94" s="12"/>
      <c r="IA94" s="4"/>
      <c r="IB94" s="4"/>
      <c r="IC94" s="4"/>
      <c r="ID94" s="12"/>
      <c r="IE94" s="4"/>
      <c r="IF94" s="4"/>
      <c r="IG94" s="4">
        <v>4.58</v>
      </c>
      <c r="IH94" s="4">
        <v>2.5000000000000001E-2</v>
      </c>
      <c r="II94" s="4"/>
      <c r="IJ94" s="4"/>
      <c r="IK94" s="4">
        <v>4.5999999999999996</v>
      </c>
      <c r="IL94" s="4"/>
      <c r="IM94" s="4"/>
      <c r="IN94" s="4">
        <v>0.15</v>
      </c>
      <c r="IO94" s="4"/>
      <c r="IP94" s="4">
        <v>9.9600000000000009</v>
      </c>
      <c r="IQ94" s="4">
        <v>93.5</v>
      </c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12"/>
      <c r="JZ94" s="4"/>
      <c r="KA94" s="4"/>
      <c r="KB94" s="12"/>
      <c r="KC94" s="4"/>
      <c r="KD94" s="4"/>
      <c r="KE94" s="4"/>
      <c r="KF94" s="4"/>
      <c r="KG94" s="4"/>
      <c r="KH94" s="4"/>
      <c r="KI94" s="4"/>
      <c r="KJ94" s="4"/>
      <c r="KK94" s="4">
        <v>7.35</v>
      </c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>
        <v>12.4</v>
      </c>
      <c r="LG94" s="4"/>
      <c r="LH94" s="4"/>
      <c r="LI94" s="4"/>
      <c r="LJ94" s="4"/>
      <c r="LK94" s="12"/>
      <c r="LL94" s="4"/>
      <c r="LM94" s="4"/>
      <c r="LN94" s="4"/>
      <c r="LO94" s="4"/>
      <c r="LP94" s="4"/>
      <c r="LQ94" s="12"/>
      <c r="LR94" s="4"/>
      <c r="LS94" s="4"/>
      <c r="LT94" s="4"/>
      <c r="LU94" s="4"/>
      <c r="LV94" s="4"/>
      <c r="LW94" s="4"/>
      <c r="LX94" s="4"/>
      <c r="LY94" s="12"/>
      <c r="LZ94" s="4"/>
      <c r="MA94" s="4"/>
      <c r="MB94" s="4">
        <v>41.135189999999994</v>
      </c>
    </row>
    <row r="95" spans="1:340">
      <c r="A95" s="4" t="s">
        <v>486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12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>
        <v>120</v>
      </c>
      <c r="CO95" s="4"/>
      <c r="CP95" s="4"/>
      <c r="CQ95" s="12">
        <v>6.2E-4</v>
      </c>
      <c r="CR95" s="4">
        <v>0.12</v>
      </c>
      <c r="CS95" s="4"/>
      <c r="CT95" s="12"/>
      <c r="CU95" s="4"/>
      <c r="CV95" s="4"/>
      <c r="CW95" s="4"/>
      <c r="CX95" s="4"/>
      <c r="CY95" s="4"/>
      <c r="CZ95" s="4"/>
      <c r="DA95" s="12"/>
      <c r="DB95" s="4"/>
      <c r="DC95" s="12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12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12"/>
      <c r="EM95" s="12"/>
      <c r="EN95" s="4"/>
      <c r="EO95" s="4"/>
      <c r="EP95" s="4"/>
      <c r="EQ95" s="4"/>
      <c r="ER95" s="4"/>
      <c r="ES95" s="4"/>
      <c r="ET95" s="4">
        <v>501</v>
      </c>
      <c r="EU95" s="12"/>
      <c r="EV95" s="4"/>
      <c r="EW95" s="4"/>
      <c r="EX95" s="12"/>
      <c r="EY95" s="12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12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12"/>
      <c r="GB95" s="4"/>
      <c r="GC95" s="4"/>
      <c r="GD95" s="4"/>
      <c r="GE95" s="4"/>
      <c r="GF95" s="4"/>
      <c r="GG95" s="4"/>
      <c r="GH95" s="4"/>
      <c r="GI95" s="4"/>
      <c r="GJ95" s="4">
        <v>1E-4</v>
      </c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12"/>
      <c r="HE95" s="4"/>
      <c r="HF95" s="4"/>
      <c r="HG95" s="4"/>
      <c r="HH95" s="4"/>
      <c r="HI95" s="4"/>
      <c r="HJ95" s="4"/>
      <c r="HK95" s="4"/>
      <c r="HL95" s="12"/>
      <c r="HM95" s="4"/>
      <c r="HN95" s="4"/>
      <c r="HO95" s="4"/>
      <c r="HP95" s="4"/>
      <c r="HQ95" s="12"/>
      <c r="HR95" s="4"/>
      <c r="HS95" s="4"/>
      <c r="HT95" s="4"/>
      <c r="HU95" s="4"/>
      <c r="HV95" s="4"/>
      <c r="HW95" s="4"/>
      <c r="HX95" s="4"/>
      <c r="HY95" s="4"/>
      <c r="HZ95" s="12"/>
      <c r="IA95" s="4"/>
      <c r="IB95" s="4"/>
      <c r="IC95" s="4"/>
      <c r="ID95" s="12"/>
      <c r="IE95" s="4"/>
      <c r="IF95" s="4"/>
      <c r="IG95" s="4">
        <v>5.56</v>
      </c>
      <c r="IH95" s="4">
        <v>0.04</v>
      </c>
      <c r="II95" s="4"/>
      <c r="IJ95" s="4"/>
      <c r="IK95" s="4">
        <v>5.6</v>
      </c>
      <c r="IL95" s="4"/>
      <c r="IM95" s="4"/>
      <c r="IN95" s="4">
        <v>0.14000000000000001</v>
      </c>
      <c r="IO95" s="4"/>
      <c r="IP95" s="4">
        <v>12.4</v>
      </c>
      <c r="IQ95" s="4">
        <v>92.7</v>
      </c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12"/>
      <c r="JZ95" s="4"/>
      <c r="KA95" s="4"/>
      <c r="KB95" s="12"/>
      <c r="KC95" s="4"/>
      <c r="KD95" s="4"/>
      <c r="KE95" s="4"/>
      <c r="KF95" s="4"/>
      <c r="KG95" s="4"/>
      <c r="KH95" s="4"/>
      <c r="KI95" s="4"/>
      <c r="KJ95" s="4"/>
      <c r="KK95" s="4">
        <v>7.67</v>
      </c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>
        <v>3.2</v>
      </c>
      <c r="LG95" s="4"/>
      <c r="LH95" s="4"/>
      <c r="LI95" s="4"/>
      <c r="LJ95" s="4"/>
      <c r="LK95" s="12"/>
      <c r="LL95" s="4"/>
      <c r="LM95" s="4"/>
      <c r="LN95" s="4"/>
      <c r="LO95" s="4"/>
      <c r="LP95" s="4"/>
      <c r="LQ95" s="12"/>
      <c r="LR95" s="4"/>
      <c r="LS95" s="4"/>
      <c r="LT95" s="4"/>
      <c r="LU95" s="4"/>
      <c r="LV95" s="4"/>
      <c r="LW95" s="4"/>
      <c r="LX95" s="4"/>
      <c r="LY95" s="12"/>
      <c r="LZ95" s="4"/>
      <c r="MA95" s="4"/>
      <c r="MB95" s="4">
        <v>57.571593846153846</v>
      </c>
    </row>
    <row r="96" spans="1:340">
      <c r="A96" s="4" t="s">
        <v>487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12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>
        <v>120</v>
      </c>
      <c r="CO96" s="4"/>
      <c r="CP96" s="4"/>
      <c r="CQ96" s="12">
        <v>1.1199999999999999E-3</v>
      </c>
      <c r="CR96" s="4">
        <v>8.8999999999999996E-2</v>
      </c>
      <c r="CS96" s="4"/>
      <c r="CT96" s="12"/>
      <c r="CU96" s="4"/>
      <c r="CV96" s="4"/>
      <c r="CW96" s="4"/>
      <c r="CX96" s="4"/>
      <c r="CY96" s="4"/>
      <c r="CZ96" s="4"/>
      <c r="DA96" s="12"/>
      <c r="DB96" s="4"/>
      <c r="DC96" s="12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12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12"/>
      <c r="EM96" s="12"/>
      <c r="EN96" s="4"/>
      <c r="EO96" s="4"/>
      <c r="EP96" s="4"/>
      <c r="EQ96" s="4"/>
      <c r="ER96" s="4"/>
      <c r="ES96" s="4"/>
      <c r="ET96" s="4">
        <v>516</v>
      </c>
      <c r="EU96" s="12"/>
      <c r="EV96" s="4"/>
      <c r="EW96" s="4"/>
      <c r="EX96" s="12"/>
      <c r="EY96" s="12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12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12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12"/>
      <c r="HE96" s="4"/>
      <c r="HF96" s="4"/>
      <c r="HG96" s="4"/>
      <c r="HH96" s="4"/>
      <c r="HI96" s="4"/>
      <c r="HJ96" s="4"/>
      <c r="HK96" s="4"/>
      <c r="HL96" s="12"/>
      <c r="HM96" s="4"/>
      <c r="HN96" s="4"/>
      <c r="HO96" s="4"/>
      <c r="HP96" s="4"/>
      <c r="HQ96" s="12"/>
      <c r="HR96" s="4"/>
      <c r="HS96" s="4"/>
      <c r="HT96" s="4"/>
      <c r="HU96" s="4"/>
      <c r="HV96" s="4"/>
      <c r="HW96" s="4"/>
      <c r="HX96" s="4"/>
      <c r="HY96" s="4"/>
      <c r="HZ96" s="12"/>
      <c r="IA96" s="4"/>
      <c r="IB96" s="4"/>
      <c r="IC96" s="4"/>
      <c r="ID96" s="12"/>
      <c r="IE96" s="4"/>
      <c r="IF96" s="4"/>
      <c r="IG96" s="4">
        <v>6.07</v>
      </c>
      <c r="IH96" s="4">
        <v>3.4000000000000002E-2</v>
      </c>
      <c r="II96" s="4"/>
      <c r="IJ96" s="4"/>
      <c r="IK96" s="4">
        <v>6.1</v>
      </c>
      <c r="IL96" s="4"/>
      <c r="IM96" s="4"/>
      <c r="IN96" s="4">
        <v>0.15</v>
      </c>
      <c r="IO96" s="4"/>
      <c r="IP96" s="4">
        <v>12.3</v>
      </c>
      <c r="IQ96" s="4">
        <v>97.6</v>
      </c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12"/>
      <c r="JZ96" s="4"/>
      <c r="KA96" s="4"/>
      <c r="KB96" s="12"/>
      <c r="KC96" s="4"/>
      <c r="KD96" s="4"/>
      <c r="KE96" s="4"/>
      <c r="KF96" s="4"/>
      <c r="KG96" s="4"/>
      <c r="KH96" s="4"/>
      <c r="KI96" s="4"/>
      <c r="KJ96" s="4"/>
      <c r="KK96" s="4">
        <v>7.98</v>
      </c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>
        <v>5.6</v>
      </c>
      <c r="LG96" s="4"/>
      <c r="LH96" s="4"/>
      <c r="LI96" s="4"/>
      <c r="LJ96" s="4"/>
      <c r="LK96" s="12"/>
      <c r="LL96" s="4"/>
      <c r="LM96" s="4"/>
      <c r="LN96" s="4"/>
      <c r="LO96" s="4"/>
      <c r="LP96" s="4"/>
      <c r="LQ96" s="12"/>
      <c r="LR96" s="4"/>
      <c r="LS96" s="4"/>
      <c r="LT96" s="4"/>
      <c r="LU96" s="4"/>
      <c r="LV96" s="4"/>
      <c r="LW96" s="4"/>
      <c r="LX96" s="4"/>
      <c r="LY96" s="12"/>
      <c r="LZ96" s="4"/>
      <c r="MA96" s="4"/>
      <c r="MB96" s="4">
        <v>64.327010000000001</v>
      </c>
    </row>
    <row r="97" spans="1:340">
      <c r="A97" s="4" t="s">
        <v>488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12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>
        <v>150</v>
      </c>
      <c r="CO97" s="4"/>
      <c r="CP97" s="4"/>
      <c r="CQ97" s="12">
        <v>5.6999999999999998E-4</v>
      </c>
      <c r="CR97" s="4">
        <v>4.5999999999999999E-2</v>
      </c>
      <c r="CS97" s="4"/>
      <c r="CT97" s="12"/>
      <c r="CU97" s="4"/>
      <c r="CV97" s="4"/>
      <c r="CW97" s="4"/>
      <c r="CX97" s="4"/>
      <c r="CY97" s="4"/>
      <c r="CZ97" s="4"/>
      <c r="DA97" s="12"/>
      <c r="DB97" s="4"/>
      <c r="DC97" s="12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12"/>
      <c r="DQ97" s="4">
        <v>1.9E-2</v>
      </c>
      <c r="DR97" s="4">
        <v>65</v>
      </c>
      <c r="DS97" s="4"/>
      <c r="DT97" s="4"/>
      <c r="DU97" s="4"/>
      <c r="DV97" s="4"/>
      <c r="DW97" s="4"/>
      <c r="DX97" s="4"/>
      <c r="DY97" s="4">
        <v>3.2</v>
      </c>
      <c r="DZ97" s="4"/>
      <c r="EA97" s="4"/>
      <c r="EB97" s="4"/>
      <c r="EC97" s="4"/>
      <c r="ED97" s="4"/>
      <c r="EE97" s="4"/>
      <c r="EF97" s="4"/>
      <c r="EG97" s="4">
        <v>40</v>
      </c>
      <c r="EH97" s="4"/>
      <c r="EI97" s="4"/>
      <c r="EJ97" s="4"/>
      <c r="EK97" s="4"/>
      <c r="EL97" s="12"/>
      <c r="EM97" s="12">
        <v>0.5</v>
      </c>
      <c r="EN97" s="4"/>
      <c r="EO97" s="4"/>
      <c r="EP97" s="4"/>
      <c r="EQ97" s="4"/>
      <c r="ER97" s="4"/>
      <c r="ES97" s="4"/>
      <c r="ET97" s="4">
        <v>554</v>
      </c>
      <c r="EU97" s="12"/>
      <c r="EV97" s="4">
        <v>0.22</v>
      </c>
      <c r="EW97" s="4">
        <v>2.1</v>
      </c>
      <c r="EX97" s="12"/>
      <c r="EY97" s="12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12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12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>
        <v>70</v>
      </c>
      <c r="GZ97" s="4"/>
      <c r="HA97" s="4"/>
      <c r="HB97" s="4"/>
      <c r="HC97" s="4"/>
      <c r="HD97" s="12"/>
      <c r="HE97" s="4">
        <v>0.02</v>
      </c>
      <c r="HF97" s="4">
        <v>0.1</v>
      </c>
      <c r="HG97" s="4"/>
      <c r="HH97" s="4"/>
      <c r="HI97" s="4">
        <v>5.5</v>
      </c>
      <c r="HJ97" s="4"/>
      <c r="HK97" s="4">
        <v>44</v>
      </c>
      <c r="HL97" s="12">
        <v>47</v>
      </c>
      <c r="HM97" s="4"/>
      <c r="HN97" s="4"/>
      <c r="HO97" s="4"/>
      <c r="HP97" s="4"/>
      <c r="HQ97" s="12">
        <v>0.01</v>
      </c>
      <c r="HR97" s="4"/>
      <c r="HS97" s="4"/>
      <c r="HT97" s="4"/>
      <c r="HU97" s="4"/>
      <c r="HV97" s="4"/>
      <c r="HW97" s="4"/>
      <c r="HX97" s="4"/>
      <c r="HY97" s="4"/>
      <c r="HZ97" s="12"/>
      <c r="IA97" s="4"/>
      <c r="IB97" s="4"/>
      <c r="IC97" s="4"/>
      <c r="ID97" s="12"/>
      <c r="IE97" s="4">
        <v>0.91</v>
      </c>
      <c r="IF97" s="4">
        <v>2.2999999999999998</v>
      </c>
      <c r="IG97" s="4">
        <v>6.47</v>
      </c>
      <c r="IH97" s="4">
        <v>2.8000000000000001E-2</v>
      </c>
      <c r="II97" s="4"/>
      <c r="IJ97" s="4"/>
      <c r="IK97" s="4">
        <v>6.5</v>
      </c>
      <c r="IL97" s="4"/>
      <c r="IM97" s="4"/>
      <c r="IN97" s="4">
        <v>0.14000000000000001</v>
      </c>
      <c r="IO97" s="4"/>
      <c r="IP97" s="4">
        <v>12.5</v>
      </c>
      <c r="IQ97" s="4">
        <v>101</v>
      </c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12"/>
      <c r="JZ97" s="4"/>
      <c r="KA97" s="4"/>
      <c r="KB97" s="12"/>
      <c r="KC97" s="4"/>
      <c r="KD97" s="4"/>
      <c r="KE97" s="4"/>
      <c r="KF97" s="4"/>
      <c r="KG97" s="4"/>
      <c r="KH97" s="4"/>
      <c r="KI97" s="4"/>
      <c r="KJ97" s="4"/>
      <c r="KK97" s="4">
        <v>7.95</v>
      </c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>
        <v>12</v>
      </c>
      <c r="LA97" s="4"/>
      <c r="LB97" s="4"/>
      <c r="LC97" s="4"/>
      <c r="LD97" s="4"/>
      <c r="LE97" s="4"/>
      <c r="LF97" s="4">
        <v>6.2</v>
      </c>
      <c r="LG97" s="4"/>
      <c r="LH97" s="4"/>
      <c r="LI97" s="4"/>
      <c r="LJ97" s="4"/>
      <c r="LK97" s="12"/>
      <c r="LL97" s="4"/>
      <c r="LM97" s="4"/>
      <c r="LN97" s="4"/>
      <c r="LO97" s="4"/>
      <c r="LP97" s="4"/>
      <c r="LQ97" s="12"/>
      <c r="LR97" s="4"/>
      <c r="LS97" s="4"/>
      <c r="LT97" s="4"/>
      <c r="LU97" s="4"/>
      <c r="LV97" s="4"/>
      <c r="LW97" s="4"/>
      <c r="LX97" s="4"/>
      <c r="LY97" s="12"/>
      <c r="LZ97" s="4">
        <v>3.4</v>
      </c>
      <c r="MA97" s="4">
        <v>6.9</v>
      </c>
      <c r="MB97" s="4">
        <v>37.032695806451621</v>
      </c>
    </row>
    <row r="98" spans="1:340">
      <c r="A98" s="4" t="s">
        <v>489</v>
      </c>
      <c r="B98" s="4">
        <v>0.1</v>
      </c>
      <c r="C98" s="4">
        <v>0.1</v>
      </c>
      <c r="D98" s="4">
        <v>0.1</v>
      </c>
      <c r="E98" s="4">
        <v>0.1</v>
      </c>
      <c r="F98" s="4">
        <v>0.1</v>
      </c>
      <c r="G98" s="4">
        <v>0.1</v>
      </c>
      <c r="H98" s="4">
        <v>0.1</v>
      </c>
      <c r="I98" s="4"/>
      <c r="J98" s="4">
        <v>0.5</v>
      </c>
      <c r="K98" s="4">
        <v>0.1</v>
      </c>
      <c r="L98" s="4">
        <v>3.0000000000000001E-3</v>
      </c>
      <c r="M98" s="4">
        <v>0.1</v>
      </c>
      <c r="N98" s="4">
        <v>0.1</v>
      </c>
      <c r="O98" s="4">
        <v>0.1</v>
      </c>
      <c r="P98" s="4">
        <v>0.1</v>
      </c>
      <c r="Q98" s="4">
        <v>0.1</v>
      </c>
      <c r="R98" s="4">
        <v>0.1</v>
      </c>
      <c r="S98" s="12">
        <v>0.1</v>
      </c>
      <c r="T98" s="4"/>
      <c r="U98" s="4">
        <v>0.1</v>
      </c>
      <c r="V98" s="4">
        <v>0.1</v>
      </c>
      <c r="W98" s="4">
        <v>0.1</v>
      </c>
      <c r="X98" s="4">
        <v>0.1</v>
      </c>
      <c r="Y98" s="4">
        <v>1E-3</v>
      </c>
      <c r="Z98" s="4">
        <v>1E-3</v>
      </c>
      <c r="AA98" s="4">
        <v>1E-3</v>
      </c>
      <c r="AB98" s="4">
        <v>2E-3</v>
      </c>
      <c r="AC98" s="4">
        <v>5.0000000000000001E-4</v>
      </c>
      <c r="AD98" s="4"/>
      <c r="AE98" s="4"/>
      <c r="AF98" s="4"/>
      <c r="AG98" s="4"/>
      <c r="AH98" s="4"/>
      <c r="AI98" s="4"/>
      <c r="AJ98" s="4"/>
      <c r="AK98" s="4"/>
      <c r="AL98" s="4">
        <v>0.1</v>
      </c>
      <c r="AM98" s="4"/>
      <c r="AN98" s="4"/>
      <c r="AO98" s="4">
        <v>0.02</v>
      </c>
      <c r="AP98" s="4">
        <v>0.02</v>
      </c>
      <c r="AQ98" s="4"/>
      <c r="AR98" s="4"/>
      <c r="AS98" s="4">
        <v>0.02</v>
      </c>
      <c r="AT98" s="4">
        <v>0.02</v>
      </c>
      <c r="AU98" s="4"/>
      <c r="AV98" s="4"/>
      <c r="AW98" s="4"/>
      <c r="AX98" s="4">
        <v>0.02</v>
      </c>
      <c r="AY98" s="4">
        <v>0.02</v>
      </c>
      <c r="AZ98" s="4">
        <v>0.02</v>
      </c>
      <c r="BA98" s="4">
        <v>0.02</v>
      </c>
      <c r="BB98" s="4">
        <v>0.02</v>
      </c>
      <c r="BC98" s="4">
        <v>0.02</v>
      </c>
      <c r="BD98" s="4">
        <v>0.1</v>
      </c>
      <c r="BE98" s="4">
        <v>0.02</v>
      </c>
      <c r="BF98" s="4">
        <v>1E-3</v>
      </c>
      <c r="BG98" s="4">
        <v>0.02</v>
      </c>
      <c r="BH98" s="4"/>
      <c r="BI98" s="4">
        <v>0.02</v>
      </c>
      <c r="BJ98" s="4">
        <v>0.02</v>
      </c>
      <c r="BK98" s="4">
        <v>4.0000000000000001E-3</v>
      </c>
      <c r="BL98" s="4">
        <v>0.02</v>
      </c>
      <c r="BM98" s="4">
        <v>0.1</v>
      </c>
      <c r="BN98" s="4">
        <v>0.02</v>
      </c>
      <c r="BO98" s="4">
        <v>5.0000000000000001E-4</v>
      </c>
      <c r="BP98" s="4">
        <v>5.0000000000000001E-3</v>
      </c>
      <c r="BQ98" s="4">
        <v>5.0000000000000001E-4</v>
      </c>
      <c r="BR98" s="4">
        <v>0.02</v>
      </c>
      <c r="BS98" s="4"/>
      <c r="BT98" s="4">
        <v>0.02</v>
      </c>
      <c r="BU98" s="4">
        <v>0.02</v>
      </c>
      <c r="BV98" s="4"/>
      <c r="BW98" s="4">
        <v>0.1</v>
      </c>
      <c r="BX98" s="4">
        <v>0.1</v>
      </c>
      <c r="BY98" s="4">
        <v>0.02</v>
      </c>
      <c r="BZ98" s="4"/>
      <c r="CA98" s="4"/>
      <c r="CB98" s="4"/>
      <c r="CC98" s="4">
        <v>1E-3</v>
      </c>
      <c r="CD98" s="4">
        <v>1E-3</v>
      </c>
      <c r="CE98" s="4">
        <v>5.0000000000000001E-4</v>
      </c>
      <c r="CF98" s="4">
        <v>0.01</v>
      </c>
      <c r="CG98" s="4">
        <v>0.01</v>
      </c>
      <c r="CH98" s="4">
        <v>1E-4</v>
      </c>
      <c r="CI98" s="4">
        <v>1E-4</v>
      </c>
      <c r="CJ98" s="4">
        <v>5.0000000000000001E-3</v>
      </c>
      <c r="CK98" s="4">
        <v>5.0000000000000001E-3</v>
      </c>
      <c r="CL98" s="4">
        <v>5.0000000000000001E-3</v>
      </c>
      <c r="CM98" s="4">
        <v>1E-4</v>
      </c>
      <c r="CN98" s="4">
        <v>130</v>
      </c>
      <c r="CO98" s="4">
        <v>10</v>
      </c>
      <c r="CP98" s="4"/>
      <c r="CQ98" s="12">
        <v>3.0000000000000001E-5</v>
      </c>
      <c r="CR98" s="4">
        <v>2E-3</v>
      </c>
      <c r="CS98" s="4">
        <v>0.01</v>
      </c>
      <c r="CT98" s="12">
        <v>1</v>
      </c>
      <c r="CU98" s="4">
        <v>0.02</v>
      </c>
      <c r="CV98" s="4">
        <v>1.2999999999999999E-3</v>
      </c>
      <c r="CW98" s="4">
        <v>0.02</v>
      </c>
      <c r="CX98" s="4">
        <v>32</v>
      </c>
      <c r="CY98" s="4"/>
      <c r="CZ98" s="4"/>
      <c r="DA98" s="12">
        <v>0.1</v>
      </c>
      <c r="DB98" s="4">
        <v>0.01</v>
      </c>
      <c r="DC98" s="12">
        <v>6.9999999999999999E-4</v>
      </c>
      <c r="DD98" s="4">
        <v>8.4999999999999995E-4</v>
      </c>
      <c r="DE98" s="4">
        <v>0.01</v>
      </c>
      <c r="DF98" s="4">
        <v>1.4E-3</v>
      </c>
      <c r="DG98" s="4">
        <v>4.0999999999999999E-4</v>
      </c>
      <c r="DH98" s="4"/>
      <c r="DI98" s="4">
        <v>1E-4</v>
      </c>
      <c r="DJ98" s="4">
        <v>100</v>
      </c>
      <c r="DK98" s="4">
        <v>0.1</v>
      </c>
      <c r="DL98" s="4">
        <v>0.1</v>
      </c>
      <c r="DM98" s="4">
        <v>0.1</v>
      </c>
      <c r="DN98" s="4">
        <v>0.1</v>
      </c>
      <c r="DO98" s="4"/>
      <c r="DP98" s="12">
        <v>1.7000000000000001E-2</v>
      </c>
      <c r="DQ98" s="4">
        <v>1.4E-2</v>
      </c>
      <c r="DR98" s="4">
        <v>60</v>
      </c>
      <c r="DS98" s="4">
        <v>0.01</v>
      </c>
      <c r="DT98" s="4">
        <v>0.01</v>
      </c>
      <c r="DU98" s="4">
        <v>0.01</v>
      </c>
      <c r="DV98" s="4">
        <v>5.0000000000000001E-3</v>
      </c>
      <c r="DW98" s="4">
        <v>0.1</v>
      </c>
      <c r="DX98" s="4">
        <v>0.1</v>
      </c>
      <c r="DY98" s="4">
        <v>3.9</v>
      </c>
      <c r="DZ98" s="4">
        <v>1E-4</v>
      </c>
      <c r="EA98" s="4">
        <v>0.01</v>
      </c>
      <c r="EB98" s="4">
        <v>37</v>
      </c>
      <c r="EC98" s="4">
        <v>0.1</v>
      </c>
      <c r="ED98" s="4">
        <v>0.1</v>
      </c>
      <c r="EE98" s="4">
        <v>0.1</v>
      </c>
      <c r="EF98" s="4">
        <v>0.5</v>
      </c>
      <c r="EG98" s="4">
        <v>28</v>
      </c>
      <c r="EH98" s="4"/>
      <c r="EI98" s="4">
        <v>0.01</v>
      </c>
      <c r="EJ98" s="4">
        <v>0.01</v>
      </c>
      <c r="EK98" s="4">
        <v>1E-4</v>
      </c>
      <c r="EL98" s="12"/>
      <c r="EM98" s="12">
        <v>0.5</v>
      </c>
      <c r="EN98" s="4">
        <v>0.01</v>
      </c>
      <c r="EO98" s="4">
        <v>0.1</v>
      </c>
      <c r="EP98" s="4">
        <v>0.1</v>
      </c>
      <c r="EQ98" s="4">
        <v>4.0000000000000003E-5</v>
      </c>
      <c r="ER98" s="4">
        <v>1E-4</v>
      </c>
      <c r="ES98" s="4"/>
      <c r="ET98" s="4">
        <v>478</v>
      </c>
      <c r="EU98" s="12">
        <v>2.7</v>
      </c>
      <c r="EV98" s="4">
        <v>0.14000000000000001</v>
      </c>
      <c r="EW98" s="4">
        <v>2</v>
      </c>
      <c r="EX98" s="12"/>
      <c r="EY98" s="12"/>
      <c r="EZ98" s="4">
        <v>2E-3</v>
      </c>
      <c r="FA98" s="4">
        <v>1</v>
      </c>
      <c r="FB98" s="4">
        <v>1E-4</v>
      </c>
      <c r="FC98" s="4">
        <v>4.0000000000000002E-4</v>
      </c>
      <c r="FD98" s="4">
        <v>1E-4</v>
      </c>
      <c r="FE98" s="4">
        <v>1E-4</v>
      </c>
      <c r="FF98" s="4"/>
      <c r="FG98" s="4">
        <v>1.1E-4</v>
      </c>
      <c r="FH98" s="4">
        <v>0.01</v>
      </c>
      <c r="FI98" s="4">
        <v>0.1</v>
      </c>
      <c r="FJ98" s="4"/>
      <c r="FK98" s="4">
        <v>1E-4</v>
      </c>
      <c r="FL98" s="12">
        <v>0.5</v>
      </c>
      <c r="FM98" s="4"/>
      <c r="FN98" s="4">
        <v>4.0000000000000003E-5</v>
      </c>
      <c r="FO98" s="4">
        <v>3.2000000000000003E-4</v>
      </c>
      <c r="FP98" s="4">
        <v>0.01</v>
      </c>
      <c r="FQ98" s="4">
        <v>1E-4</v>
      </c>
      <c r="FR98" s="4">
        <v>0.2</v>
      </c>
      <c r="FS98" s="4">
        <v>0.01</v>
      </c>
      <c r="FT98" s="4">
        <v>2.0000000000000001E-4</v>
      </c>
      <c r="FU98" s="4">
        <v>1E-4</v>
      </c>
      <c r="FV98" s="4">
        <v>1E-4</v>
      </c>
      <c r="FW98" s="4">
        <v>1E-4</v>
      </c>
      <c r="FX98" s="4">
        <v>5.0000000000000001E-3</v>
      </c>
      <c r="FY98" s="4">
        <v>0.05</v>
      </c>
      <c r="FZ98" s="4">
        <v>0.1</v>
      </c>
      <c r="GA98" s="12">
        <v>0.1</v>
      </c>
      <c r="GB98" s="4">
        <v>1E-4</v>
      </c>
      <c r="GC98" s="4"/>
      <c r="GD98" s="4">
        <v>0.01</v>
      </c>
      <c r="GE98" s="4">
        <v>4.4999999999999997E-3</v>
      </c>
      <c r="GF98" s="4">
        <v>0.01</v>
      </c>
      <c r="GG98" s="4"/>
      <c r="GH98" s="4">
        <v>1</v>
      </c>
      <c r="GI98" s="4"/>
      <c r="GJ98" s="4">
        <v>1.3999999999999999E-4</v>
      </c>
      <c r="GK98" s="4">
        <v>2.4000000000000001E-4</v>
      </c>
      <c r="GL98" s="4">
        <v>4.1999999999999997E-3</v>
      </c>
      <c r="GM98" s="4"/>
      <c r="GN98" s="4">
        <v>2.3000000000000001E-4</v>
      </c>
      <c r="GO98" s="4">
        <v>4.0000000000000003E-5</v>
      </c>
      <c r="GP98" s="4">
        <v>2.0000000000000001E-4</v>
      </c>
      <c r="GQ98" s="4">
        <v>1E-4</v>
      </c>
      <c r="GR98" s="4">
        <v>1E-4</v>
      </c>
      <c r="GS98" s="4">
        <v>0.1</v>
      </c>
      <c r="GT98" s="4">
        <v>1E-3</v>
      </c>
      <c r="GU98" s="4"/>
      <c r="GV98" s="4">
        <v>1.1999999999999999E-3</v>
      </c>
      <c r="GW98" s="4"/>
      <c r="GX98" s="4">
        <v>1E-4</v>
      </c>
      <c r="GY98" s="4">
        <v>41</v>
      </c>
      <c r="GZ98" s="4">
        <v>1E-4</v>
      </c>
      <c r="HA98" s="4">
        <v>0.1</v>
      </c>
      <c r="HB98" s="4">
        <v>0.01</v>
      </c>
      <c r="HC98" s="4"/>
      <c r="HD98" s="12">
        <v>0.66</v>
      </c>
      <c r="HE98" s="4">
        <v>0.01</v>
      </c>
      <c r="HF98" s="4">
        <v>0.1</v>
      </c>
      <c r="HG98" s="4">
        <v>0.01</v>
      </c>
      <c r="HH98" s="4">
        <v>100</v>
      </c>
      <c r="HI98" s="4">
        <v>5.2</v>
      </c>
      <c r="HJ98" s="4">
        <v>1E-4</v>
      </c>
      <c r="HK98" s="4">
        <v>20</v>
      </c>
      <c r="HL98" s="12">
        <v>30</v>
      </c>
      <c r="HM98" s="4"/>
      <c r="HN98" s="4"/>
      <c r="HO98" s="4"/>
      <c r="HP98" s="4">
        <v>0.01</v>
      </c>
      <c r="HQ98" s="12">
        <v>0.01</v>
      </c>
      <c r="HR98" s="4">
        <v>0.01</v>
      </c>
      <c r="HS98" s="4">
        <v>1E-3</v>
      </c>
      <c r="HT98" s="4">
        <v>5.0000000000000001E-3</v>
      </c>
      <c r="HU98" s="4">
        <v>0.01</v>
      </c>
      <c r="HV98" s="4">
        <v>0.01</v>
      </c>
      <c r="HW98" s="4">
        <v>0.01</v>
      </c>
      <c r="HX98" s="4">
        <v>0.01</v>
      </c>
      <c r="HY98" s="4">
        <v>0.1</v>
      </c>
      <c r="HZ98" s="12">
        <v>0.01</v>
      </c>
      <c r="IA98" s="4">
        <v>0.1</v>
      </c>
      <c r="IB98" s="4">
        <v>0.01</v>
      </c>
      <c r="IC98" s="4">
        <v>2E-3</v>
      </c>
      <c r="ID98" s="12"/>
      <c r="IE98" s="4">
        <v>0.77</v>
      </c>
      <c r="IF98" s="4">
        <v>2.2999999999999998</v>
      </c>
      <c r="IG98" s="4">
        <v>5.18</v>
      </c>
      <c r="IH98" s="4">
        <v>0.02</v>
      </c>
      <c r="II98" s="4"/>
      <c r="IJ98" s="4">
        <v>5.8</v>
      </c>
      <c r="IK98" s="4">
        <v>5.2</v>
      </c>
      <c r="IL98" s="4">
        <v>2E-3</v>
      </c>
      <c r="IM98" s="4">
        <v>0.1</v>
      </c>
      <c r="IN98" s="4">
        <v>0.12</v>
      </c>
      <c r="IO98" s="4">
        <v>5.0000000000000001E-3</v>
      </c>
      <c r="IP98" s="4">
        <v>10</v>
      </c>
      <c r="IQ98" s="4">
        <v>99.6</v>
      </c>
      <c r="IR98" s="4">
        <v>1E-3</v>
      </c>
      <c r="IS98" s="4">
        <v>1E-3</v>
      </c>
      <c r="IT98" s="4">
        <v>1E-3</v>
      </c>
      <c r="IU98" s="4">
        <v>1E-3</v>
      </c>
      <c r="IV98" s="4">
        <v>1E-3</v>
      </c>
      <c r="IW98" s="4">
        <v>1E-3</v>
      </c>
      <c r="IX98" s="4">
        <v>2E-3</v>
      </c>
      <c r="IY98" s="4">
        <v>8.0000000000000002E-3</v>
      </c>
      <c r="IZ98" s="4">
        <v>7.3999999999999999E-4</v>
      </c>
      <c r="JA98" s="4">
        <v>1E-4</v>
      </c>
      <c r="JB98" s="4">
        <v>0.02</v>
      </c>
      <c r="JC98" s="4">
        <v>5.0000000000000001E-4</v>
      </c>
      <c r="JD98" s="4">
        <v>5.0000000000000001E-4</v>
      </c>
      <c r="JE98" s="4">
        <v>5.0000000000000001E-4</v>
      </c>
      <c r="JF98" s="4">
        <v>5.0000000000000001E-4</v>
      </c>
      <c r="JG98" s="4">
        <v>5.0000000000000001E-4</v>
      </c>
      <c r="JH98" s="4">
        <v>2.3E-3</v>
      </c>
      <c r="JI98" s="4">
        <v>2.5999999999999999E-3</v>
      </c>
      <c r="JJ98" s="4">
        <v>5.0000000000000001E-4</v>
      </c>
      <c r="JK98" s="4">
        <v>2E-3</v>
      </c>
      <c r="JL98" s="4">
        <v>2E-3</v>
      </c>
      <c r="JM98" s="4">
        <v>5.0000000000000001E-3</v>
      </c>
      <c r="JN98" s="4">
        <v>2E-3</v>
      </c>
      <c r="JO98" s="4">
        <v>5.0000000000000001E-4</v>
      </c>
      <c r="JP98" s="4">
        <v>1E-3</v>
      </c>
      <c r="JQ98" s="4">
        <v>5.0000000000000001E-4</v>
      </c>
      <c r="JR98" s="4">
        <v>5.0000000000000001E-4</v>
      </c>
      <c r="JS98" s="4">
        <v>1.6999999999999999E-3</v>
      </c>
      <c r="JT98" s="4">
        <v>2.0999999999999999E-3</v>
      </c>
      <c r="JU98" s="4">
        <v>5.0000000000000001E-4</v>
      </c>
      <c r="JV98" s="4">
        <v>1E-3</v>
      </c>
      <c r="JW98" s="4">
        <v>2E-3</v>
      </c>
      <c r="JX98" s="4">
        <v>1E-3</v>
      </c>
      <c r="JY98" s="12">
        <v>1.1000000000000001E-3</v>
      </c>
      <c r="JZ98" s="4">
        <v>1.1000000000000001E-3</v>
      </c>
      <c r="KA98" s="4">
        <v>1.8E-3</v>
      </c>
      <c r="KB98" s="12">
        <v>1.8E-3</v>
      </c>
      <c r="KC98" s="4">
        <v>2.8E-3</v>
      </c>
      <c r="KD98" s="4">
        <v>5.0000000000000001E-4</v>
      </c>
      <c r="KE98" s="4">
        <v>2.3E-3</v>
      </c>
      <c r="KF98" s="4">
        <v>6.0000000000000001E-3</v>
      </c>
      <c r="KG98" s="4">
        <v>5.0000000000000001E-3</v>
      </c>
      <c r="KH98" s="4">
        <v>4.0000000000000001E-3</v>
      </c>
      <c r="KI98" s="4">
        <v>2E-3</v>
      </c>
      <c r="KJ98" s="4">
        <v>0.01</v>
      </c>
      <c r="KK98" s="4">
        <v>7.77</v>
      </c>
      <c r="KL98" s="4">
        <v>0.01</v>
      </c>
      <c r="KM98" s="4">
        <v>0.05</v>
      </c>
      <c r="KN98" s="4"/>
      <c r="KO98" s="4">
        <v>0.17</v>
      </c>
      <c r="KP98" s="4"/>
      <c r="KQ98" s="4">
        <v>4.2</v>
      </c>
      <c r="KR98" s="4">
        <v>5.0000000000000001E-3</v>
      </c>
      <c r="KS98" s="4">
        <v>0.01</v>
      </c>
      <c r="KT98" s="4">
        <v>1E-4</v>
      </c>
      <c r="KU98" s="4">
        <v>0.1</v>
      </c>
      <c r="KV98" s="4"/>
      <c r="KW98" s="4">
        <v>8</v>
      </c>
      <c r="KX98" s="4">
        <v>2.8999999999999998E-3</v>
      </c>
      <c r="KY98" s="4">
        <v>25</v>
      </c>
      <c r="KZ98" s="4">
        <v>6.3</v>
      </c>
      <c r="LA98" s="4">
        <v>190</v>
      </c>
      <c r="LB98" s="4">
        <v>0.1</v>
      </c>
      <c r="LC98" s="4">
        <v>0.1</v>
      </c>
      <c r="LD98" s="4">
        <v>42</v>
      </c>
      <c r="LE98" s="4">
        <v>1E-4</v>
      </c>
      <c r="LF98" s="4">
        <v>15</v>
      </c>
      <c r="LG98" s="4">
        <v>1.6999999999999999E-3</v>
      </c>
      <c r="LH98" s="4">
        <v>0.1</v>
      </c>
      <c r="LI98" s="4">
        <v>0.1</v>
      </c>
      <c r="LJ98" s="4">
        <v>0.1</v>
      </c>
      <c r="LK98" s="12">
        <v>0.1</v>
      </c>
      <c r="LL98" s="4">
        <v>0.1</v>
      </c>
      <c r="LM98" s="4">
        <v>0.5</v>
      </c>
      <c r="LN98" s="4">
        <v>4.0000000000000003E-5</v>
      </c>
      <c r="LO98" s="4">
        <v>1E-4</v>
      </c>
      <c r="LP98" s="4">
        <v>2.0000000000000001E-4</v>
      </c>
      <c r="LQ98" s="12">
        <v>0.1</v>
      </c>
      <c r="LR98" s="4">
        <v>0.1</v>
      </c>
      <c r="LS98" s="4"/>
      <c r="LT98" s="4"/>
      <c r="LU98" s="4">
        <v>1E-4</v>
      </c>
      <c r="LV98" s="4">
        <v>2.0000000000000001E-4</v>
      </c>
      <c r="LW98" s="4">
        <v>3.9</v>
      </c>
      <c r="LX98" s="4">
        <v>0.1</v>
      </c>
      <c r="LY98" s="12">
        <v>3.9</v>
      </c>
      <c r="LZ98" s="4">
        <v>0.76</v>
      </c>
      <c r="MA98" s="4">
        <v>1.7</v>
      </c>
      <c r="MB98" s="4">
        <v>5.3707790526315753</v>
      </c>
    </row>
    <row r="99" spans="1:340">
      <c r="A99" s="4" t="s">
        <v>490</v>
      </c>
      <c r="B99" s="4">
        <v>0.1</v>
      </c>
      <c r="C99" s="4">
        <v>0.1</v>
      </c>
      <c r="D99" s="4">
        <v>0.1</v>
      </c>
      <c r="E99" s="4">
        <v>0.1</v>
      </c>
      <c r="F99" s="4">
        <v>0.1</v>
      </c>
      <c r="G99" s="4">
        <v>0.1</v>
      </c>
      <c r="H99" s="4">
        <v>0.1</v>
      </c>
      <c r="I99" s="4">
        <v>1E-4</v>
      </c>
      <c r="J99" s="4">
        <v>0.5</v>
      </c>
      <c r="K99" s="4">
        <v>0.1</v>
      </c>
      <c r="L99" s="4"/>
      <c r="M99" s="4">
        <v>0.1</v>
      </c>
      <c r="N99" s="4">
        <v>0.1</v>
      </c>
      <c r="O99" s="4">
        <v>0.1</v>
      </c>
      <c r="P99" s="4">
        <v>0.1</v>
      </c>
      <c r="Q99" s="4">
        <v>0.1</v>
      </c>
      <c r="R99" s="4">
        <v>0.1</v>
      </c>
      <c r="S99" s="12">
        <v>0.1</v>
      </c>
      <c r="T99" s="4">
        <v>1E-4</v>
      </c>
      <c r="U99" s="4">
        <v>0.1</v>
      </c>
      <c r="V99" s="4">
        <v>0.1</v>
      </c>
      <c r="W99" s="4">
        <v>0.1</v>
      </c>
      <c r="X99" s="4">
        <v>0.1</v>
      </c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>
        <v>0.1</v>
      </c>
      <c r="AM99" s="4"/>
      <c r="AN99" s="4">
        <v>0.02</v>
      </c>
      <c r="AO99" s="4">
        <v>0.02</v>
      </c>
      <c r="AP99" s="4">
        <v>0.02</v>
      </c>
      <c r="AQ99" s="4"/>
      <c r="AR99" s="4">
        <v>5.0000000000000001E-3</v>
      </c>
      <c r="AS99" s="4">
        <v>0.02</v>
      </c>
      <c r="AT99" s="4">
        <v>0.02</v>
      </c>
      <c r="AU99" s="4">
        <v>5.0999999999999997E-2</v>
      </c>
      <c r="AV99" s="4">
        <v>5.0000000000000001E-3</v>
      </c>
      <c r="AW99" s="4"/>
      <c r="AX99" s="4">
        <v>0.02</v>
      </c>
      <c r="AY99" s="4">
        <v>0.02</v>
      </c>
      <c r="AZ99" s="4">
        <v>0.02</v>
      </c>
      <c r="BA99" s="4">
        <v>0.02</v>
      </c>
      <c r="BB99" s="4">
        <v>0.02</v>
      </c>
      <c r="BC99" s="4">
        <v>0.02</v>
      </c>
      <c r="BD99" s="4">
        <v>0.1</v>
      </c>
      <c r="BE99" s="4">
        <v>0.02</v>
      </c>
      <c r="BF99" s="4"/>
      <c r="BG99" s="4">
        <v>0.02</v>
      </c>
      <c r="BH99" s="4">
        <v>5.0000000000000001E-3</v>
      </c>
      <c r="BI99" s="4">
        <v>0.02</v>
      </c>
      <c r="BJ99" s="4">
        <v>0.02</v>
      </c>
      <c r="BK99" s="4"/>
      <c r="BL99" s="4">
        <v>0.02</v>
      </c>
      <c r="BM99" s="4">
        <v>0.1</v>
      </c>
      <c r="BN99" s="4">
        <v>0.02</v>
      </c>
      <c r="BO99" s="4"/>
      <c r="BP99" s="4"/>
      <c r="BQ99" s="4"/>
      <c r="BR99" s="4">
        <v>0.02</v>
      </c>
      <c r="BS99" s="4"/>
      <c r="BT99" s="4">
        <v>0.02</v>
      </c>
      <c r="BU99" s="4">
        <v>0.02</v>
      </c>
      <c r="BV99" s="4">
        <v>5.0000000000000001E-3</v>
      </c>
      <c r="BW99" s="4">
        <v>0.1</v>
      </c>
      <c r="BX99" s="4">
        <v>0.1</v>
      </c>
      <c r="BY99" s="4">
        <v>0.02</v>
      </c>
      <c r="BZ99" s="4"/>
      <c r="CA99" s="4">
        <v>5.0000000000000001E-3</v>
      </c>
      <c r="CB99" s="4"/>
      <c r="CC99" s="4"/>
      <c r="CD99" s="4"/>
      <c r="CE99" s="4"/>
      <c r="CF99" s="4">
        <v>0.01</v>
      </c>
      <c r="CG99" s="4">
        <v>0.01</v>
      </c>
      <c r="CH99" s="4">
        <v>1E-4</v>
      </c>
      <c r="CI99" s="4">
        <v>1E-4</v>
      </c>
      <c r="CJ99" s="4">
        <v>5.0000000000000001E-3</v>
      </c>
      <c r="CK99" s="4">
        <v>5.0000000000000001E-3</v>
      </c>
      <c r="CL99" s="4">
        <v>5.0000000000000001E-3</v>
      </c>
      <c r="CM99" s="4">
        <v>1E-4</v>
      </c>
      <c r="CN99" s="4">
        <v>145</v>
      </c>
      <c r="CO99" s="4">
        <v>10</v>
      </c>
      <c r="CP99" s="4"/>
      <c r="CQ99" s="12">
        <v>6.6500000000000001E-4</v>
      </c>
      <c r="CR99" s="4">
        <v>3.1E-2</v>
      </c>
      <c r="CS99" s="4">
        <v>0.01</v>
      </c>
      <c r="CT99" s="12">
        <v>1</v>
      </c>
      <c r="CU99" s="4">
        <v>0.02</v>
      </c>
      <c r="CV99" s="4">
        <v>1.65E-3</v>
      </c>
      <c r="CW99" s="4">
        <v>0.02</v>
      </c>
      <c r="CX99" s="4">
        <v>34</v>
      </c>
      <c r="CY99" s="4">
        <v>5.0000000000000001E-3</v>
      </c>
      <c r="CZ99" s="4">
        <v>3.0000000000000001E-3</v>
      </c>
      <c r="DA99" s="12">
        <v>0.1</v>
      </c>
      <c r="DB99" s="4">
        <v>0.01</v>
      </c>
      <c r="DC99" s="12">
        <v>2.3E-3</v>
      </c>
      <c r="DD99" s="4">
        <v>2.3E-3</v>
      </c>
      <c r="DE99" s="4">
        <v>0.01</v>
      </c>
      <c r="DF99" s="4">
        <v>3.9500000000000004E-3</v>
      </c>
      <c r="DG99" s="4">
        <v>1.0999999999999998E-3</v>
      </c>
      <c r="DH99" s="4"/>
      <c r="DI99" s="4">
        <v>1E-4</v>
      </c>
      <c r="DJ99" s="4">
        <v>100</v>
      </c>
      <c r="DK99" s="4">
        <v>0.1</v>
      </c>
      <c r="DL99" s="4">
        <v>0.1</v>
      </c>
      <c r="DM99" s="4">
        <v>0.1</v>
      </c>
      <c r="DN99" s="4">
        <v>0.1</v>
      </c>
      <c r="DO99" s="4">
        <v>5.0000000000000001E-3</v>
      </c>
      <c r="DP99" s="12">
        <v>2.0999999999999998E-2</v>
      </c>
      <c r="DQ99" s="4">
        <v>1.4499999999999999E-2</v>
      </c>
      <c r="DR99" s="4">
        <v>62.5</v>
      </c>
      <c r="DS99" s="4">
        <v>0.01</v>
      </c>
      <c r="DT99" s="4">
        <v>0.01</v>
      </c>
      <c r="DU99" s="4">
        <v>0.01</v>
      </c>
      <c r="DV99" s="4">
        <v>5.0000000000000001E-3</v>
      </c>
      <c r="DW99" s="4">
        <v>0.1</v>
      </c>
      <c r="DX99" s="4">
        <v>0.1</v>
      </c>
      <c r="DY99" s="4">
        <v>4.25</v>
      </c>
      <c r="DZ99" s="4">
        <v>1E-4</v>
      </c>
      <c r="EA99" s="4">
        <v>0.01</v>
      </c>
      <c r="EB99" s="4">
        <v>41</v>
      </c>
      <c r="EC99" s="4">
        <v>0.1</v>
      </c>
      <c r="ED99" s="4">
        <v>0.1</v>
      </c>
      <c r="EE99" s="4">
        <v>0.1</v>
      </c>
      <c r="EF99" s="4">
        <v>0.5</v>
      </c>
      <c r="EG99" s="4">
        <v>83.45</v>
      </c>
      <c r="EH99" s="4">
        <v>5.0000000000000001E-4</v>
      </c>
      <c r="EI99" s="4">
        <v>0.01</v>
      </c>
      <c r="EJ99" s="4">
        <v>0.01</v>
      </c>
      <c r="EK99" s="4">
        <v>1E-4</v>
      </c>
      <c r="EL99" s="12">
        <v>0.11</v>
      </c>
      <c r="EM99" s="12">
        <v>0.5</v>
      </c>
      <c r="EN99" s="4">
        <v>0.01</v>
      </c>
      <c r="EO99" s="4">
        <v>0.1</v>
      </c>
      <c r="EP99" s="4">
        <v>0.1</v>
      </c>
      <c r="EQ99" s="4">
        <v>4.0000000000000003E-5</v>
      </c>
      <c r="ER99" s="4">
        <v>1E-4</v>
      </c>
      <c r="ES99" s="4">
        <v>1.4999999999999999E-2</v>
      </c>
      <c r="ET99" s="4">
        <v>502.5</v>
      </c>
      <c r="EU99" s="12">
        <v>3.05</v>
      </c>
      <c r="EV99" s="4">
        <v>0.255</v>
      </c>
      <c r="EW99" s="4">
        <v>2.4500000000000002</v>
      </c>
      <c r="EX99" s="12">
        <v>5.0000000000000001E-3</v>
      </c>
      <c r="EY99" s="12"/>
      <c r="EZ99" s="4">
        <v>2E-3</v>
      </c>
      <c r="FA99" s="4">
        <v>1</v>
      </c>
      <c r="FB99" s="4">
        <v>1.55E-4</v>
      </c>
      <c r="FC99" s="4">
        <v>1.725E-3</v>
      </c>
      <c r="FD99" s="4">
        <v>1E-4</v>
      </c>
      <c r="FE99" s="4">
        <v>1.3499999999999999E-3</v>
      </c>
      <c r="FF99" s="4"/>
      <c r="FG99" s="4">
        <v>1.25E-4</v>
      </c>
      <c r="FH99" s="4">
        <v>0.01</v>
      </c>
      <c r="FI99" s="4">
        <v>0.1</v>
      </c>
      <c r="FJ99" s="4">
        <v>1.4E-2</v>
      </c>
      <c r="FK99" s="4">
        <v>1E-4</v>
      </c>
      <c r="FL99" s="12">
        <v>0.5</v>
      </c>
      <c r="FM99" s="4">
        <v>5.0000000000000001E-3</v>
      </c>
      <c r="FN99" s="4">
        <v>4.0000000000000003E-5</v>
      </c>
      <c r="FO99" s="4">
        <v>1.9999999999999998E-4</v>
      </c>
      <c r="FP99" s="4">
        <v>0.01</v>
      </c>
      <c r="FQ99" s="4">
        <v>1E-4</v>
      </c>
      <c r="FR99" s="4">
        <v>0.2</v>
      </c>
      <c r="FS99" s="4">
        <v>0.01</v>
      </c>
      <c r="FT99" s="4">
        <v>2.0000000000000001E-4</v>
      </c>
      <c r="FU99" s="4">
        <v>1E-4</v>
      </c>
      <c r="FV99" s="4">
        <v>1E-4</v>
      </c>
      <c r="FW99" s="4">
        <v>1E-4</v>
      </c>
      <c r="FX99" s="4">
        <v>5.0000000000000001E-3</v>
      </c>
      <c r="FY99" s="4">
        <v>0.05</v>
      </c>
      <c r="FZ99" s="4">
        <v>0.1</v>
      </c>
      <c r="GA99" s="12">
        <v>0.1</v>
      </c>
      <c r="GB99" s="4">
        <v>1E-4</v>
      </c>
      <c r="GC99" s="4">
        <v>5.0000000000000001E-3</v>
      </c>
      <c r="GD99" s="4">
        <v>0.01</v>
      </c>
      <c r="GE99" s="4">
        <v>5.8500000000000002E-3</v>
      </c>
      <c r="GF99" s="4">
        <v>0.01</v>
      </c>
      <c r="GG99" s="4">
        <v>1.4E-2</v>
      </c>
      <c r="GH99" s="4">
        <v>1</v>
      </c>
      <c r="GI99" s="4"/>
      <c r="GJ99" s="4">
        <v>3.1E-4</v>
      </c>
      <c r="GK99" s="4">
        <v>5.399999999999999E-4</v>
      </c>
      <c r="GL99" s="4">
        <v>1.2500000000000001E-2</v>
      </c>
      <c r="GM99" s="4"/>
      <c r="GN99" s="4">
        <v>6.2999999999999992E-4</v>
      </c>
      <c r="GO99" s="4">
        <v>4.0000000000000003E-5</v>
      </c>
      <c r="GP99" s="4">
        <v>2.0000000000000001E-4</v>
      </c>
      <c r="GQ99" s="4">
        <v>1E-4</v>
      </c>
      <c r="GR99" s="4">
        <v>1E-4</v>
      </c>
      <c r="GS99" s="4">
        <v>0.1</v>
      </c>
      <c r="GT99" s="4"/>
      <c r="GU99" s="4">
        <v>5.0000000000000001E-3</v>
      </c>
      <c r="GV99" s="4">
        <v>3.7000000000000002E-3</v>
      </c>
      <c r="GW99" s="4">
        <v>5.0000000000000001E-3</v>
      </c>
      <c r="GX99" s="4">
        <v>1E-4</v>
      </c>
      <c r="GY99" s="4">
        <v>32.5</v>
      </c>
      <c r="GZ99" s="4">
        <v>1E-4</v>
      </c>
      <c r="HA99" s="4">
        <v>0.1</v>
      </c>
      <c r="HB99" s="4">
        <v>0.01</v>
      </c>
      <c r="HC99" s="4"/>
      <c r="HD99" s="12">
        <v>0.56999999999999995</v>
      </c>
      <c r="HE99" s="4">
        <v>0.01</v>
      </c>
      <c r="HF99" s="4">
        <v>0.1</v>
      </c>
      <c r="HG99" s="4">
        <v>0.01</v>
      </c>
      <c r="HH99" s="4">
        <v>100</v>
      </c>
      <c r="HI99" s="4">
        <v>5.15</v>
      </c>
      <c r="HJ99" s="4">
        <v>1E-4</v>
      </c>
      <c r="HK99" s="4">
        <v>9</v>
      </c>
      <c r="HL99" s="12">
        <v>18</v>
      </c>
      <c r="HM99" s="4">
        <v>2.1000000000000001E-2</v>
      </c>
      <c r="HN99" s="4">
        <v>5.0000000000000001E-3</v>
      </c>
      <c r="HO99" s="4">
        <v>2.5999999999999999E-2</v>
      </c>
      <c r="HP99" s="4">
        <v>0.01</v>
      </c>
      <c r="HQ99" s="12">
        <v>0.01</v>
      </c>
      <c r="HR99" s="4">
        <v>0.01</v>
      </c>
      <c r="HS99" s="4">
        <v>1E-3</v>
      </c>
      <c r="HT99" s="4">
        <v>5.0000000000000001E-3</v>
      </c>
      <c r="HU99" s="4">
        <v>0.01</v>
      </c>
      <c r="HV99" s="4">
        <v>0.01</v>
      </c>
      <c r="HW99" s="4">
        <v>0.01</v>
      </c>
      <c r="HX99" s="4">
        <v>0.01</v>
      </c>
      <c r="HY99" s="4">
        <v>0.1</v>
      </c>
      <c r="HZ99" s="12">
        <v>0.01</v>
      </c>
      <c r="IA99" s="4">
        <v>0.1</v>
      </c>
      <c r="IB99" s="4">
        <v>0.01</v>
      </c>
      <c r="IC99" s="4"/>
      <c r="ID99" s="12"/>
      <c r="IE99" s="4">
        <v>1.4</v>
      </c>
      <c r="IF99" s="4">
        <v>2.2999999999999998</v>
      </c>
      <c r="IG99" s="4">
        <v>4.6150000000000002</v>
      </c>
      <c r="IH99" s="4">
        <v>3.15E-2</v>
      </c>
      <c r="II99" s="4"/>
      <c r="IJ99" s="4">
        <v>5.6</v>
      </c>
      <c r="IK99" s="4">
        <v>4.6500000000000004</v>
      </c>
      <c r="IL99" s="4"/>
      <c r="IM99" s="4">
        <v>0.1</v>
      </c>
      <c r="IN99" s="4">
        <v>0.1265</v>
      </c>
      <c r="IO99" s="4">
        <v>5.0000000000000001E-3</v>
      </c>
      <c r="IP99" s="4">
        <v>12.094999999999999</v>
      </c>
      <c r="IQ99" s="4">
        <v>132.30000000000001</v>
      </c>
      <c r="IR99" s="4">
        <v>1E-3</v>
      </c>
      <c r="IS99" s="4">
        <v>1E-3</v>
      </c>
      <c r="IT99" s="4">
        <v>1E-3</v>
      </c>
      <c r="IU99" s="4">
        <v>1E-3</v>
      </c>
      <c r="IV99" s="4">
        <v>1E-3</v>
      </c>
      <c r="IW99" s="4">
        <v>1E-3</v>
      </c>
      <c r="IX99" s="4">
        <v>2E-3</v>
      </c>
      <c r="IY99" s="4">
        <v>8.0000000000000002E-3</v>
      </c>
      <c r="IZ99" s="4">
        <v>5.0000000000000001E-4</v>
      </c>
      <c r="JA99" s="4">
        <v>1E-4</v>
      </c>
      <c r="JB99" s="4">
        <v>0.02</v>
      </c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12"/>
      <c r="JZ99" s="4"/>
      <c r="KA99" s="4">
        <v>3.2000000000000002E-3</v>
      </c>
      <c r="KB99" s="12"/>
      <c r="KC99" s="4">
        <v>3.4999999999999996E-3</v>
      </c>
      <c r="KD99" s="4"/>
      <c r="KE99" s="4"/>
      <c r="KF99" s="4"/>
      <c r="KG99" s="4"/>
      <c r="KH99" s="4"/>
      <c r="KI99" s="4"/>
      <c r="KJ99" s="4">
        <v>0.01</v>
      </c>
      <c r="KK99" s="4">
        <v>8.3249999999999993</v>
      </c>
      <c r="KL99" s="4">
        <v>0.01</v>
      </c>
      <c r="KM99" s="4">
        <v>0.155</v>
      </c>
      <c r="KN99" s="4">
        <v>0.14000000000000001</v>
      </c>
      <c r="KO99" s="4">
        <v>0.23499999999999999</v>
      </c>
      <c r="KP99" s="4">
        <v>5.0000000000000001E-3</v>
      </c>
      <c r="KQ99" s="4">
        <v>4.9000000000000004</v>
      </c>
      <c r="KR99" s="4">
        <v>5.0000000000000001E-3</v>
      </c>
      <c r="KS99" s="4">
        <v>1.15E-2</v>
      </c>
      <c r="KT99" s="4">
        <v>1E-4</v>
      </c>
      <c r="KU99" s="4">
        <v>0.1</v>
      </c>
      <c r="KV99" s="4">
        <v>1</v>
      </c>
      <c r="KW99" s="4">
        <v>6.05</v>
      </c>
      <c r="KX99" s="4">
        <v>4.15E-3</v>
      </c>
      <c r="KY99" s="4">
        <v>29</v>
      </c>
      <c r="KZ99" s="4">
        <v>12.1</v>
      </c>
      <c r="LA99" s="4">
        <v>195</v>
      </c>
      <c r="LB99" s="4">
        <v>0.1</v>
      </c>
      <c r="LC99" s="4">
        <v>0.1</v>
      </c>
      <c r="LD99" s="4">
        <v>44.5</v>
      </c>
      <c r="LE99" s="4">
        <v>1.1999999999999999E-4</v>
      </c>
      <c r="LF99" s="4">
        <v>20.2</v>
      </c>
      <c r="LG99" s="4">
        <v>2.0500000000000002E-3</v>
      </c>
      <c r="LH99" s="4">
        <v>0.1</v>
      </c>
      <c r="LI99" s="4">
        <v>0.1</v>
      </c>
      <c r="LJ99" s="4">
        <v>0.1</v>
      </c>
      <c r="LK99" s="12">
        <v>0.1</v>
      </c>
      <c r="LL99" s="4">
        <v>0.1</v>
      </c>
      <c r="LM99" s="4">
        <v>0.5</v>
      </c>
      <c r="LN99" s="4">
        <v>4.0000000000000003E-5</v>
      </c>
      <c r="LO99" s="4">
        <v>1E-4</v>
      </c>
      <c r="LP99" s="4">
        <v>2.0000000000000001E-4</v>
      </c>
      <c r="LQ99" s="12">
        <v>0.1</v>
      </c>
      <c r="LR99" s="4">
        <v>0.1</v>
      </c>
      <c r="LS99" s="4">
        <v>3.4000000000000002E-2</v>
      </c>
      <c r="LT99" s="4"/>
      <c r="LU99" s="4">
        <v>1E-4</v>
      </c>
      <c r="LV99" s="4">
        <v>2.0000000000000001E-4</v>
      </c>
      <c r="LW99" s="4">
        <v>5.3</v>
      </c>
      <c r="LX99" s="4">
        <v>0.1</v>
      </c>
      <c r="LY99" s="12">
        <v>3.55</v>
      </c>
      <c r="LZ99" s="4">
        <v>0.63</v>
      </c>
      <c r="MA99" s="4">
        <v>1.48</v>
      </c>
      <c r="MB99" s="4">
        <v>6.5773882376237731</v>
      </c>
    </row>
    <row r="100" spans="1:340">
      <c r="A100" s="4" t="s">
        <v>491</v>
      </c>
      <c r="B100" s="4">
        <v>0.1</v>
      </c>
      <c r="C100" s="4">
        <v>0.1</v>
      </c>
      <c r="D100" s="4">
        <v>0.1</v>
      </c>
      <c r="E100" s="4">
        <v>0.1</v>
      </c>
      <c r="F100" s="4">
        <v>0.1</v>
      </c>
      <c r="G100" s="4">
        <v>0.1</v>
      </c>
      <c r="H100" s="4">
        <v>0.1</v>
      </c>
      <c r="I100" s="4">
        <v>1E-4</v>
      </c>
      <c r="J100" s="4">
        <v>0.5</v>
      </c>
      <c r="K100" s="4">
        <v>0.1</v>
      </c>
      <c r="L100" s="4"/>
      <c r="M100" s="4">
        <v>0.1</v>
      </c>
      <c r="N100" s="4">
        <v>0.1</v>
      </c>
      <c r="O100" s="4">
        <v>0.1</v>
      </c>
      <c r="P100" s="4">
        <v>0.1</v>
      </c>
      <c r="Q100" s="4">
        <v>0.1</v>
      </c>
      <c r="R100" s="4">
        <v>0.1</v>
      </c>
      <c r="S100" s="12">
        <v>0.1</v>
      </c>
      <c r="T100" s="4">
        <v>1E-4</v>
      </c>
      <c r="U100" s="4">
        <v>0.1</v>
      </c>
      <c r="V100" s="4">
        <v>0.1</v>
      </c>
      <c r="W100" s="4">
        <v>0.1</v>
      </c>
      <c r="X100" s="4">
        <v>0.1</v>
      </c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>
        <v>0.1</v>
      </c>
      <c r="AM100" s="4"/>
      <c r="AN100" s="4">
        <v>0.02</v>
      </c>
      <c r="AO100" s="4">
        <v>0.02</v>
      </c>
      <c r="AP100" s="4">
        <v>0.02</v>
      </c>
      <c r="AQ100" s="4"/>
      <c r="AR100" s="4">
        <v>5.0000000000000001E-3</v>
      </c>
      <c r="AS100" s="4">
        <v>0.02</v>
      </c>
      <c r="AT100" s="4">
        <v>0.02</v>
      </c>
      <c r="AU100" s="4">
        <v>9.7000000000000003E-3</v>
      </c>
      <c r="AV100" s="4">
        <v>5.0000000000000001E-3</v>
      </c>
      <c r="AW100" s="4">
        <v>0.02</v>
      </c>
      <c r="AX100" s="4">
        <v>0.02</v>
      </c>
      <c r="AY100" s="4">
        <v>0.02</v>
      </c>
      <c r="AZ100" s="4">
        <v>0.02</v>
      </c>
      <c r="BA100" s="4">
        <v>0.02</v>
      </c>
      <c r="BB100" s="4">
        <v>0.02</v>
      </c>
      <c r="BC100" s="4">
        <v>0.02</v>
      </c>
      <c r="BD100" s="4">
        <v>0.1</v>
      </c>
      <c r="BE100" s="4">
        <v>0.02</v>
      </c>
      <c r="BF100" s="4"/>
      <c r="BG100" s="4">
        <v>0.02</v>
      </c>
      <c r="BH100" s="4">
        <v>5.0000000000000001E-3</v>
      </c>
      <c r="BI100" s="4">
        <v>0.02</v>
      </c>
      <c r="BJ100" s="4">
        <v>0.02</v>
      </c>
      <c r="BK100" s="4"/>
      <c r="BL100" s="4">
        <v>0.02</v>
      </c>
      <c r="BM100" s="4">
        <v>0.1</v>
      </c>
      <c r="BN100" s="4">
        <v>0.02</v>
      </c>
      <c r="BO100" s="4"/>
      <c r="BP100" s="4"/>
      <c r="BQ100" s="4"/>
      <c r="BR100" s="4">
        <v>0.02</v>
      </c>
      <c r="BS100" s="4"/>
      <c r="BT100" s="4">
        <v>0.02</v>
      </c>
      <c r="BU100" s="4">
        <v>0.02</v>
      </c>
      <c r="BV100" s="4">
        <v>5.0000000000000001E-3</v>
      </c>
      <c r="BW100" s="4">
        <v>0.1</v>
      </c>
      <c r="BX100" s="4">
        <v>0.1</v>
      </c>
      <c r="BY100" s="4">
        <v>0.02</v>
      </c>
      <c r="BZ100" s="4"/>
      <c r="CA100" s="4">
        <v>5.0000000000000001E-3</v>
      </c>
      <c r="CB100" s="4"/>
      <c r="CC100" s="4"/>
      <c r="CD100" s="4"/>
      <c r="CE100" s="4"/>
      <c r="CF100" s="4">
        <v>0.01</v>
      </c>
      <c r="CG100" s="4">
        <v>0.01</v>
      </c>
      <c r="CH100" s="4">
        <v>1E-4</v>
      </c>
      <c r="CI100" s="4">
        <v>1E-4</v>
      </c>
      <c r="CJ100" s="4">
        <v>5.0000000000000001E-3</v>
      </c>
      <c r="CK100" s="4">
        <v>5.0000000000000001E-3</v>
      </c>
      <c r="CL100" s="4">
        <v>5.0000000000000001E-3</v>
      </c>
      <c r="CM100" s="4">
        <v>1E-4</v>
      </c>
      <c r="CN100" s="4">
        <v>130</v>
      </c>
      <c r="CO100" s="4">
        <v>10</v>
      </c>
      <c r="CP100" s="4"/>
      <c r="CQ100" s="12">
        <v>6.7000000000000002E-4</v>
      </c>
      <c r="CR100" s="4">
        <v>5.3999999999999999E-2</v>
      </c>
      <c r="CS100" s="4">
        <v>0.01</v>
      </c>
      <c r="CT100" s="12">
        <v>1</v>
      </c>
      <c r="CU100" s="4">
        <v>0.02</v>
      </c>
      <c r="CV100" s="4">
        <v>1.2999999999999999E-3</v>
      </c>
      <c r="CW100" s="4">
        <v>0.02</v>
      </c>
      <c r="CX100" s="4">
        <v>32</v>
      </c>
      <c r="CY100" s="4">
        <v>5.0000000000000001E-3</v>
      </c>
      <c r="CZ100" s="4">
        <v>3.0000000000000001E-3</v>
      </c>
      <c r="DA100" s="12">
        <v>0.1</v>
      </c>
      <c r="DB100" s="4">
        <v>0.01</v>
      </c>
      <c r="DC100" s="12"/>
      <c r="DD100" s="4"/>
      <c r="DE100" s="4">
        <v>0.01</v>
      </c>
      <c r="DF100" s="4"/>
      <c r="DG100" s="4"/>
      <c r="DH100" s="4"/>
      <c r="DI100" s="4">
        <v>1E-4</v>
      </c>
      <c r="DJ100" s="4">
        <v>100</v>
      </c>
      <c r="DK100" s="4">
        <v>0.1</v>
      </c>
      <c r="DL100" s="4">
        <v>0.1</v>
      </c>
      <c r="DM100" s="4">
        <v>0.1</v>
      </c>
      <c r="DN100" s="4">
        <v>0.1</v>
      </c>
      <c r="DO100" s="4">
        <v>5.0000000000000001E-3</v>
      </c>
      <c r="DP100" s="12">
        <v>0.02</v>
      </c>
      <c r="DQ100" s="4">
        <v>1.7000000000000001E-2</v>
      </c>
      <c r="DR100" s="4">
        <v>59</v>
      </c>
      <c r="DS100" s="4">
        <v>0.01</v>
      </c>
      <c r="DT100" s="4">
        <v>0.01</v>
      </c>
      <c r="DU100" s="4">
        <v>0.01</v>
      </c>
      <c r="DV100" s="4">
        <v>5.0000000000000001E-3</v>
      </c>
      <c r="DW100" s="4">
        <v>0.1</v>
      </c>
      <c r="DX100" s="4">
        <v>0.1</v>
      </c>
      <c r="DY100" s="4">
        <v>4.3</v>
      </c>
      <c r="DZ100" s="4">
        <v>1E-4</v>
      </c>
      <c r="EA100" s="4">
        <v>0.01</v>
      </c>
      <c r="EB100" s="4">
        <v>46</v>
      </c>
      <c r="EC100" s="4">
        <v>0.1</v>
      </c>
      <c r="ED100" s="4">
        <v>0.1</v>
      </c>
      <c r="EE100" s="4">
        <v>0.1</v>
      </c>
      <c r="EF100" s="4">
        <v>0.5</v>
      </c>
      <c r="EG100" s="4">
        <v>11</v>
      </c>
      <c r="EH100" s="4">
        <v>5.0000000000000001E-4</v>
      </c>
      <c r="EI100" s="4">
        <v>0.01</v>
      </c>
      <c r="EJ100" s="4">
        <v>0.01</v>
      </c>
      <c r="EK100" s="4">
        <v>1E-4</v>
      </c>
      <c r="EL100" s="12"/>
      <c r="EM100" s="12">
        <v>0.5</v>
      </c>
      <c r="EN100" s="4">
        <v>0.01</v>
      </c>
      <c r="EO100" s="4">
        <v>0.1</v>
      </c>
      <c r="EP100" s="4">
        <v>0.1</v>
      </c>
      <c r="EQ100" s="4">
        <v>4.0000000000000003E-5</v>
      </c>
      <c r="ER100" s="4">
        <v>1E-4</v>
      </c>
      <c r="ES100" s="4">
        <v>5.1000000000000004E-3</v>
      </c>
      <c r="ET100" s="4">
        <v>512</v>
      </c>
      <c r="EU100" s="12">
        <v>3.2</v>
      </c>
      <c r="EV100" s="4">
        <v>0.16</v>
      </c>
      <c r="EW100" s="4">
        <v>2.9</v>
      </c>
      <c r="EX100" s="12">
        <v>5.0000000000000001E-3</v>
      </c>
      <c r="EY100" s="12"/>
      <c r="EZ100" s="4">
        <v>2E-3</v>
      </c>
      <c r="FA100" s="4">
        <v>1</v>
      </c>
      <c r="FB100" s="4">
        <v>1.1E-4</v>
      </c>
      <c r="FC100" s="4">
        <v>4.0999999999999999E-4</v>
      </c>
      <c r="FD100" s="4">
        <v>1E-4</v>
      </c>
      <c r="FE100" s="4">
        <v>1E-4</v>
      </c>
      <c r="FF100" s="4"/>
      <c r="FG100" s="4">
        <v>1.3999999999999999E-4</v>
      </c>
      <c r="FH100" s="4">
        <v>0.01</v>
      </c>
      <c r="FI100" s="4">
        <v>0.1</v>
      </c>
      <c r="FJ100" s="4">
        <v>0.01</v>
      </c>
      <c r="FK100" s="4">
        <v>1.1E-4</v>
      </c>
      <c r="FL100" s="12">
        <v>0.5</v>
      </c>
      <c r="FM100" s="4">
        <v>5.0000000000000001E-3</v>
      </c>
      <c r="FN100" s="4">
        <v>4.0000000000000003E-5</v>
      </c>
      <c r="FO100" s="4">
        <v>1.6000000000000001E-4</v>
      </c>
      <c r="FP100" s="4">
        <v>0.01</v>
      </c>
      <c r="FQ100" s="4">
        <v>1E-4</v>
      </c>
      <c r="FR100" s="4">
        <v>0.2</v>
      </c>
      <c r="FS100" s="4">
        <v>0.01</v>
      </c>
      <c r="FT100" s="4">
        <v>2.0000000000000001E-4</v>
      </c>
      <c r="FU100" s="4">
        <v>1E-4</v>
      </c>
      <c r="FV100" s="4">
        <v>1E-4</v>
      </c>
      <c r="FW100" s="4">
        <v>1E-4</v>
      </c>
      <c r="FX100" s="4">
        <v>5.0000000000000001E-3</v>
      </c>
      <c r="FY100" s="4">
        <v>0.05</v>
      </c>
      <c r="FZ100" s="4">
        <v>0.1</v>
      </c>
      <c r="GA100" s="12">
        <v>0.1</v>
      </c>
      <c r="GB100" s="4">
        <v>1E-4</v>
      </c>
      <c r="GC100" s="4">
        <v>5.0000000000000001E-3</v>
      </c>
      <c r="GD100" s="4">
        <v>0.01</v>
      </c>
      <c r="GE100" s="4"/>
      <c r="GF100" s="4">
        <v>0.01</v>
      </c>
      <c r="GG100" s="4">
        <v>5.0000000000000001E-3</v>
      </c>
      <c r="GH100" s="4"/>
      <c r="GI100" s="4"/>
      <c r="GJ100" s="4">
        <v>3.2000000000000003E-4</v>
      </c>
      <c r="GK100" s="4">
        <v>4.4000000000000002E-4</v>
      </c>
      <c r="GL100" s="4">
        <v>1.4999999999999999E-2</v>
      </c>
      <c r="GM100" s="4"/>
      <c r="GN100" s="4">
        <v>4.6999999999999999E-4</v>
      </c>
      <c r="GO100" s="4">
        <v>4.0000000000000003E-5</v>
      </c>
      <c r="GP100" s="4">
        <v>2.0000000000000001E-4</v>
      </c>
      <c r="GQ100" s="4">
        <v>1E-4</v>
      </c>
      <c r="GR100" s="4">
        <v>1E-4</v>
      </c>
      <c r="GS100" s="4">
        <v>0.1</v>
      </c>
      <c r="GT100" s="4"/>
      <c r="GU100" s="4">
        <v>5.0000000000000001E-3</v>
      </c>
      <c r="GV100" s="4"/>
      <c r="GW100" s="4">
        <v>5.0000000000000001E-3</v>
      </c>
      <c r="GX100" s="4">
        <v>1E-4</v>
      </c>
      <c r="GY100" s="4">
        <v>30</v>
      </c>
      <c r="GZ100" s="4">
        <v>1E-4</v>
      </c>
      <c r="HA100" s="4">
        <v>0.1</v>
      </c>
      <c r="HB100" s="4">
        <v>0.01</v>
      </c>
      <c r="HC100" s="4"/>
      <c r="HD100" s="12">
        <v>0.49</v>
      </c>
      <c r="HE100" s="4">
        <v>0.01</v>
      </c>
      <c r="HF100" s="4">
        <v>0.1</v>
      </c>
      <c r="HG100" s="4">
        <v>0.01</v>
      </c>
      <c r="HH100" s="4">
        <v>100</v>
      </c>
      <c r="HI100" s="4">
        <v>5.2</v>
      </c>
      <c r="HJ100" s="4">
        <v>1E-4</v>
      </c>
      <c r="HK100" s="4">
        <v>7.3</v>
      </c>
      <c r="HL100" s="12">
        <v>17</v>
      </c>
      <c r="HM100" s="4">
        <v>6.7000000000000002E-3</v>
      </c>
      <c r="HN100" s="4">
        <v>5.0000000000000001E-3</v>
      </c>
      <c r="HO100" s="4">
        <v>1.2999999999999999E-2</v>
      </c>
      <c r="HP100" s="4">
        <v>0.01</v>
      </c>
      <c r="HQ100" s="12">
        <v>0.01</v>
      </c>
      <c r="HR100" s="4">
        <v>0.01</v>
      </c>
      <c r="HS100" s="4">
        <v>1E-3</v>
      </c>
      <c r="HT100" s="4">
        <v>5.0000000000000001E-3</v>
      </c>
      <c r="HU100" s="4">
        <v>0.01</v>
      </c>
      <c r="HV100" s="4">
        <v>0.01</v>
      </c>
      <c r="HW100" s="4">
        <v>0.01</v>
      </c>
      <c r="HX100" s="4">
        <v>0.01</v>
      </c>
      <c r="HY100" s="4">
        <v>0.13</v>
      </c>
      <c r="HZ100" s="12">
        <v>0.01</v>
      </c>
      <c r="IA100" s="4">
        <v>0.1</v>
      </c>
      <c r="IB100" s="4">
        <v>0.01</v>
      </c>
      <c r="IC100" s="4"/>
      <c r="ID100" s="12"/>
      <c r="IE100" s="4">
        <v>0.74</v>
      </c>
      <c r="IF100" s="4">
        <v>2.6</v>
      </c>
      <c r="IG100" s="4">
        <v>5.38</v>
      </c>
      <c r="IH100" s="4">
        <v>2.4E-2</v>
      </c>
      <c r="II100" s="4"/>
      <c r="IJ100" s="4">
        <v>5.9</v>
      </c>
      <c r="IK100" s="4">
        <v>5.4</v>
      </c>
      <c r="IL100" s="4"/>
      <c r="IM100" s="4">
        <v>0.1</v>
      </c>
      <c r="IN100" s="4">
        <v>0.23</v>
      </c>
      <c r="IO100" s="4">
        <v>5.0000000000000001E-3</v>
      </c>
      <c r="IP100" s="4">
        <v>7.38</v>
      </c>
      <c r="IQ100" s="4">
        <v>78.7</v>
      </c>
      <c r="IR100" s="4">
        <v>1E-3</v>
      </c>
      <c r="IS100" s="4">
        <v>1E-3</v>
      </c>
      <c r="IT100" s="4">
        <v>1E-3</v>
      </c>
      <c r="IU100" s="4">
        <v>1E-3</v>
      </c>
      <c r="IV100" s="4">
        <v>1E-3</v>
      </c>
      <c r="IW100" s="4">
        <v>1E-3</v>
      </c>
      <c r="IX100" s="4">
        <v>2E-3</v>
      </c>
      <c r="IY100" s="4">
        <v>8.0000000000000002E-3</v>
      </c>
      <c r="IZ100" s="4">
        <v>5.0000000000000001E-4</v>
      </c>
      <c r="JA100" s="4">
        <v>1E-4</v>
      </c>
      <c r="JB100" s="4">
        <v>0.02</v>
      </c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  <c r="JQ100" s="4"/>
      <c r="JR100" s="4"/>
      <c r="JS100" s="4"/>
      <c r="JT100" s="4"/>
      <c r="JU100" s="4"/>
      <c r="JV100" s="4"/>
      <c r="JW100" s="4"/>
      <c r="JX100" s="4"/>
      <c r="JY100" s="12"/>
      <c r="JZ100" s="4"/>
      <c r="KA100" s="4">
        <v>2.5999999999999999E-3</v>
      </c>
      <c r="KB100" s="12"/>
      <c r="KC100" s="4">
        <v>3.5999999999999999E-3</v>
      </c>
      <c r="KD100" s="4"/>
      <c r="KE100" s="4"/>
      <c r="KF100" s="4"/>
      <c r="KG100" s="4"/>
      <c r="KH100" s="4"/>
      <c r="KI100" s="4"/>
      <c r="KJ100" s="4">
        <v>0.01</v>
      </c>
      <c r="KK100" s="4">
        <v>7.56</v>
      </c>
      <c r="KL100" s="4">
        <v>0.01</v>
      </c>
      <c r="KM100" s="4">
        <v>0.24</v>
      </c>
      <c r="KN100" s="4">
        <v>0.15</v>
      </c>
      <c r="KO100" s="4">
        <v>0.26</v>
      </c>
      <c r="KP100" s="4">
        <v>5.0000000000000001E-3</v>
      </c>
      <c r="KQ100" s="4">
        <v>5.9</v>
      </c>
      <c r="KR100" s="4">
        <v>5.0000000000000001E-3</v>
      </c>
      <c r="KS100" s="4">
        <v>1.0999999999999999E-2</v>
      </c>
      <c r="KT100" s="4">
        <v>1E-4</v>
      </c>
      <c r="KU100" s="4">
        <v>0.1</v>
      </c>
      <c r="KV100" s="4">
        <v>1</v>
      </c>
      <c r="KW100" s="4">
        <v>8.1</v>
      </c>
      <c r="KX100" s="4">
        <v>2.7000000000000001E-3</v>
      </c>
      <c r="KY100" s="4">
        <v>35</v>
      </c>
      <c r="KZ100" s="4">
        <v>7.4</v>
      </c>
      <c r="LA100" s="4">
        <v>190</v>
      </c>
      <c r="LB100" s="4">
        <v>0.1</v>
      </c>
      <c r="LC100" s="4">
        <v>0.1</v>
      </c>
      <c r="LD100" s="4">
        <v>46</v>
      </c>
      <c r="LE100" s="4">
        <v>1E-4</v>
      </c>
      <c r="LF100" s="4">
        <v>18.3</v>
      </c>
      <c r="LG100" s="4">
        <v>2.2000000000000001E-3</v>
      </c>
      <c r="LH100" s="4">
        <v>0.1</v>
      </c>
      <c r="LI100" s="4">
        <v>0.1</v>
      </c>
      <c r="LJ100" s="4">
        <v>0.1</v>
      </c>
      <c r="LK100" s="12">
        <v>0.1</v>
      </c>
      <c r="LL100" s="4">
        <v>0.1</v>
      </c>
      <c r="LM100" s="4">
        <v>0.5</v>
      </c>
      <c r="LN100" s="4">
        <v>4.0000000000000003E-5</v>
      </c>
      <c r="LO100" s="4">
        <v>1E-4</v>
      </c>
      <c r="LP100" s="4">
        <v>2.0000000000000001E-4</v>
      </c>
      <c r="LQ100" s="12">
        <v>0.1</v>
      </c>
      <c r="LR100" s="4">
        <v>0.1</v>
      </c>
      <c r="LS100" s="4">
        <v>5.0000000000000001E-3</v>
      </c>
      <c r="LT100" s="4"/>
      <c r="LU100" s="4">
        <v>1E-4</v>
      </c>
      <c r="LV100" s="4">
        <v>2.0000000000000001E-4</v>
      </c>
      <c r="LW100" s="4"/>
      <c r="LX100" s="4">
        <v>0.1</v>
      </c>
      <c r="LY100" s="12">
        <v>4.5</v>
      </c>
      <c r="LZ100" s="4">
        <v>1.6</v>
      </c>
      <c r="MA100" s="4">
        <v>3.6</v>
      </c>
      <c r="MB100" s="4">
        <v>5.8838267054263502</v>
      </c>
    </row>
    <row r="101" spans="1:340">
      <c r="A101" s="4" t="s">
        <v>492</v>
      </c>
      <c r="B101" s="4">
        <v>0.1</v>
      </c>
      <c r="C101" s="4">
        <v>0.1</v>
      </c>
      <c r="D101" s="4">
        <v>0.1</v>
      </c>
      <c r="E101" s="4">
        <v>0.1</v>
      </c>
      <c r="F101" s="4">
        <v>0.1</v>
      </c>
      <c r="G101" s="4">
        <v>0.1</v>
      </c>
      <c r="H101" s="4">
        <v>0.1</v>
      </c>
      <c r="I101" s="4">
        <v>1E-4</v>
      </c>
      <c r="J101" s="4">
        <v>0.5</v>
      </c>
      <c r="K101" s="4">
        <v>0.1</v>
      </c>
      <c r="L101" s="4"/>
      <c r="M101" s="4">
        <v>0.1</v>
      </c>
      <c r="N101" s="4">
        <v>0.1</v>
      </c>
      <c r="O101" s="4">
        <v>0.1</v>
      </c>
      <c r="P101" s="4">
        <v>0.1</v>
      </c>
      <c r="Q101" s="4">
        <v>0.1</v>
      </c>
      <c r="R101" s="4">
        <v>0.1</v>
      </c>
      <c r="S101" s="12">
        <v>0.1</v>
      </c>
      <c r="T101" s="4">
        <v>1E-4</v>
      </c>
      <c r="U101" s="4">
        <v>0.1</v>
      </c>
      <c r="V101" s="4">
        <v>0.1</v>
      </c>
      <c r="W101" s="4">
        <v>0.1</v>
      </c>
      <c r="X101" s="4">
        <v>0.1</v>
      </c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>
        <v>0.1</v>
      </c>
      <c r="AM101" s="4"/>
      <c r="AN101" s="4"/>
      <c r="AO101" s="4">
        <v>0.02</v>
      </c>
      <c r="AP101" s="4">
        <v>0.02</v>
      </c>
      <c r="AQ101" s="4"/>
      <c r="AR101" s="4"/>
      <c r="AS101" s="4">
        <v>0.02</v>
      </c>
      <c r="AT101" s="4">
        <v>0.02</v>
      </c>
      <c r="AU101" s="4"/>
      <c r="AV101" s="4"/>
      <c r="AW101" s="4">
        <v>0.02</v>
      </c>
      <c r="AX101" s="4">
        <v>0.02</v>
      </c>
      <c r="AY101" s="4">
        <v>0.02</v>
      </c>
      <c r="AZ101" s="4">
        <v>0.02</v>
      </c>
      <c r="BA101" s="4">
        <v>0.02</v>
      </c>
      <c r="BB101" s="4">
        <v>0.02</v>
      </c>
      <c r="BC101" s="4">
        <v>0.02</v>
      </c>
      <c r="BD101" s="4">
        <v>0.1</v>
      </c>
      <c r="BE101" s="4">
        <v>0.02</v>
      </c>
      <c r="BF101" s="4"/>
      <c r="BG101" s="4">
        <v>0.02</v>
      </c>
      <c r="BH101" s="4"/>
      <c r="BI101" s="4">
        <v>0.02</v>
      </c>
      <c r="BJ101" s="4">
        <v>0.02</v>
      </c>
      <c r="BK101" s="4"/>
      <c r="BL101" s="4">
        <v>0.02</v>
      </c>
      <c r="BM101" s="4">
        <v>0.1</v>
      </c>
      <c r="BN101" s="4">
        <v>0.02</v>
      </c>
      <c r="BO101" s="4"/>
      <c r="BP101" s="4"/>
      <c r="BQ101" s="4"/>
      <c r="BR101" s="4">
        <v>0.02</v>
      </c>
      <c r="BS101" s="4"/>
      <c r="BT101" s="4">
        <v>0.02</v>
      </c>
      <c r="BU101" s="4">
        <v>0.02</v>
      </c>
      <c r="BV101" s="4"/>
      <c r="BW101" s="4">
        <v>0.1</v>
      </c>
      <c r="BX101" s="4">
        <v>0.1</v>
      </c>
      <c r="BY101" s="4">
        <v>0.02</v>
      </c>
      <c r="BZ101" s="4"/>
      <c r="CA101" s="4"/>
      <c r="CB101" s="4"/>
      <c r="CC101" s="4"/>
      <c r="CD101" s="4"/>
      <c r="CE101" s="4"/>
      <c r="CF101" s="4">
        <v>0.01</v>
      </c>
      <c r="CG101" s="4">
        <v>0.01</v>
      </c>
      <c r="CH101" s="4">
        <v>1E-4</v>
      </c>
      <c r="CI101" s="4">
        <v>1E-4</v>
      </c>
      <c r="CJ101" s="4">
        <v>5.0000000000000001E-3</v>
      </c>
      <c r="CK101" s="4">
        <v>5.0000000000000001E-3</v>
      </c>
      <c r="CL101" s="4">
        <v>5.0000000000000001E-3</v>
      </c>
      <c r="CM101" s="4">
        <v>1E-4</v>
      </c>
      <c r="CN101" s="4">
        <v>130</v>
      </c>
      <c r="CO101" s="4">
        <v>10</v>
      </c>
      <c r="CP101" s="4"/>
      <c r="CQ101" s="12">
        <v>4.2000000000000002E-4</v>
      </c>
      <c r="CR101" s="4">
        <v>1.2999999999999999E-2</v>
      </c>
      <c r="CS101" s="4">
        <v>0.01</v>
      </c>
      <c r="CT101" s="12">
        <v>1</v>
      </c>
      <c r="CU101" s="4">
        <v>0.02</v>
      </c>
      <c r="CV101" s="4">
        <v>1.6000000000000001E-3</v>
      </c>
      <c r="CW101" s="4">
        <v>0.02</v>
      </c>
      <c r="CX101" s="4">
        <v>31</v>
      </c>
      <c r="CY101" s="4"/>
      <c r="CZ101" s="4"/>
      <c r="DA101" s="12">
        <v>0.1</v>
      </c>
      <c r="DB101" s="4">
        <v>0.01</v>
      </c>
      <c r="DC101" s="12">
        <v>3.8000000000000002E-4</v>
      </c>
      <c r="DD101" s="4">
        <v>5.0000000000000001E-4</v>
      </c>
      <c r="DE101" s="4">
        <v>0.01</v>
      </c>
      <c r="DF101" s="4"/>
      <c r="DG101" s="4">
        <v>2.2000000000000001E-4</v>
      </c>
      <c r="DH101" s="4"/>
      <c r="DI101" s="4">
        <v>1E-4</v>
      </c>
      <c r="DJ101" s="4">
        <v>100</v>
      </c>
      <c r="DK101" s="4">
        <v>0.1</v>
      </c>
      <c r="DL101" s="4">
        <v>0.1</v>
      </c>
      <c r="DM101" s="4">
        <v>0.1</v>
      </c>
      <c r="DN101" s="4">
        <v>0.1</v>
      </c>
      <c r="DO101" s="4"/>
      <c r="DP101" s="12">
        <v>2.3E-2</v>
      </c>
      <c r="DQ101" s="4">
        <v>1.4999999999999999E-2</v>
      </c>
      <c r="DR101" s="4">
        <v>59</v>
      </c>
      <c r="DS101" s="4">
        <v>0.01</v>
      </c>
      <c r="DT101" s="4">
        <v>0.01</v>
      </c>
      <c r="DU101" s="4">
        <v>0.01</v>
      </c>
      <c r="DV101" s="4">
        <v>5.0000000000000001E-3</v>
      </c>
      <c r="DW101" s="4">
        <v>0.1</v>
      </c>
      <c r="DX101" s="4">
        <v>0.1</v>
      </c>
      <c r="DY101" s="4">
        <v>4</v>
      </c>
      <c r="DZ101" s="4">
        <v>1E-4</v>
      </c>
      <c r="EA101" s="4">
        <v>0.01</v>
      </c>
      <c r="EB101" s="4">
        <v>44</v>
      </c>
      <c r="EC101" s="4">
        <v>0.1</v>
      </c>
      <c r="ED101" s="4">
        <v>0.1</v>
      </c>
      <c r="EE101" s="4">
        <v>0.1</v>
      </c>
      <c r="EF101" s="4">
        <v>0.5</v>
      </c>
      <c r="EG101" s="4">
        <v>99</v>
      </c>
      <c r="EH101" s="4">
        <v>5.0000000000000001E-4</v>
      </c>
      <c r="EI101" s="4">
        <v>0.01</v>
      </c>
      <c r="EJ101" s="4">
        <v>0.01</v>
      </c>
      <c r="EK101" s="4">
        <v>1E-4</v>
      </c>
      <c r="EL101" s="12"/>
      <c r="EM101" s="12">
        <v>0.5</v>
      </c>
      <c r="EN101" s="4">
        <v>0.01</v>
      </c>
      <c r="EO101" s="4">
        <v>0.1</v>
      </c>
      <c r="EP101" s="4">
        <v>0.1</v>
      </c>
      <c r="EQ101" s="4">
        <v>4.0000000000000003E-5</v>
      </c>
      <c r="ER101" s="4">
        <v>1E-4</v>
      </c>
      <c r="ES101" s="4"/>
      <c r="ET101" s="4">
        <v>503</v>
      </c>
      <c r="EU101" s="12">
        <v>3</v>
      </c>
      <c r="EV101" s="4">
        <v>0.37</v>
      </c>
      <c r="EW101" s="4">
        <v>2.5</v>
      </c>
      <c r="EX101" s="12"/>
      <c r="EY101" s="12"/>
      <c r="EZ101" s="4">
        <v>1.0000000000000001E-5</v>
      </c>
      <c r="FA101" s="4">
        <v>1</v>
      </c>
      <c r="FB101" s="4">
        <v>1E-4</v>
      </c>
      <c r="FC101" s="4">
        <v>4.0000000000000002E-4</v>
      </c>
      <c r="FD101" s="4">
        <v>1E-4</v>
      </c>
      <c r="FE101" s="4">
        <v>1E-4</v>
      </c>
      <c r="FF101" s="4"/>
      <c r="FG101" s="4">
        <v>2.9999999999999997E-4</v>
      </c>
      <c r="FH101" s="4">
        <v>0.01</v>
      </c>
      <c r="FI101" s="4">
        <v>0.1</v>
      </c>
      <c r="FJ101" s="4"/>
      <c r="FK101" s="4">
        <v>1.1E-4</v>
      </c>
      <c r="FL101" s="12">
        <v>0.5</v>
      </c>
      <c r="FM101" s="4"/>
      <c r="FN101" s="4">
        <v>4.0000000000000003E-5</v>
      </c>
      <c r="FO101" s="4">
        <v>2.0000000000000001E-4</v>
      </c>
      <c r="FP101" s="4">
        <v>0.01</v>
      </c>
      <c r="FQ101" s="4"/>
      <c r="FR101" s="4">
        <v>0.2</v>
      </c>
      <c r="FS101" s="4">
        <v>0.01</v>
      </c>
      <c r="FT101" s="4">
        <v>2.0000000000000001E-4</v>
      </c>
      <c r="FU101" s="4">
        <v>1E-4</v>
      </c>
      <c r="FV101" s="4">
        <v>1E-4</v>
      </c>
      <c r="FW101" s="4">
        <v>1E-4</v>
      </c>
      <c r="FX101" s="4">
        <v>5.0000000000000001E-3</v>
      </c>
      <c r="FY101" s="4">
        <v>0.05</v>
      </c>
      <c r="FZ101" s="4">
        <v>0.1</v>
      </c>
      <c r="GA101" s="12">
        <v>0.1</v>
      </c>
      <c r="GB101" s="4">
        <v>1E-4</v>
      </c>
      <c r="GC101" s="4"/>
      <c r="GD101" s="4">
        <v>0.01</v>
      </c>
      <c r="GE101" s="4"/>
      <c r="GF101" s="4">
        <v>0.01</v>
      </c>
      <c r="GG101" s="4"/>
      <c r="GH101" s="4"/>
      <c r="GI101" s="4"/>
      <c r="GJ101" s="4">
        <v>3.1E-4</v>
      </c>
      <c r="GK101" s="4">
        <v>3.5E-4</v>
      </c>
      <c r="GL101" s="4">
        <v>1.2E-2</v>
      </c>
      <c r="GM101" s="4"/>
      <c r="GN101" s="4">
        <v>5.8E-4</v>
      </c>
      <c r="GO101" s="4">
        <v>4.0000000000000003E-5</v>
      </c>
      <c r="GP101" s="4">
        <v>2.0000000000000001E-4</v>
      </c>
      <c r="GQ101" s="4">
        <v>1E-4</v>
      </c>
      <c r="GR101" s="4">
        <v>1E-4</v>
      </c>
      <c r="GS101" s="4">
        <v>0.1</v>
      </c>
      <c r="GT101" s="4"/>
      <c r="GU101" s="4"/>
      <c r="GV101" s="4"/>
      <c r="GW101" s="4"/>
      <c r="GX101" s="4"/>
      <c r="GY101" s="4">
        <v>30</v>
      </c>
      <c r="GZ101" s="4">
        <v>1E-4</v>
      </c>
      <c r="HA101" s="4">
        <v>0.1</v>
      </c>
      <c r="HB101" s="4">
        <v>0.01</v>
      </c>
      <c r="HC101" s="4"/>
      <c r="HD101" s="12">
        <v>0.56999999999999995</v>
      </c>
      <c r="HE101" s="4">
        <v>0.01</v>
      </c>
      <c r="HF101" s="4">
        <v>0.1</v>
      </c>
      <c r="HG101" s="4">
        <v>0.01</v>
      </c>
      <c r="HH101" s="4">
        <v>100</v>
      </c>
      <c r="HI101" s="4">
        <v>5.0999999999999996</v>
      </c>
      <c r="HJ101" s="4">
        <v>1E-4</v>
      </c>
      <c r="HK101" s="4">
        <v>5</v>
      </c>
      <c r="HL101" s="12">
        <v>10</v>
      </c>
      <c r="HM101" s="4"/>
      <c r="HN101" s="4"/>
      <c r="HO101" s="4"/>
      <c r="HP101" s="4">
        <v>0.01</v>
      </c>
      <c r="HQ101" s="12">
        <v>0.01</v>
      </c>
      <c r="HR101" s="4">
        <v>0.01</v>
      </c>
      <c r="HS101" s="4">
        <v>1E-3</v>
      </c>
      <c r="HT101" s="4">
        <v>5.0000000000000001E-3</v>
      </c>
      <c r="HU101" s="4">
        <v>0.01</v>
      </c>
      <c r="HV101" s="4">
        <v>0.01</v>
      </c>
      <c r="HW101" s="4">
        <v>0.01</v>
      </c>
      <c r="HX101" s="4">
        <v>0.01</v>
      </c>
      <c r="HY101" s="4">
        <v>0.1</v>
      </c>
      <c r="HZ101" s="12">
        <v>0.01</v>
      </c>
      <c r="IA101" s="4">
        <v>0.1</v>
      </c>
      <c r="IB101" s="4">
        <v>0.01</v>
      </c>
      <c r="IC101" s="4"/>
      <c r="ID101" s="12"/>
      <c r="IE101" s="4">
        <v>1.5</v>
      </c>
      <c r="IF101" s="4">
        <v>2.2000000000000002</v>
      </c>
      <c r="IG101" s="4">
        <v>4.28</v>
      </c>
      <c r="IH101" s="4">
        <v>2.1999999999999999E-2</v>
      </c>
      <c r="II101" s="4"/>
      <c r="IJ101" s="4">
        <v>5.2</v>
      </c>
      <c r="IK101" s="4">
        <v>4.3</v>
      </c>
      <c r="IL101" s="4"/>
      <c r="IM101" s="4">
        <v>0.1</v>
      </c>
      <c r="IN101" s="4">
        <v>0.15</v>
      </c>
      <c r="IO101" s="4">
        <v>5.0000000000000001E-3</v>
      </c>
      <c r="IP101" s="4">
        <v>12.4</v>
      </c>
      <c r="IQ101" s="4">
        <v>131.19999999999999</v>
      </c>
      <c r="IR101" s="4">
        <v>1E-3</v>
      </c>
      <c r="IS101" s="4">
        <v>1E-3</v>
      </c>
      <c r="IT101" s="4">
        <v>1E-3</v>
      </c>
      <c r="IU101" s="4">
        <v>1E-3</v>
      </c>
      <c r="IV101" s="4">
        <v>1E-3</v>
      </c>
      <c r="IW101" s="4">
        <v>1E-3</v>
      </c>
      <c r="IX101" s="4">
        <v>2E-3</v>
      </c>
      <c r="IY101" s="4">
        <v>8.0000000000000002E-3</v>
      </c>
      <c r="IZ101" s="4">
        <v>5.0000000000000001E-4</v>
      </c>
      <c r="JA101" s="4">
        <v>1E-4</v>
      </c>
      <c r="JB101" s="4">
        <v>0.02</v>
      </c>
      <c r="JC101" s="4"/>
      <c r="JD101" s="4"/>
      <c r="JE101" s="4"/>
      <c r="JF101" s="4"/>
      <c r="JG101" s="4"/>
      <c r="JH101" s="4"/>
      <c r="JI101" s="4"/>
      <c r="JJ101" s="4"/>
      <c r="JK101" s="4"/>
      <c r="JL101" s="4"/>
      <c r="JM101" s="4"/>
      <c r="JN101" s="4"/>
      <c r="JO101" s="4"/>
      <c r="JP101" s="4"/>
      <c r="JQ101" s="4"/>
      <c r="JR101" s="4"/>
      <c r="JS101" s="4"/>
      <c r="JT101" s="4"/>
      <c r="JU101" s="4"/>
      <c r="JV101" s="4"/>
      <c r="JW101" s="4"/>
      <c r="JX101" s="4"/>
      <c r="JY101" s="12"/>
      <c r="JZ101" s="4"/>
      <c r="KA101" s="4">
        <v>2.5000000000000001E-3</v>
      </c>
      <c r="KB101" s="12"/>
      <c r="KC101" s="4">
        <v>3.0999999999999999E-3</v>
      </c>
      <c r="KD101" s="4"/>
      <c r="KE101" s="4"/>
      <c r="KF101" s="4"/>
      <c r="KG101" s="4"/>
      <c r="KH101" s="4"/>
      <c r="KI101" s="4"/>
      <c r="KJ101" s="4">
        <v>0.01</v>
      </c>
      <c r="KK101" s="4">
        <v>8.4</v>
      </c>
      <c r="KL101" s="4">
        <v>0.01</v>
      </c>
      <c r="KM101" s="4">
        <v>0.05</v>
      </c>
      <c r="KN101" s="4"/>
      <c r="KO101" s="4">
        <v>0.26</v>
      </c>
      <c r="KP101" s="4"/>
      <c r="KQ101" s="4">
        <v>5.7</v>
      </c>
      <c r="KR101" s="4">
        <v>5.0000000000000001E-3</v>
      </c>
      <c r="KS101" s="4">
        <v>0.01</v>
      </c>
      <c r="KT101" s="4">
        <v>1E-4</v>
      </c>
      <c r="KU101" s="4">
        <v>0.1</v>
      </c>
      <c r="KV101" s="4"/>
      <c r="KW101" s="4">
        <v>4.3</v>
      </c>
      <c r="KX101" s="4">
        <v>3.0999999999999999E-3</v>
      </c>
      <c r="KY101" s="4">
        <v>33</v>
      </c>
      <c r="KZ101" s="4">
        <v>13</v>
      </c>
      <c r="LA101" s="4">
        <v>190</v>
      </c>
      <c r="LB101" s="4">
        <v>0.1</v>
      </c>
      <c r="LC101" s="4">
        <v>0.1</v>
      </c>
      <c r="LD101" s="4">
        <v>45</v>
      </c>
      <c r="LE101" s="4">
        <v>1E-4</v>
      </c>
      <c r="LF101" s="4">
        <v>17.8</v>
      </c>
      <c r="LG101" s="4">
        <v>5.0000000000000001E-3</v>
      </c>
      <c r="LH101" s="4">
        <v>0.1</v>
      </c>
      <c r="LI101" s="4">
        <v>0.1</v>
      </c>
      <c r="LJ101" s="4">
        <v>0.1</v>
      </c>
      <c r="LK101" s="12">
        <v>0.1</v>
      </c>
      <c r="LL101" s="4">
        <v>0.1</v>
      </c>
      <c r="LM101" s="4">
        <v>0.5</v>
      </c>
      <c r="LN101" s="4">
        <v>4.0000000000000003E-5</v>
      </c>
      <c r="LO101" s="4">
        <v>1E-4</v>
      </c>
      <c r="LP101" s="4">
        <v>2.0000000000000001E-4</v>
      </c>
      <c r="LQ101" s="12">
        <v>0.1</v>
      </c>
      <c r="LR101" s="4">
        <v>0.1</v>
      </c>
      <c r="LS101" s="4"/>
      <c r="LT101" s="4"/>
      <c r="LU101" s="4">
        <v>1E-4</v>
      </c>
      <c r="LV101" s="4">
        <v>2.0000000000000001E-4</v>
      </c>
      <c r="LW101" s="4">
        <v>6.5</v>
      </c>
      <c r="LX101" s="4">
        <v>0.1</v>
      </c>
      <c r="LY101" s="12">
        <v>4.5</v>
      </c>
      <c r="LZ101" s="4">
        <v>1.2</v>
      </c>
      <c r="MA101" s="4">
        <v>2.7</v>
      </c>
      <c r="MB101" s="4">
        <v>6.985087404255311</v>
      </c>
    </row>
    <row r="102" spans="1:340">
      <c r="A102" s="4" t="s">
        <v>493</v>
      </c>
      <c r="B102" s="4">
        <v>0.1</v>
      </c>
      <c r="C102" s="4">
        <v>0.1</v>
      </c>
      <c r="D102" s="4">
        <v>0.1</v>
      </c>
      <c r="E102" s="4">
        <v>0.1</v>
      </c>
      <c r="F102" s="4">
        <v>0.1</v>
      </c>
      <c r="G102" s="4">
        <v>0.1</v>
      </c>
      <c r="H102" s="4">
        <v>0.1</v>
      </c>
      <c r="I102" s="4">
        <v>1E-4</v>
      </c>
      <c r="J102" s="4">
        <v>0.5</v>
      </c>
      <c r="K102" s="4">
        <v>0.1</v>
      </c>
      <c r="L102" s="4"/>
      <c r="M102" s="4">
        <v>0.1</v>
      </c>
      <c r="N102" s="4">
        <v>0.1</v>
      </c>
      <c r="O102" s="4">
        <v>0.1</v>
      </c>
      <c r="P102" s="4">
        <v>0.1</v>
      </c>
      <c r="Q102" s="4">
        <v>0.1</v>
      </c>
      <c r="R102" s="4">
        <v>0.1</v>
      </c>
      <c r="S102" s="12">
        <v>0.1</v>
      </c>
      <c r="T102" s="4">
        <v>1E-4</v>
      </c>
      <c r="U102" s="4">
        <v>0.1</v>
      </c>
      <c r="V102" s="4">
        <v>0.1</v>
      </c>
      <c r="W102" s="4">
        <v>0.1</v>
      </c>
      <c r="X102" s="4">
        <v>0.1</v>
      </c>
      <c r="Y102" s="4">
        <v>1E-3</v>
      </c>
      <c r="Z102" s="4">
        <v>1E-3</v>
      </c>
      <c r="AA102" s="4">
        <v>1E-3</v>
      </c>
      <c r="AB102" s="4">
        <v>2E-3</v>
      </c>
      <c r="AC102" s="4">
        <v>5.0000000000000001E-4</v>
      </c>
      <c r="AD102" s="4"/>
      <c r="AE102" s="4"/>
      <c r="AF102" s="4"/>
      <c r="AG102" s="4"/>
      <c r="AH102" s="4"/>
      <c r="AI102" s="4"/>
      <c r="AJ102" s="4"/>
      <c r="AK102" s="4"/>
      <c r="AL102" s="4">
        <v>0.1</v>
      </c>
      <c r="AM102" s="4"/>
      <c r="AN102" s="4"/>
      <c r="AO102" s="4">
        <v>0.02</v>
      </c>
      <c r="AP102" s="4">
        <v>0.02</v>
      </c>
      <c r="AQ102" s="4"/>
      <c r="AR102" s="4"/>
      <c r="AS102" s="4">
        <v>0.02</v>
      </c>
      <c r="AT102" s="4">
        <v>0.02</v>
      </c>
      <c r="AU102" s="4"/>
      <c r="AV102" s="4"/>
      <c r="AW102" s="4">
        <v>0.02</v>
      </c>
      <c r="AX102" s="4">
        <v>0.02</v>
      </c>
      <c r="AY102" s="4">
        <v>0.02</v>
      </c>
      <c r="AZ102" s="4">
        <v>0.02</v>
      </c>
      <c r="BA102" s="4">
        <v>0.02</v>
      </c>
      <c r="BB102" s="4">
        <v>0.02</v>
      </c>
      <c r="BC102" s="4">
        <v>0.02</v>
      </c>
      <c r="BD102" s="4">
        <v>0.1</v>
      </c>
      <c r="BE102" s="4">
        <v>0.02</v>
      </c>
      <c r="BF102" s="4">
        <v>1E-3</v>
      </c>
      <c r="BG102" s="4">
        <v>0.02</v>
      </c>
      <c r="BH102" s="4"/>
      <c r="BI102" s="4">
        <v>0.02</v>
      </c>
      <c r="BJ102" s="4">
        <v>2.1999999999999999E-2</v>
      </c>
      <c r="BK102" s="4">
        <v>4.0000000000000001E-3</v>
      </c>
      <c r="BL102" s="4">
        <v>0.02</v>
      </c>
      <c r="BM102" s="4">
        <v>0.1</v>
      </c>
      <c r="BN102" s="4">
        <v>0.02</v>
      </c>
      <c r="BO102" s="4">
        <v>5.0000000000000001E-4</v>
      </c>
      <c r="BP102" s="4">
        <v>5.0000000000000001E-3</v>
      </c>
      <c r="BQ102" s="4">
        <v>5.0000000000000001E-4</v>
      </c>
      <c r="BR102" s="4">
        <v>0.02</v>
      </c>
      <c r="BS102" s="4">
        <v>0.02</v>
      </c>
      <c r="BT102" s="4">
        <v>0.02</v>
      </c>
      <c r="BU102" s="4">
        <v>0.02</v>
      </c>
      <c r="BV102" s="4"/>
      <c r="BW102" s="4">
        <v>0.1</v>
      </c>
      <c r="BX102" s="4">
        <v>0.1</v>
      </c>
      <c r="BY102" s="4">
        <v>0.02</v>
      </c>
      <c r="BZ102" s="4"/>
      <c r="CA102" s="4"/>
      <c r="CB102" s="4"/>
      <c r="CC102" s="4">
        <v>1E-3</v>
      </c>
      <c r="CD102" s="4">
        <v>1E-3</v>
      </c>
      <c r="CE102" s="4">
        <v>5.0000000000000001E-4</v>
      </c>
      <c r="CF102" s="4"/>
      <c r="CG102" s="4"/>
      <c r="CH102" s="4">
        <v>1E-4</v>
      </c>
      <c r="CI102" s="4">
        <v>1E-4</v>
      </c>
      <c r="CJ102" s="4">
        <v>5.0000000000000001E-3</v>
      </c>
      <c r="CK102" s="4">
        <v>5.0000000000000001E-3</v>
      </c>
      <c r="CL102" s="4">
        <v>5.0000000000000001E-3</v>
      </c>
      <c r="CM102" s="4">
        <v>1E-4</v>
      </c>
      <c r="CN102" s="4">
        <v>160</v>
      </c>
      <c r="CO102" s="4">
        <v>10</v>
      </c>
      <c r="CP102" s="4"/>
      <c r="CQ102" s="12">
        <v>9.8999999999999999E-4</v>
      </c>
      <c r="CR102" s="4">
        <v>5.1999999999999998E-2</v>
      </c>
      <c r="CS102" s="4"/>
      <c r="CT102" s="12">
        <v>1</v>
      </c>
      <c r="CU102" s="4">
        <v>0.02</v>
      </c>
      <c r="CV102" s="4">
        <v>2E-3</v>
      </c>
      <c r="CW102" s="4">
        <v>0.02</v>
      </c>
      <c r="CX102" s="4">
        <v>39</v>
      </c>
      <c r="CY102" s="4"/>
      <c r="CZ102" s="4"/>
      <c r="DA102" s="12">
        <v>0.1</v>
      </c>
      <c r="DB102" s="4"/>
      <c r="DC102" s="12">
        <v>3.8E-3</v>
      </c>
      <c r="DD102" s="4">
        <v>3.5000000000000001E-3</v>
      </c>
      <c r="DE102" s="4"/>
      <c r="DF102" s="4">
        <v>4.4000000000000003E-3</v>
      </c>
      <c r="DG102" s="4">
        <v>1.6999999999999999E-3</v>
      </c>
      <c r="DH102" s="4"/>
      <c r="DI102" s="4">
        <v>1E-4</v>
      </c>
      <c r="DJ102" s="4">
        <v>100</v>
      </c>
      <c r="DK102" s="4">
        <v>0.1</v>
      </c>
      <c r="DL102" s="4">
        <v>0.1</v>
      </c>
      <c r="DM102" s="4">
        <v>0.1</v>
      </c>
      <c r="DN102" s="4">
        <v>0.1</v>
      </c>
      <c r="DO102" s="4"/>
      <c r="DP102" s="12">
        <v>1.9E-2</v>
      </c>
      <c r="DQ102" s="4">
        <v>1.2E-2</v>
      </c>
      <c r="DR102" s="4">
        <v>66</v>
      </c>
      <c r="DS102" s="4">
        <v>0.01</v>
      </c>
      <c r="DT102" s="4">
        <v>0.01</v>
      </c>
      <c r="DU102" s="4">
        <v>0.01</v>
      </c>
      <c r="DV102" s="4">
        <v>5.0000000000000001E-3</v>
      </c>
      <c r="DW102" s="4">
        <v>0.1</v>
      </c>
      <c r="DX102" s="4">
        <v>0.1</v>
      </c>
      <c r="DY102" s="4">
        <v>3.6</v>
      </c>
      <c r="DZ102" s="4">
        <v>1E-4</v>
      </c>
      <c r="EA102" s="4">
        <v>0.01</v>
      </c>
      <c r="EB102" s="4">
        <v>45</v>
      </c>
      <c r="EC102" s="4">
        <v>0.1</v>
      </c>
      <c r="ED102" s="4">
        <v>0.1</v>
      </c>
      <c r="EE102" s="4">
        <v>0.1</v>
      </c>
      <c r="EF102" s="4">
        <v>0.5</v>
      </c>
      <c r="EG102" s="4">
        <v>16</v>
      </c>
      <c r="EH102" s="4">
        <v>5.0000000000000001E-4</v>
      </c>
      <c r="EI102" s="4">
        <v>0.01</v>
      </c>
      <c r="EJ102" s="4">
        <v>0.01</v>
      </c>
      <c r="EK102" s="4">
        <v>1E-3</v>
      </c>
      <c r="EL102" s="12"/>
      <c r="EM102" s="12">
        <v>0.5</v>
      </c>
      <c r="EN102" s="4"/>
      <c r="EO102" s="4">
        <v>0.1</v>
      </c>
      <c r="EP102" s="4">
        <v>0.1</v>
      </c>
      <c r="EQ102" s="4">
        <v>4.0000000000000003E-5</v>
      </c>
      <c r="ER102" s="4">
        <v>1E-4</v>
      </c>
      <c r="ES102" s="4"/>
      <c r="ET102" s="4">
        <v>552</v>
      </c>
      <c r="EU102" s="12">
        <v>2.9</v>
      </c>
      <c r="EV102" s="4">
        <v>0.2</v>
      </c>
      <c r="EW102" s="4">
        <v>2.7</v>
      </c>
      <c r="EX102" s="12"/>
      <c r="EY102" s="12"/>
      <c r="EZ102" s="4">
        <v>1.0000000000000001E-5</v>
      </c>
      <c r="FA102" s="4">
        <v>1</v>
      </c>
      <c r="FB102" s="4">
        <v>1.2999999999999999E-4</v>
      </c>
      <c r="FC102" s="4">
        <v>4.2999999999999999E-4</v>
      </c>
      <c r="FD102" s="4">
        <v>1E-4</v>
      </c>
      <c r="FE102" s="4">
        <v>1E-4</v>
      </c>
      <c r="FF102" s="4"/>
      <c r="FG102" s="4">
        <v>1.3999999999999999E-4</v>
      </c>
      <c r="FH102" s="4"/>
      <c r="FI102" s="4">
        <v>0.1</v>
      </c>
      <c r="FJ102" s="4"/>
      <c r="FK102" s="4">
        <v>1.1E-4</v>
      </c>
      <c r="FL102" s="12">
        <v>0.5</v>
      </c>
      <c r="FM102" s="4"/>
      <c r="FN102" s="4">
        <v>4.0000000000000003E-5</v>
      </c>
      <c r="FO102" s="4">
        <v>1.7000000000000001E-4</v>
      </c>
      <c r="FP102" s="4">
        <v>0.01</v>
      </c>
      <c r="FQ102" s="4">
        <v>1E-4</v>
      </c>
      <c r="FR102" s="4">
        <v>0.2</v>
      </c>
      <c r="FS102" s="4">
        <v>0.01</v>
      </c>
      <c r="FT102" s="4">
        <v>2.0000000000000001E-4</v>
      </c>
      <c r="FU102" s="4">
        <v>1E-4</v>
      </c>
      <c r="FV102" s="4">
        <v>1E-4</v>
      </c>
      <c r="FW102" s="4">
        <v>1E-4</v>
      </c>
      <c r="FX102" s="4">
        <v>5.0000000000000001E-3</v>
      </c>
      <c r="FY102" s="4">
        <v>0.05</v>
      </c>
      <c r="FZ102" s="4">
        <v>0.1</v>
      </c>
      <c r="GA102" s="12">
        <v>0.1</v>
      </c>
      <c r="GB102" s="4">
        <v>1E-4</v>
      </c>
      <c r="GC102" s="4"/>
      <c r="GD102" s="4">
        <v>0.01</v>
      </c>
      <c r="GE102" s="4">
        <v>4.4000000000000003E-3</v>
      </c>
      <c r="GF102" s="4"/>
      <c r="GG102" s="4"/>
      <c r="GH102" s="4"/>
      <c r="GI102" s="4"/>
      <c r="GJ102" s="4">
        <v>3.5E-4</v>
      </c>
      <c r="GK102" s="4">
        <v>5.5000000000000003E-4</v>
      </c>
      <c r="GL102" s="4" t="e">
        <v>#DIV/0!</v>
      </c>
      <c r="GM102" s="4"/>
      <c r="GN102" s="4">
        <v>4.0999999999999999E-4</v>
      </c>
      <c r="GO102" s="4">
        <v>4.0000000000000003E-5</v>
      </c>
      <c r="GP102" s="4">
        <v>2.0000000000000001E-4</v>
      </c>
      <c r="GQ102" s="4">
        <v>1E-4</v>
      </c>
      <c r="GR102" s="4">
        <v>1E-4</v>
      </c>
      <c r="GS102" s="4">
        <v>0.1</v>
      </c>
      <c r="GT102" s="4">
        <v>1E-3</v>
      </c>
      <c r="GU102" s="4"/>
      <c r="GV102" s="4">
        <v>4.4999999999999997E-3</v>
      </c>
      <c r="GW102" s="4"/>
      <c r="GX102" s="4">
        <v>2.0000000000000001E-4</v>
      </c>
      <c r="GY102" s="4">
        <v>30</v>
      </c>
      <c r="GZ102" s="4">
        <v>1E-4</v>
      </c>
      <c r="HA102" s="4">
        <v>0.1</v>
      </c>
      <c r="HB102" s="4">
        <v>0.01</v>
      </c>
      <c r="HC102" s="4"/>
      <c r="HD102" s="12">
        <v>0.49</v>
      </c>
      <c r="HE102" s="4">
        <v>0.01</v>
      </c>
      <c r="HF102" s="4">
        <v>0.1</v>
      </c>
      <c r="HG102" s="4">
        <v>0.01</v>
      </c>
      <c r="HH102" s="4">
        <v>100</v>
      </c>
      <c r="HI102" s="4">
        <v>5.0999999999999996</v>
      </c>
      <c r="HJ102" s="4">
        <v>1E-4</v>
      </c>
      <c r="HK102" s="4">
        <v>15</v>
      </c>
      <c r="HL102" s="12">
        <v>26</v>
      </c>
      <c r="HM102" s="4"/>
      <c r="HN102" s="4"/>
      <c r="HO102" s="4"/>
      <c r="HP102" s="4">
        <v>0.01</v>
      </c>
      <c r="HQ102" s="12">
        <v>0.01</v>
      </c>
      <c r="HR102" s="4">
        <v>0.01</v>
      </c>
      <c r="HS102" s="4">
        <v>1E-3</v>
      </c>
      <c r="HT102" s="4">
        <v>5.0000000000000001E-3</v>
      </c>
      <c r="HU102" s="4">
        <v>0.01</v>
      </c>
      <c r="HV102" s="4">
        <v>0.01</v>
      </c>
      <c r="HW102" s="4">
        <v>0.01</v>
      </c>
      <c r="HX102" s="4">
        <v>0.01</v>
      </c>
      <c r="HY102" s="4">
        <v>0.46</v>
      </c>
      <c r="HZ102" s="12"/>
      <c r="IA102" s="4">
        <v>0.1</v>
      </c>
      <c r="IB102" s="4">
        <v>0.01</v>
      </c>
      <c r="IC102" s="4">
        <v>2E-3</v>
      </c>
      <c r="ID102" s="12"/>
      <c r="IE102" s="4">
        <v>0.69</v>
      </c>
      <c r="IF102" s="4">
        <v>2.2000000000000002</v>
      </c>
      <c r="IG102" s="4">
        <v>5.08</v>
      </c>
      <c r="IH102" s="4">
        <v>1.9E-2</v>
      </c>
      <c r="II102" s="4"/>
      <c r="IJ102" s="4">
        <v>5.3</v>
      </c>
      <c r="IK102" s="4">
        <v>5.0999999999999996</v>
      </c>
      <c r="IL102" s="4">
        <v>2E-3</v>
      </c>
      <c r="IM102" s="4">
        <v>0.1</v>
      </c>
      <c r="IN102" s="4">
        <v>0.23</v>
      </c>
      <c r="IO102" s="4">
        <v>5.0000000000000001E-3</v>
      </c>
      <c r="IP102" s="4">
        <v>6.47</v>
      </c>
      <c r="IQ102" s="4">
        <v>71.2</v>
      </c>
      <c r="IR102" s="4">
        <v>1E-3</v>
      </c>
      <c r="IS102" s="4">
        <v>1E-3</v>
      </c>
      <c r="IT102" s="4">
        <v>1E-3</v>
      </c>
      <c r="IU102" s="4">
        <v>1E-3</v>
      </c>
      <c r="IV102" s="4">
        <v>1E-3</v>
      </c>
      <c r="IW102" s="4">
        <v>1E-3</v>
      </c>
      <c r="IX102" s="4">
        <v>2E-3</v>
      </c>
      <c r="IY102" s="4">
        <v>8.0000000000000002E-3</v>
      </c>
      <c r="IZ102" s="4">
        <v>5.0000000000000001E-4</v>
      </c>
      <c r="JA102" s="4">
        <v>1E-4</v>
      </c>
      <c r="JB102" s="4">
        <v>0.02</v>
      </c>
      <c r="JC102" s="4">
        <v>5.0000000000000001E-4</v>
      </c>
      <c r="JD102" s="4">
        <v>5.0000000000000001E-4</v>
      </c>
      <c r="JE102" s="4">
        <v>5.0000000000000001E-4</v>
      </c>
      <c r="JF102" s="4">
        <v>5.0000000000000001E-4</v>
      </c>
      <c r="JG102" s="4">
        <v>5.0000000000000001E-4</v>
      </c>
      <c r="JH102" s="4">
        <v>3.0999999999999999E-3</v>
      </c>
      <c r="JI102" s="4">
        <v>2.8E-3</v>
      </c>
      <c r="JJ102" s="4">
        <v>8.4000000000000003E-4</v>
      </c>
      <c r="JK102" s="4">
        <v>2E-3</v>
      </c>
      <c r="JL102" s="4">
        <v>2E-3</v>
      </c>
      <c r="JM102" s="4">
        <v>5.0000000000000001E-3</v>
      </c>
      <c r="JN102" s="4">
        <v>2E-3</v>
      </c>
      <c r="JO102" s="4">
        <v>5.0000000000000001E-4</v>
      </c>
      <c r="JP102" s="4">
        <v>1.5E-3</v>
      </c>
      <c r="JQ102" s="4">
        <v>5.0000000000000001E-4</v>
      </c>
      <c r="JR102" s="4">
        <v>5.0000000000000001E-4</v>
      </c>
      <c r="JS102" s="4">
        <v>2E-3</v>
      </c>
      <c r="JT102" s="4">
        <v>3.2000000000000002E-3</v>
      </c>
      <c r="JU102" s="4">
        <v>5.0000000000000001E-4</v>
      </c>
      <c r="JV102" s="4">
        <v>1E-3</v>
      </c>
      <c r="JW102" s="4">
        <v>2E-3</v>
      </c>
      <c r="JX102" s="4">
        <v>1E-3</v>
      </c>
      <c r="JY102" s="12">
        <v>1.2999999999999999E-3</v>
      </c>
      <c r="JZ102" s="4">
        <v>1.6000000000000001E-3</v>
      </c>
      <c r="KA102" s="4">
        <v>2.3999999999999998E-3</v>
      </c>
      <c r="KB102" s="12">
        <v>2.3999999999999998E-3</v>
      </c>
      <c r="KC102" s="4">
        <v>2.8999999999999998E-3</v>
      </c>
      <c r="KD102" s="4">
        <v>5.0000000000000001E-4</v>
      </c>
      <c r="KE102" s="4">
        <v>3.8E-3</v>
      </c>
      <c r="KF102" s="4">
        <v>6.0000000000000001E-3</v>
      </c>
      <c r="KG102" s="4">
        <v>5.0000000000000001E-3</v>
      </c>
      <c r="KH102" s="4">
        <v>4.0000000000000001E-3</v>
      </c>
      <c r="KI102" s="4">
        <v>2E-3</v>
      </c>
      <c r="KJ102" s="4"/>
      <c r="KK102" s="4">
        <v>7.7</v>
      </c>
      <c r="KL102" s="4"/>
      <c r="KM102" s="4">
        <v>5.7000000000000002E-2</v>
      </c>
      <c r="KN102" s="4"/>
      <c r="KO102" s="4">
        <v>0.27</v>
      </c>
      <c r="KP102" s="4"/>
      <c r="KQ102" s="4">
        <v>6</v>
      </c>
      <c r="KR102" s="4">
        <v>5.0000000000000001E-3</v>
      </c>
      <c r="KS102" s="4"/>
      <c r="KT102" s="4">
        <v>1E-4</v>
      </c>
      <c r="KU102" s="4">
        <v>0.1</v>
      </c>
      <c r="KV102" s="4"/>
      <c r="KW102" s="4">
        <v>9.1</v>
      </c>
      <c r="KX102" s="4">
        <v>4.4000000000000003E-3</v>
      </c>
      <c r="KY102" s="4">
        <v>34</v>
      </c>
      <c r="KZ102" s="4">
        <v>7</v>
      </c>
      <c r="LA102" s="4">
        <v>210</v>
      </c>
      <c r="LB102" s="4">
        <v>0.1</v>
      </c>
      <c r="LC102" s="4">
        <v>0.1</v>
      </c>
      <c r="LD102" s="4">
        <v>47</v>
      </c>
      <c r="LE102" s="4">
        <v>1E-4</v>
      </c>
      <c r="LF102" s="4">
        <v>19.899999999999999</v>
      </c>
      <c r="LG102" s="4">
        <v>2E-3</v>
      </c>
      <c r="LH102" s="4">
        <v>0.1</v>
      </c>
      <c r="LI102" s="4">
        <v>0.1</v>
      </c>
      <c r="LJ102" s="4">
        <v>0.1</v>
      </c>
      <c r="LK102" s="12">
        <v>0.1</v>
      </c>
      <c r="LL102" s="4">
        <v>0.1</v>
      </c>
      <c r="LM102" s="4">
        <v>0.5</v>
      </c>
      <c r="LN102" s="4">
        <v>4.0000000000000003E-5</v>
      </c>
      <c r="LO102" s="4">
        <v>1E-4</v>
      </c>
      <c r="LP102" s="4">
        <v>2.7999999999999998E-4</v>
      </c>
      <c r="LQ102" s="12">
        <v>0.1</v>
      </c>
      <c r="LR102" s="4">
        <v>0.1</v>
      </c>
      <c r="LS102" s="4"/>
      <c r="LT102" s="4"/>
      <c r="LU102" s="4">
        <v>1E-4</v>
      </c>
      <c r="LV102" s="4">
        <v>2.0000000000000001E-4</v>
      </c>
      <c r="LW102" s="4">
        <v>3.7</v>
      </c>
      <c r="LX102" s="4">
        <v>0.1</v>
      </c>
      <c r="LY102" s="12">
        <v>4</v>
      </c>
      <c r="LZ102" s="4">
        <v>1.1000000000000001</v>
      </c>
      <c r="MA102" s="4">
        <v>2.4</v>
      </c>
      <c r="MB102" s="4">
        <v>5.9424962545454525</v>
      </c>
    </row>
    <row r="103" spans="1:340">
      <c r="A103" s="4" t="s">
        <v>494</v>
      </c>
      <c r="B103" s="4">
        <v>0.1</v>
      </c>
      <c r="C103" s="4">
        <v>0.1</v>
      </c>
      <c r="D103" s="4">
        <v>0.1</v>
      </c>
      <c r="E103" s="4">
        <v>0.1</v>
      </c>
      <c r="F103" s="4">
        <v>0.1</v>
      </c>
      <c r="G103" s="4">
        <v>0.1</v>
      </c>
      <c r="H103" s="4">
        <v>0.1</v>
      </c>
      <c r="I103" s="4">
        <v>1E-4</v>
      </c>
      <c r="J103" s="4">
        <v>0.5</v>
      </c>
      <c r="K103" s="4">
        <v>0.1</v>
      </c>
      <c r="L103" s="4"/>
      <c r="M103" s="4">
        <v>0.1</v>
      </c>
      <c r="N103" s="4">
        <v>0.1</v>
      </c>
      <c r="O103" s="4">
        <v>0.1</v>
      </c>
      <c r="P103" s="4">
        <v>0.1</v>
      </c>
      <c r="Q103" s="4">
        <v>0.1</v>
      </c>
      <c r="R103" s="4">
        <v>0.1</v>
      </c>
      <c r="S103" s="12">
        <v>0.1</v>
      </c>
      <c r="T103" s="4">
        <v>1E-4</v>
      </c>
      <c r="U103" s="4">
        <v>0.1</v>
      </c>
      <c r="V103" s="4">
        <v>0.1</v>
      </c>
      <c r="W103" s="4">
        <v>0.1</v>
      </c>
      <c r="X103" s="4">
        <v>0.1</v>
      </c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>
        <v>0.1</v>
      </c>
      <c r="AM103" s="4"/>
      <c r="AN103" s="4">
        <v>0.02</v>
      </c>
      <c r="AO103" s="4">
        <v>0.02</v>
      </c>
      <c r="AP103" s="4">
        <v>0.02</v>
      </c>
      <c r="AQ103" s="4"/>
      <c r="AR103" s="4">
        <v>5.0000000000000001E-3</v>
      </c>
      <c r="AS103" s="4">
        <v>0.02</v>
      </c>
      <c r="AT103" s="4">
        <v>0.02</v>
      </c>
      <c r="AU103" s="4">
        <v>2.1999999999999999E-2</v>
      </c>
      <c r="AV103" s="4">
        <v>5.0000000000000001E-3</v>
      </c>
      <c r="AW103" s="4">
        <v>0.02</v>
      </c>
      <c r="AX103" s="4">
        <v>0.02</v>
      </c>
      <c r="AY103" s="4">
        <v>0.02</v>
      </c>
      <c r="AZ103" s="4">
        <v>2.5000000000000001E-2</v>
      </c>
      <c r="BA103" s="4">
        <v>0.02</v>
      </c>
      <c r="BB103" s="4">
        <v>0.02</v>
      </c>
      <c r="BC103" s="4">
        <v>0.02</v>
      </c>
      <c r="BD103" s="4">
        <v>0.1</v>
      </c>
      <c r="BE103" s="4">
        <v>0.02</v>
      </c>
      <c r="BF103" s="4"/>
      <c r="BG103" s="4">
        <v>0.02</v>
      </c>
      <c r="BH103" s="4">
        <v>5.0000000000000001E-3</v>
      </c>
      <c r="BI103" s="4">
        <v>0.02</v>
      </c>
      <c r="BJ103" s="4">
        <v>2.3E-2</v>
      </c>
      <c r="BK103" s="4"/>
      <c r="BL103" s="4">
        <v>0.02</v>
      </c>
      <c r="BM103" s="4">
        <v>0.1</v>
      </c>
      <c r="BN103" s="4">
        <v>0.02</v>
      </c>
      <c r="BO103" s="4"/>
      <c r="BP103" s="4"/>
      <c r="BQ103" s="4"/>
      <c r="BR103" s="4">
        <v>0.02</v>
      </c>
      <c r="BS103" s="4">
        <v>0.02</v>
      </c>
      <c r="BT103" s="4">
        <v>0.02</v>
      </c>
      <c r="BU103" s="4">
        <v>0.02</v>
      </c>
      <c r="BV103" s="4">
        <v>5.0000000000000001E-3</v>
      </c>
      <c r="BW103" s="4">
        <v>0.1</v>
      </c>
      <c r="BX103" s="4">
        <v>0.1</v>
      </c>
      <c r="BY103" s="4">
        <v>0.02</v>
      </c>
      <c r="BZ103" s="4"/>
      <c r="CA103" s="4">
        <v>5.0000000000000001E-3</v>
      </c>
      <c r="CB103" s="4"/>
      <c r="CC103" s="4"/>
      <c r="CD103" s="4"/>
      <c r="CE103" s="4"/>
      <c r="CF103" s="4">
        <v>0.01</v>
      </c>
      <c r="CG103" s="4">
        <v>0.01</v>
      </c>
      <c r="CH103" s="4">
        <v>1.8000000000000001E-4</v>
      </c>
      <c r="CI103" s="4">
        <v>1E-4</v>
      </c>
      <c r="CJ103" s="4">
        <v>5.0000000000000001E-3</v>
      </c>
      <c r="CK103" s="4">
        <v>5.0000000000000001E-3</v>
      </c>
      <c r="CL103" s="4">
        <v>5.0000000000000001E-3</v>
      </c>
      <c r="CM103" s="4">
        <v>1E-4</v>
      </c>
      <c r="CN103" s="4">
        <v>130</v>
      </c>
      <c r="CO103" s="4">
        <v>10</v>
      </c>
      <c r="CP103" s="4"/>
      <c r="CQ103" s="12">
        <v>1.08E-3</v>
      </c>
      <c r="CR103" s="4">
        <v>0.06</v>
      </c>
      <c r="CS103" s="4">
        <v>0.01</v>
      </c>
      <c r="CT103" s="12">
        <v>1</v>
      </c>
      <c r="CU103" s="4">
        <v>0.02</v>
      </c>
      <c r="CV103" s="4">
        <v>1.9E-3</v>
      </c>
      <c r="CW103" s="4">
        <v>0.02</v>
      </c>
      <c r="CX103" s="4">
        <v>36</v>
      </c>
      <c r="CY103" s="4">
        <v>5.0000000000000001E-3</v>
      </c>
      <c r="CZ103" s="4">
        <v>3.0000000000000001E-3</v>
      </c>
      <c r="DA103" s="12">
        <v>0.1</v>
      </c>
      <c r="DB103" s="4">
        <v>0.01</v>
      </c>
      <c r="DC103" s="12">
        <v>1.6999999999999999E-3</v>
      </c>
      <c r="DD103" s="4">
        <v>1.6999999999999999E-3</v>
      </c>
      <c r="DE103" s="4">
        <v>0.01</v>
      </c>
      <c r="DF103" s="4">
        <v>2.2000000000000001E-3</v>
      </c>
      <c r="DG103" s="4">
        <v>8.0000000000000004E-4</v>
      </c>
      <c r="DH103" s="4"/>
      <c r="DI103" s="4">
        <v>1E-4</v>
      </c>
      <c r="DJ103" s="4">
        <v>100</v>
      </c>
      <c r="DK103" s="4">
        <v>0.1</v>
      </c>
      <c r="DL103" s="4">
        <v>0.1</v>
      </c>
      <c r="DM103" s="4">
        <v>0.1</v>
      </c>
      <c r="DN103" s="4">
        <v>0.1</v>
      </c>
      <c r="DO103" s="4">
        <v>5.0000000000000001E-3</v>
      </c>
      <c r="DP103" s="12">
        <v>1.7000000000000001E-2</v>
      </c>
      <c r="DQ103" s="4">
        <v>1.4E-2</v>
      </c>
      <c r="DR103" s="4">
        <v>64</v>
      </c>
      <c r="DS103" s="4">
        <v>0.01</v>
      </c>
      <c r="DT103" s="4">
        <v>0.01</v>
      </c>
      <c r="DU103" s="4">
        <v>0.01</v>
      </c>
      <c r="DV103" s="4">
        <v>5.0000000000000001E-3</v>
      </c>
      <c r="DW103" s="4">
        <v>0.1</v>
      </c>
      <c r="DX103" s="4">
        <v>0.1</v>
      </c>
      <c r="DY103" s="4">
        <v>4.2</v>
      </c>
      <c r="DZ103" s="4">
        <v>1E-4</v>
      </c>
      <c r="EA103" s="4">
        <v>0.01</v>
      </c>
      <c r="EB103" s="4">
        <v>44</v>
      </c>
      <c r="EC103" s="4">
        <v>0.1</v>
      </c>
      <c r="ED103" s="4">
        <v>0.1</v>
      </c>
      <c r="EE103" s="4">
        <v>0.1</v>
      </c>
      <c r="EF103" s="4">
        <v>0.5</v>
      </c>
      <c r="EG103" s="4">
        <v>3.3</v>
      </c>
      <c r="EH103" s="4">
        <v>5.0000000000000001E-4</v>
      </c>
      <c r="EI103" s="4">
        <v>0.01</v>
      </c>
      <c r="EJ103" s="4">
        <v>0.01</v>
      </c>
      <c r="EK103" s="4">
        <v>1E-4</v>
      </c>
      <c r="EL103" s="12">
        <v>8.7999999999999995E-2</v>
      </c>
      <c r="EM103" s="12">
        <v>0.5</v>
      </c>
      <c r="EN103" s="4">
        <v>0.01</v>
      </c>
      <c r="EO103" s="4">
        <v>0.1</v>
      </c>
      <c r="EP103" s="4">
        <v>0.1</v>
      </c>
      <c r="EQ103" s="4">
        <v>4.0000000000000003E-5</v>
      </c>
      <c r="ER103" s="4">
        <v>1E-4</v>
      </c>
      <c r="ES103" s="4">
        <v>5.0000000000000001E-3</v>
      </c>
      <c r="ET103" s="4">
        <v>540</v>
      </c>
      <c r="EU103" s="12">
        <v>2.9</v>
      </c>
      <c r="EV103" s="4">
        <v>0.16</v>
      </c>
      <c r="EW103" s="4">
        <v>2.4</v>
      </c>
      <c r="EX103" s="12">
        <v>5.0000000000000001E-3</v>
      </c>
      <c r="EY103" s="12"/>
      <c r="EZ103" s="4">
        <v>1.0000000000000001E-5</v>
      </c>
      <c r="FA103" s="4">
        <v>1</v>
      </c>
      <c r="FB103" s="4">
        <v>1E-4</v>
      </c>
      <c r="FC103" s="4">
        <v>4.0000000000000002E-4</v>
      </c>
      <c r="FD103" s="4">
        <v>1E-4</v>
      </c>
      <c r="FE103" s="4">
        <v>1E-4</v>
      </c>
      <c r="FF103" s="4"/>
      <c r="FG103" s="4">
        <v>2.2000000000000001E-4</v>
      </c>
      <c r="FH103" s="4">
        <v>0.01</v>
      </c>
      <c r="FI103" s="4">
        <v>0.1</v>
      </c>
      <c r="FJ103" s="4">
        <v>0.01</v>
      </c>
      <c r="FK103" s="4">
        <v>1.3999999999999999E-4</v>
      </c>
      <c r="FL103" s="12">
        <v>0.5</v>
      </c>
      <c r="FM103" s="4">
        <v>7.9000000000000008E-3</v>
      </c>
      <c r="FN103" s="4">
        <v>4.0000000000000003E-5</v>
      </c>
      <c r="FO103" s="4">
        <v>2.3000000000000001E-4</v>
      </c>
      <c r="FP103" s="4">
        <v>0.01</v>
      </c>
      <c r="FQ103" s="4">
        <v>1E-4</v>
      </c>
      <c r="FR103" s="4">
        <v>0.2</v>
      </c>
      <c r="FS103" s="4">
        <v>0.01</v>
      </c>
      <c r="FT103" s="4">
        <v>2.0000000000000001E-4</v>
      </c>
      <c r="FU103" s="4">
        <v>1E-4</v>
      </c>
      <c r="FV103" s="4">
        <v>1E-4</v>
      </c>
      <c r="FW103" s="4">
        <v>1E-4</v>
      </c>
      <c r="FX103" s="4">
        <v>5.0000000000000001E-3</v>
      </c>
      <c r="FY103" s="4">
        <v>0.05</v>
      </c>
      <c r="FZ103" s="4">
        <v>0.1</v>
      </c>
      <c r="GA103" s="12">
        <v>0.1</v>
      </c>
      <c r="GB103" s="4">
        <v>1E-4</v>
      </c>
      <c r="GC103" s="4">
        <v>5.0000000000000001E-3</v>
      </c>
      <c r="GD103" s="4">
        <v>0.01</v>
      </c>
      <c r="GE103" s="4">
        <v>1.6000000000000001E-3</v>
      </c>
      <c r="GF103" s="4">
        <v>0.01</v>
      </c>
      <c r="GG103" s="4">
        <v>5.0000000000000001E-3</v>
      </c>
      <c r="GH103" s="4">
        <v>1</v>
      </c>
      <c r="GI103" s="4"/>
      <c r="GJ103" s="4">
        <v>3.2000000000000003E-4</v>
      </c>
      <c r="GK103" s="4">
        <v>3.8999999999999999E-4</v>
      </c>
      <c r="GL103" s="4">
        <v>1.9E-2</v>
      </c>
      <c r="GM103" s="4"/>
      <c r="GN103" s="4">
        <v>4.2000000000000002E-4</v>
      </c>
      <c r="GO103" s="4">
        <v>4.0000000000000003E-5</v>
      </c>
      <c r="GP103" s="4">
        <v>2.0000000000000001E-4</v>
      </c>
      <c r="GQ103" s="4">
        <v>1E-4</v>
      </c>
      <c r="GR103" s="4">
        <v>1E-4</v>
      </c>
      <c r="GS103" s="4">
        <v>0.1</v>
      </c>
      <c r="GT103" s="4"/>
      <c r="GU103" s="4">
        <v>5.0000000000000001E-3</v>
      </c>
      <c r="GV103" s="4">
        <v>2.3E-3</v>
      </c>
      <c r="GW103" s="4">
        <v>5.0000000000000001E-3</v>
      </c>
      <c r="GX103" s="4">
        <v>1.2E-4</v>
      </c>
      <c r="GY103" s="4">
        <v>30</v>
      </c>
      <c r="GZ103" s="4">
        <v>1E-4</v>
      </c>
      <c r="HA103" s="4">
        <v>0.1</v>
      </c>
      <c r="HB103" s="4">
        <v>0.01</v>
      </c>
      <c r="HC103" s="4"/>
      <c r="HD103" s="12">
        <v>0.33</v>
      </c>
      <c r="HE103" s="4">
        <v>0.01</v>
      </c>
      <c r="HF103" s="4">
        <v>0.1</v>
      </c>
      <c r="HG103" s="4">
        <v>0.01</v>
      </c>
      <c r="HH103" s="4">
        <v>100</v>
      </c>
      <c r="HI103" s="4">
        <v>5.0999999999999996</v>
      </c>
      <c r="HJ103" s="4">
        <v>1E-4</v>
      </c>
      <c r="HK103" s="4">
        <v>24</v>
      </c>
      <c r="HL103" s="12">
        <v>35</v>
      </c>
      <c r="HM103" s="4">
        <v>5.0000000000000001E-3</v>
      </c>
      <c r="HN103" s="4">
        <v>5.0000000000000001E-3</v>
      </c>
      <c r="HO103" s="4">
        <v>5.1999999999999998E-3</v>
      </c>
      <c r="HP103" s="4">
        <v>0.01</v>
      </c>
      <c r="HQ103" s="12">
        <v>0.01</v>
      </c>
      <c r="HR103" s="4">
        <v>0.01</v>
      </c>
      <c r="HS103" s="4">
        <v>1E-3</v>
      </c>
      <c r="HT103" s="4">
        <v>5.0000000000000001E-3</v>
      </c>
      <c r="HU103" s="4">
        <v>0.01</v>
      </c>
      <c r="HV103" s="4">
        <v>0.01</v>
      </c>
      <c r="HW103" s="4">
        <v>0.01</v>
      </c>
      <c r="HX103" s="4">
        <v>0.01</v>
      </c>
      <c r="HY103" s="4">
        <v>0.2</v>
      </c>
      <c r="HZ103" s="12">
        <v>0.01</v>
      </c>
      <c r="IA103" s="4">
        <v>0.1</v>
      </c>
      <c r="IB103" s="4">
        <v>0.01</v>
      </c>
      <c r="IC103" s="4"/>
      <c r="ID103" s="12"/>
      <c r="IE103" s="4">
        <v>0.71</v>
      </c>
      <c r="IF103" s="4">
        <v>2.2000000000000002</v>
      </c>
      <c r="IG103" s="4">
        <v>5.18</v>
      </c>
      <c r="IH103" s="4">
        <v>1.9E-2</v>
      </c>
      <c r="II103" s="4"/>
      <c r="IJ103" s="4">
        <v>5.7</v>
      </c>
      <c r="IK103" s="4">
        <v>5.2</v>
      </c>
      <c r="IL103" s="4"/>
      <c r="IM103" s="4">
        <v>0.1</v>
      </c>
      <c r="IN103" s="4">
        <v>0.24</v>
      </c>
      <c r="IO103" s="4">
        <v>5.0000000000000001E-3</v>
      </c>
      <c r="IP103" s="4">
        <v>8.0399999999999991</v>
      </c>
      <c r="IQ103" s="4">
        <v>81.7</v>
      </c>
      <c r="IR103" s="4">
        <v>1E-3</v>
      </c>
      <c r="IS103" s="4">
        <v>1E-3</v>
      </c>
      <c r="IT103" s="4">
        <v>1E-3</v>
      </c>
      <c r="IU103" s="4">
        <v>1E-3</v>
      </c>
      <c r="IV103" s="4">
        <v>1E-3</v>
      </c>
      <c r="IW103" s="4">
        <v>1E-3</v>
      </c>
      <c r="IX103" s="4">
        <v>2E-3</v>
      </c>
      <c r="IY103" s="4">
        <v>8.0000000000000002E-3</v>
      </c>
      <c r="IZ103" s="4">
        <v>5.0000000000000001E-4</v>
      </c>
      <c r="JA103" s="4">
        <v>1E-4</v>
      </c>
      <c r="JB103" s="4">
        <v>0.02</v>
      </c>
      <c r="JC103" s="4"/>
      <c r="JD103" s="4"/>
      <c r="JE103" s="4"/>
      <c r="JF103" s="4"/>
      <c r="JG103" s="4"/>
      <c r="JH103" s="4"/>
      <c r="JI103" s="4"/>
      <c r="JJ103" s="4"/>
      <c r="JK103" s="4"/>
      <c r="JL103" s="4"/>
      <c r="JM103" s="4"/>
      <c r="JN103" s="4"/>
      <c r="JO103" s="4"/>
      <c r="JP103" s="4"/>
      <c r="JQ103" s="4"/>
      <c r="JR103" s="4"/>
      <c r="JS103" s="4"/>
      <c r="JT103" s="4"/>
      <c r="JU103" s="4"/>
      <c r="JV103" s="4"/>
      <c r="JW103" s="4"/>
      <c r="JX103" s="4"/>
      <c r="JY103" s="12"/>
      <c r="JZ103" s="4"/>
      <c r="KA103" s="4"/>
      <c r="KB103" s="12"/>
      <c r="KC103" s="4"/>
      <c r="KD103" s="4"/>
      <c r="KE103" s="4"/>
      <c r="KF103" s="4"/>
      <c r="KG103" s="4"/>
      <c r="KH103" s="4"/>
      <c r="KI103" s="4"/>
      <c r="KJ103" s="4">
        <v>0.01</v>
      </c>
      <c r="KK103" s="4">
        <v>7.8</v>
      </c>
      <c r="KL103" s="4">
        <v>0.01</v>
      </c>
      <c r="KM103" s="4">
        <v>0.15</v>
      </c>
      <c r="KN103" s="4">
        <v>3.2000000000000001E-2</v>
      </c>
      <c r="KO103" s="4">
        <v>0.25</v>
      </c>
      <c r="KP103" s="4">
        <v>5.0000000000000001E-3</v>
      </c>
      <c r="KQ103" s="4">
        <v>6.3</v>
      </c>
      <c r="KR103" s="4">
        <v>5.0000000000000001E-3</v>
      </c>
      <c r="KS103" s="4">
        <v>0.01</v>
      </c>
      <c r="KT103" s="4">
        <v>1E-4</v>
      </c>
      <c r="KU103" s="4">
        <v>0.1</v>
      </c>
      <c r="KV103" s="4">
        <v>1</v>
      </c>
      <c r="KW103" s="4">
        <v>11</v>
      </c>
      <c r="KX103" s="4">
        <v>3.7000000000000002E-3</v>
      </c>
      <c r="KY103" s="4">
        <v>34</v>
      </c>
      <c r="KZ103" s="4">
        <v>4.3</v>
      </c>
      <c r="LA103" s="4">
        <v>200</v>
      </c>
      <c r="LB103" s="4">
        <v>0.1</v>
      </c>
      <c r="LC103" s="4">
        <v>0.1</v>
      </c>
      <c r="LD103" s="4">
        <v>47</v>
      </c>
      <c r="LE103" s="4">
        <v>1E-4</v>
      </c>
      <c r="LF103" s="4">
        <v>16</v>
      </c>
      <c r="LG103" s="4">
        <v>1.9E-3</v>
      </c>
      <c r="LH103" s="4">
        <v>0.1</v>
      </c>
      <c r="LI103" s="4">
        <v>0.1</v>
      </c>
      <c r="LJ103" s="4">
        <v>0.1</v>
      </c>
      <c r="LK103" s="12">
        <v>0.1</v>
      </c>
      <c r="LL103" s="4">
        <v>0.1</v>
      </c>
      <c r="LM103" s="4">
        <v>0.5</v>
      </c>
      <c r="LN103" s="4">
        <v>4.0000000000000003E-5</v>
      </c>
      <c r="LO103" s="4">
        <v>1E-4</v>
      </c>
      <c r="LP103" s="4">
        <v>2.0000000000000001E-4</v>
      </c>
      <c r="LQ103" s="12">
        <v>0.1</v>
      </c>
      <c r="LR103" s="4">
        <v>0.1</v>
      </c>
      <c r="LS103" s="4">
        <v>6.1000000000000004E-3</v>
      </c>
      <c r="LT103" s="4"/>
      <c r="LU103" s="4">
        <v>1E-4</v>
      </c>
      <c r="LV103" s="4">
        <v>2.0000000000000001E-4</v>
      </c>
      <c r="LW103" s="4">
        <v>2</v>
      </c>
      <c r="LX103" s="4">
        <v>0.1</v>
      </c>
      <c r="LY103" s="12">
        <v>3.9</v>
      </c>
      <c r="LZ103" s="4">
        <v>1.2</v>
      </c>
      <c r="MA103" s="4">
        <v>2.9</v>
      </c>
      <c r="MB103" s="4">
        <v>5.980917180451125</v>
      </c>
    </row>
    <row r="104" spans="1:340">
      <c r="A104" s="4" t="s">
        <v>495</v>
      </c>
      <c r="B104" s="4">
        <v>0.1</v>
      </c>
      <c r="C104" s="4">
        <v>0.1</v>
      </c>
      <c r="D104" s="4">
        <v>0.1</v>
      </c>
      <c r="E104" s="4">
        <v>0.1</v>
      </c>
      <c r="F104" s="4">
        <v>0.1</v>
      </c>
      <c r="G104" s="4"/>
      <c r="H104" s="4"/>
      <c r="I104" s="4"/>
      <c r="J104" s="4">
        <v>0.5</v>
      </c>
      <c r="K104" s="4">
        <v>0.1</v>
      </c>
      <c r="L104" s="4"/>
      <c r="M104" s="4">
        <v>0.1</v>
      </c>
      <c r="N104" s="4">
        <v>0.1</v>
      </c>
      <c r="O104" s="4">
        <v>0.1</v>
      </c>
      <c r="P104" s="4">
        <v>0.1</v>
      </c>
      <c r="Q104" s="4">
        <v>0.1</v>
      </c>
      <c r="R104" s="4">
        <v>0.1</v>
      </c>
      <c r="S104" s="12">
        <v>0.1</v>
      </c>
      <c r="T104" s="4"/>
      <c r="U104" s="4">
        <v>0.1</v>
      </c>
      <c r="V104" s="4">
        <v>0.1</v>
      </c>
      <c r="W104" s="4">
        <v>0.1</v>
      </c>
      <c r="X104" s="4">
        <v>0.1</v>
      </c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>
        <v>0.1</v>
      </c>
      <c r="AM104" s="4"/>
      <c r="AN104" s="4"/>
      <c r="AO104" s="4">
        <v>0.02</v>
      </c>
      <c r="AP104" s="4">
        <v>0.02</v>
      </c>
      <c r="AQ104" s="4"/>
      <c r="AR104" s="4"/>
      <c r="AS104" s="4">
        <v>0.02</v>
      </c>
      <c r="AT104" s="4">
        <v>0.02</v>
      </c>
      <c r="AU104" s="4"/>
      <c r="AV104" s="4"/>
      <c r="AW104" s="4">
        <v>0.02</v>
      </c>
      <c r="AX104" s="4">
        <v>0.02</v>
      </c>
      <c r="AY104" s="4">
        <v>0.02</v>
      </c>
      <c r="AZ104" s="4">
        <v>0.02</v>
      </c>
      <c r="BA104" s="4">
        <v>0.02</v>
      </c>
      <c r="BB104" s="4">
        <v>0.02</v>
      </c>
      <c r="BC104" s="4">
        <v>0.02</v>
      </c>
      <c r="BD104" s="4">
        <v>0.1</v>
      </c>
      <c r="BE104" s="4">
        <v>0.02</v>
      </c>
      <c r="BF104" s="4"/>
      <c r="BG104" s="4">
        <v>0.02</v>
      </c>
      <c r="BH104" s="4"/>
      <c r="BI104" s="4">
        <v>0.02</v>
      </c>
      <c r="BJ104" s="4">
        <v>0.02</v>
      </c>
      <c r="BK104" s="4"/>
      <c r="BL104" s="4">
        <v>0.02</v>
      </c>
      <c r="BM104" s="4">
        <v>0.1</v>
      </c>
      <c r="BN104" s="4">
        <v>0.02</v>
      </c>
      <c r="BO104" s="4"/>
      <c r="BP104" s="4"/>
      <c r="BQ104" s="4"/>
      <c r="BR104" s="4">
        <v>0.02</v>
      </c>
      <c r="BS104" s="4">
        <v>0.02</v>
      </c>
      <c r="BT104" s="4">
        <v>0.02</v>
      </c>
      <c r="BU104" s="4">
        <v>0.02</v>
      </c>
      <c r="BV104" s="4"/>
      <c r="BW104" s="4">
        <v>0.1</v>
      </c>
      <c r="BX104" s="4">
        <v>0.1</v>
      </c>
      <c r="BY104" s="4">
        <v>0.02</v>
      </c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>
        <v>5.0000000000000001E-3</v>
      </c>
      <c r="CK104" s="4">
        <v>5.0000000000000001E-3</v>
      </c>
      <c r="CL104" s="4">
        <v>5.0000000000000001E-3</v>
      </c>
      <c r="CM104" s="4"/>
      <c r="CN104" s="4">
        <v>64</v>
      </c>
      <c r="CO104" s="4">
        <v>26</v>
      </c>
      <c r="CP104" s="4"/>
      <c r="CQ104" s="12">
        <v>3.2000000000000003E-4</v>
      </c>
      <c r="CR104" s="4">
        <v>4.2000000000000003E-2</v>
      </c>
      <c r="CS104" s="4"/>
      <c r="CT104" s="12">
        <v>1</v>
      </c>
      <c r="CU104" s="4">
        <v>0.02</v>
      </c>
      <c r="CV104" s="4"/>
      <c r="CW104" s="4">
        <v>0.02</v>
      </c>
      <c r="CX104" s="4">
        <v>17</v>
      </c>
      <c r="CY104" s="4"/>
      <c r="CZ104" s="4"/>
      <c r="DA104" s="12"/>
      <c r="DB104" s="4"/>
      <c r="DC104" s="12">
        <v>5.4000000000000003E-3</v>
      </c>
      <c r="DD104" s="4">
        <v>5.1000000000000004E-3</v>
      </c>
      <c r="DE104" s="4"/>
      <c r="DF104" s="4">
        <v>7.4000000000000003E-3</v>
      </c>
      <c r="DG104" s="4">
        <v>2.5999999999999999E-3</v>
      </c>
      <c r="DH104" s="4"/>
      <c r="DI104" s="4"/>
      <c r="DJ104" s="4">
        <v>100</v>
      </c>
      <c r="DK104" s="4">
        <v>0.1</v>
      </c>
      <c r="DL104" s="4"/>
      <c r="DM104" s="4">
        <v>0.1</v>
      </c>
      <c r="DN104" s="4">
        <v>0.1</v>
      </c>
      <c r="DO104" s="4"/>
      <c r="DP104" s="12">
        <v>5.3999999999999999E-2</v>
      </c>
      <c r="DQ104" s="4">
        <v>1.2999999999999999E-2</v>
      </c>
      <c r="DR104" s="4">
        <v>35</v>
      </c>
      <c r="DS104" s="4">
        <v>0.01</v>
      </c>
      <c r="DT104" s="4">
        <v>0.01</v>
      </c>
      <c r="DU104" s="4">
        <v>0.01</v>
      </c>
      <c r="DV104" s="4">
        <v>5.0000000000000001E-3</v>
      </c>
      <c r="DW104" s="4">
        <v>0.1</v>
      </c>
      <c r="DX104" s="4">
        <v>0.1</v>
      </c>
      <c r="DY104" s="4">
        <v>9.5</v>
      </c>
      <c r="DZ104" s="4"/>
      <c r="EA104" s="4">
        <v>0.01</v>
      </c>
      <c r="EB104" s="4">
        <v>24</v>
      </c>
      <c r="EC104" s="4">
        <v>0.1</v>
      </c>
      <c r="ED104" s="4">
        <v>0.1</v>
      </c>
      <c r="EE104" s="4">
        <v>0.1</v>
      </c>
      <c r="EF104" s="4">
        <v>0.5</v>
      </c>
      <c r="EG104" s="4">
        <v>3.2</v>
      </c>
      <c r="EH104" s="4"/>
      <c r="EI104" s="4">
        <v>0.01</v>
      </c>
      <c r="EJ104" s="4">
        <v>0.01</v>
      </c>
      <c r="EK104" s="4"/>
      <c r="EL104" s="12"/>
      <c r="EM104" s="12">
        <v>0.5</v>
      </c>
      <c r="EN104" s="4"/>
      <c r="EO104" s="4"/>
      <c r="EP104" s="4">
        <v>0.1</v>
      </c>
      <c r="EQ104" s="4"/>
      <c r="ER104" s="4">
        <v>1E-4</v>
      </c>
      <c r="ES104" s="4"/>
      <c r="ET104" s="4">
        <v>298</v>
      </c>
      <c r="EU104" s="12">
        <v>6.6</v>
      </c>
      <c r="EV104" s="4">
        <v>0.11</v>
      </c>
      <c r="EW104" s="4">
        <v>4.4000000000000004</v>
      </c>
      <c r="EX104" s="12"/>
      <c r="EY104" s="12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12">
        <v>0.5</v>
      </c>
      <c r="FM104" s="4"/>
      <c r="FN104" s="4"/>
      <c r="FO104" s="4"/>
      <c r="FP104" s="4">
        <v>0.01</v>
      </c>
      <c r="FQ104" s="4"/>
      <c r="FR104" s="4">
        <v>0.2</v>
      </c>
      <c r="FS104" s="4">
        <v>0.01</v>
      </c>
      <c r="FT104" s="4"/>
      <c r="FU104" s="4"/>
      <c r="FV104" s="4"/>
      <c r="FW104" s="4"/>
      <c r="FX104" s="4">
        <v>5.0000000000000001E-3</v>
      </c>
      <c r="FY104" s="4">
        <v>0.05</v>
      </c>
      <c r="FZ104" s="4"/>
      <c r="GA104" s="12">
        <v>0.1</v>
      </c>
      <c r="GB104" s="4"/>
      <c r="GC104" s="4"/>
      <c r="GD104" s="4">
        <v>0.01</v>
      </c>
      <c r="GE104" s="4">
        <v>8.5000000000000006E-3</v>
      </c>
      <c r="GF104" s="4"/>
      <c r="GG104" s="4"/>
      <c r="GH104" s="4">
        <v>1</v>
      </c>
      <c r="GI104" s="4"/>
      <c r="GJ104" s="4"/>
      <c r="GK104" s="4"/>
      <c r="GL104" s="4"/>
      <c r="GM104" s="4"/>
      <c r="GN104" s="4"/>
      <c r="GO104" s="4"/>
      <c r="GP104" s="4">
        <v>2.0000000000000001E-4</v>
      </c>
      <c r="GQ104" s="4"/>
      <c r="GR104" s="4"/>
      <c r="GS104" s="4">
        <v>0.1</v>
      </c>
      <c r="GT104" s="4"/>
      <c r="GU104" s="4"/>
      <c r="GV104" s="4">
        <v>7.7000000000000002E-3</v>
      </c>
      <c r="GW104" s="4"/>
      <c r="GX104" s="4"/>
      <c r="GY104" s="4">
        <v>140</v>
      </c>
      <c r="GZ104" s="4"/>
      <c r="HA104" s="4">
        <v>0.1</v>
      </c>
      <c r="HB104" s="4">
        <v>0.01</v>
      </c>
      <c r="HC104" s="4"/>
      <c r="HD104" s="12">
        <v>2.6</v>
      </c>
      <c r="HE104" s="4">
        <v>0.02</v>
      </c>
      <c r="HF104" s="4">
        <v>0.18</v>
      </c>
      <c r="HG104" s="4">
        <v>0.01</v>
      </c>
      <c r="HH104" s="4">
        <v>100</v>
      </c>
      <c r="HI104" s="4">
        <v>3.5</v>
      </c>
      <c r="HJ104" s="4"/>
      <c r="HK104" s="4">
        <v>27</v>
      </c>
      <c r="HL104" s="12">
        <v>59</v>
      </c>
      <c r="HM104" s="4"/>
      <c r="HN104" s="4"/>
      <c r="HO104" s="4"/>
      <c r="HP104" s="4">
        <v>2.3E-2</v>
      </c>
      <c r="HQ104" s="12">
        <v>1.4E-2</v>
      </c>
      <c r="HR104" s="4">
        <v>0.01</v>
      </c>
      <c r="HS104" s="4">
        <v>1E-3</v>
      </c>
      <c r="HT104" s="4">
        <v>5.0000000000000001E-3</v>
      </c>
      <c r="HU104" s="4">
        <v>0.01</v>
      </c>
      <c r="HV104" s="4">
        <v>0.01</v>
      </c>
      <c r="HW104" s="4">
        <v>0.01</v>
      </c>
      <c r="HX104" s="4">
        <v>0.01</v>
      </c>
      <c r="HY104" s="4"/>
      <c r="HZ104" s="12"/>
      <c r="IA104" s="4">
        <v>0.1</v>
      </c>
      <c r="IB104" s="4">
        <v>0.01</v>
      </c>
      <c r="IC104" s="4"/>
      <c r="ID104" s="12"/>
      <c r="IE104" s="4">
        <v>0.75</v>
      </c>
      <c r="IF104" s="4">
        <v>3.1</v>
      </c>
      <c r="IG104" s="4">
        <v>3.28</v>
      </c>
      <c r="IH104" s="4">
        <v>1.7000000000000001E-2</v>
      </c>
      <c r="II104" s="4"/>
      <c r="IJ104" s="4">
        <v>4.5</v>
      </c>
      <c r="IK104" s="4">
        <v>3.3</v>
      </c>
      <c r="IL104" s="4"/>
      <c r="IM104" s="4">
        <v>0.1</v>
      </c>
      <c r="IN104" s="4">
        <v>0.12</v>
      </c>
      <c r="IO104" s="4">
        <v>5.0000000000000001E-3</v>
      </c>
      <c r="IP104" s="4">
        <v>10.1</v>
      </c>
      <c r="IQ104" s="4">
        <v>90.7</v>
      </c>
      <c r="IR104" s="4">
        <v>1E-3</v>
      </c>
      <c r="IS104" s="4">
        <v>1E-3</v>
      </c>
      <c r="IT104" s="4">
        <v>1E-3</v>
      </c>
      <c r="IU104" s="4">
        <v>1E-3</v>
      </c>
      <c r="IV104" s="4">
        <v>1E-3</v>
      </c>
      <c r="IW104" s="4">
        <v>1E-3</v>
      </c>
      <c r="IX104" s="4">
        <v>2E-3</v>
      </c>
      <c r="IY104" s="4">
        <v>8.0000000000000002E-3</v>
      </c>
      <c r="IZ104" s="4"/>
      <c r="JA104" s="4"/>
      <c r="JB104" s="4">
        <v>0.02</v>
      </c>
      <c r="JC104" s="4"/>
      <c r="JD104" s="4"/>
      <c r="JE104" s="4"/>
      <c r="JF104" s="4"/>
      <c r="JG104" s="4"/>
      <c r="JH104" s="4"/>
      <c r="JI104" s="4"/>
      <c r="JJ104" s="4"/>
      <c r="JK104" s="4"/>
      <c r="JL104" s="4"/>
      <c r="JM104" s="4"/>
      <c r="JN104" s="4"/>
      <c r="JO104" s="4"/>
      <c r="JP104" s="4"/>
      <c r="JQ104" s="4"/>
      <c r="JR104" s="4"/>
      <c r="JS104" s="4"/>
      <c r="JT104" s="4"/>
      <c r="JU104" s="4"/>
      <c r="JV104" s="4"/>
      <c r="JW104" s="4"/>
      <c r="JX104" s="4"/>
      <c r="JY104" s="12"/>
      <c r="JZ104" s="4"/>
      <c r="KA104" s="4">
        <v>2.5999999999999999E-3</v>
      </c>
      <c r="KB104" s="12"/>
      <c r="KC104" s="4">
        <v>3.2000000000000002E-3</v>
      </c>
      <c r="KD104" s="4"/>
      <c r="KE104" s="4"/>
      <c r="KF104" s="4"/>
      <c r="KG104" s="4"/>
      <c r="KH104" s="4"/>
      <c r="KI104" s="4"/>
      <c r="KJ104" s="4"/>
      <c r="KK104" s="4">
        <v>7.6</v>
      </c>
      <c r="KL104" s="4"/>
      <c r="KM104" s="4">
        <v>0.05</v>
      </c>
      <c r="KN104" s="4"/>
      <c r="KO104" s="4">
        <v>0.25</v>
      </c>
      <c r="KP104" s="4"/>
      <c r="KQ104" s="4">
        <v>4.7</v>
      </c>
      <c r="KR104" s="4">
        <v>5.0000000000000001E-3</v>
      </c>
      <c r="KS104" s="4"/>
      <c r="KT104" s="4"/>
      <c r="KU104" s="4">
        <v>0.1</v>
      </c>
      <c r="KV104" s="4"/>
      <c r="KW104" s="4">
        <v>9.1</v>
      </c>
      <c r="KX104" s="4"/>
      <c r="KY104" s="4">
        <v>14</v>
      </c>
      <c r="KZ104" s="4">
        <v>41</v>
      </c>
      <c r="LA104" s="4">
        <v>120</v>
      </c>
      <c r="LB104" s="4">
        <v>0.1</v>
      </c>
      <c r="LC104" s="4"/>
      <c r="LD104" s="4">
        <v>29</v>
      </c>
      <c r="LE104" s="4"/>
      <c r="LF104" s="4">
        <v>10.5</v>
      </c>
      <c r="LG104" s="4"/>
      <c r="LH104" s="4"/>
      <c r="LI104" s="4">
        <v>0.1</v>
      </c>
      <c r="LJ104" s="4">
        <v>0.1</v>
      </c>
      <c r="LK104" s="12">
        <v>0.1</v>
      </c>
      <c r="LL104" s="4">
        <v>0.1</v>
      </c>
      <c r="LM104" s="4">
        <v>0.5</v>
      </c>
      <c r="LN104" s="4"/>
      <c r="LO104" s="4"/>
      <c r="LP104" s="4">
        <v>2.0000000000000001E-4</v>
      </c>
      <c r="LQ104" s="12">
        <v>0.1</v>
      </c>
      <c r="LR104" s="4">
        <v>0.1</v>
      </c>
      <c r="LS104" s="4"/>
      <c r="LT104" s="4"/>
      <c r="LU104" s="4"/>
      <c r="LV104" s="4">
        <v>2.0000000000000001E-4</v>
      </c>
      <c r="LW104" s="4">
        <v>49</v>
      </c>
      <c r="LX104" s="4">
        <v>0.1</v>
      </c>
      <c r="LY104" s="12">
        <v>14</v>
      </c>
      <c r="LZ104" s="4">
        <v>0.75</v>
      </c>
      <c r="MA104" s="4">
        <v>2.9</v>
      </c>
      <c r="MB104" s="4">
        <v>7.7528363218390748</v>
      </c>
    </row>
    <row r="105" spans="1:340">
      <c r="A105" s="4" t="s">
        <v>496</v>
      </c>
      <c r="B105" s="4">
        <v>0.1</v>
      </c>
      <c r="C105" s="4">
        <v>0.1</v>
      </c>
      <c r="D105" s="4">
        <v>0.1</v>
      </c>
      <c r="E105" s="4">
        <v>0.1</v>
      </c>
      <c r="F105" s="4">
        <v>0.1</v>
      </c>
      <c r="G105" s="4">
        <v>0.1</v>
      </c>
      <c r="H105" s="4">
        <v>0.1</v>
      </c>
      <c r="I105" s="4">
        <v>1E-4</v>
      </c>
      <c r="J105" s="4">
        <v>0.5</v>
      </c>
      <c r="K105" s="4">
        <v>0.1</v>
      </c>
      <c r="L105" s="4">
        <v>0.1</v>
      </c>
      <c r="M105" s="4">
        <v>0.1</v>
      </c>
      <c r="N105" s="4">
        <v>0.1</v>
      </c>
      <c r="O105" s="4">
        <v>0.1</v>
      </c>
      <c r="P105" s="4">
        <v>0.1</v>
      </c>
      <c r="Q105" s="4">
        <v>0.1</v>
      </c>
      <c r="R105" s="4">
        <v>0.1</v>
      </c>
      <c r="S105" s="12">
        <v>0.1</v>
      </c>
      <c r="T105" s="4">
        <v>1E-4</v>
      </c>
      <c r="U105" s="4">
        <v>0.1</v>
      </c>
      <c r="V105" s="4">
        <v>0.1</v>
      </c>
      <c r="W105" s="4">
        <v>0.1</v>
      </c>
      <c r="X105" s="4">
        <v>0.1</v>
      </c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>
        <v>0.1</v>
      </c>
      <c r="AM105" s="4"/>
      <c r="AN105" s="4"/>
      <c r="AO105" s="4">
        <v>0.02</v>
      </c>
      <c r="AP105" s="4">
        <v>0.02</v>
      </c>
      <c r="AQ105" s="4"/>
      <c r="AR105" s="4"/>
      <c r="AS105" s="4">
        <v>0.02</v>
      </c>
      <c r="AT105" s="4">
        <v>0.02</v>
      </c>
      <c r="AU105" s="4"/>
      <c r="AV105" s="4"/>
      <c r="AW105" s="4">
        <v>0.02</v>
      </c>
      <c r="AX105" s="4">
        <v>0.02</v>
      </c>
      <c r="AY105" s="4">
        <v>0.02</v>
      </c>
      <c r="AZ105" s="4">
        <v>0.02</v>
      </c>
      <c r="BA105" s="4">
        <v>0.02</v>
      </c>
      <c r="BB105" s="4">
        <v>0.02</v>
      </c>
      <c r="BC105" s="4">
        <v>0.02</v>
      </c>
      <c r="BD105" s="4">
        <v>0.1</v>
      </c>
      <c r="BE105" s="4">
        <v>0.02</v>
      </c>
      <c r="BF105" s="4"/>
      <c r="BG105" s="4">
        <v>0.02</v>
      </c>
      <c r="BH105" s="4"/>
      <c r="BI105" s="4">
        <v>0.02</v>
      </c>
      <c r="BJ105" s="4">
        <v>2.5000000000000001E-2</v>
      </c>
      <c r="BK105" s="4"/>
      <c r="BL105" s="4">
        <v>0.02</v>
      </c>
      <c r="BM105" s="4">
        <v>0.1</v>
      </c>
      <c r="BN105" s="4">
        <v>0.02</v>
      </c>
      <c r="BO105" s="4"/>
      <c r="BP105" s="4"/>
      <c r="BQ105" s="4"/>
      <c r="BR105" s="4">
        <v>0.02</v>
      </c>
      <c r="BS105" s="4">
        <v>0.02</v>
      </c>
      <c r="BT105" s="4">
        <v>0.02</v>
      </c>
      <c r="BU105" s="4">
        <v>0.02</v>
      </c>
      <c r="BV105" s="4"/>
      <c r="BW105" s="4">
        <v>0.1</v>
      </c>
      <c r="BX105" s="4">
        <v>0.1</v>
      </c>
      <c r="BY105" s="4">
        <v>0.02</v>
      </c>
      <c r="BZ105" s="4"/>
      <c r="CA105" s="4"/>
      <c r="CB105" s="4"/>
      <c r="CC105" s="4"/>
      <c r="CD105" s="4"/>
      <c r="CE105" s="4"/>
      <c r="CF105" s="4">
        <v>0.01</v>
      </c>
      <c r="CG105" s="4">
        <v>0.01</v>
      </c>
      <c r="CH105" s="4">
        <v>4.3E-3</v>
      </c>
      <c r="CI105" s="4">
        <v>1E-4</v>
      </c>
      <c r="CJ105" s="4">
        <v>0.01</v>
      </c>
      <c r="CK105" s="4">
        <v>0.01</v>
      </c>
      <c r="CL105" s="4">
        <v>0.01</v>
      </c>
      <c r="CM105" s="4">
        <v>1E-4</v>
      </c>
      <c r="CN105" s="4">
        <v>88</v>
      </c>
      <c r="CO105" s="4">
        <v>28</v>
      </c>
      <c r="CP105" s="4"/>
      <c r="CQ105" s="12">
        <v>3.6000000000000002E-4</v>
      </c>
      <c r="CR105" s="4">
        <v>5.1999999999999998E-2</v>
      </c>
      <c r="CS105" s="4">
        <v>0.01</v>
      </c>
      <c r="CT105" s="12">
        <v>1</v>
      </c>
      <c r="CU105" s="4"/>
      <c r="CV105" s="4">
        <v>3.2000000000000003E-4</v>
      </c>
      <c r="CW105" s="4">
        <v>0.04</v>
      </c>
      <c r="CX105" s="4">
        <v>19</v>
      </c>
      <c r="CY105" s="4"/>
      <c r="CZ105" s="4"/>
      <c r="DA105" s="12">
        <v>0.1</v>
      </c>
      <c r="DB105" s="4">
        <v>0.01</v>
      </c>
      <c r="DC105" s="12">
        <v>2.0999999999999999E-3</v>
      </c>
      <c r="DD105" s="4">
        <v>2.2000000000000001E-3</v>
      </c>
      <c r="DE105" s="4">
        <v>0.01</v>
      </c>
      <c r="DF105" s="4">
        <v>3.3E-3</v>
      </c>
      <c r="DG105" s="4">
        <v>9.7999999999999997E-4</v>
      </c>
      <c r="DH105" s="4"/>
      <c r="DI105" s="4">
        <v>1E-4</v>
      </c>
      <c r="DJ105" s="4">
        <v>100</v>
      </c>
      <c r="DK105" s="4">
        <v>0.1</v>
      </c>
      <c r="DL105" s="4">
        <v>0.1</v>
      </c>
      <c r="DM105" s="4">
        <v>0.1</v>
      </c>
      <c r="DN105" s="4">
        <v>0.1</v>
      </c>
      <c r="DO105" s="4"/>
      <c r="DP105" s="12">
        <v>3.4000000000000002E-2</v>
      </c>
      <c r="DQ105" s="4">
        <v>1.4999999999999999E-2</v>
      </c>
      <c r="DR105" s="4">
        <v>45</v>
      </c>
      <c r="DS105" s="4">
        <v>0.02</v>
      </c>
      <c r="DT105" s="4">
        <v>0.02</v>
      </c>
      <c r="DU105" s="4">
        <v>0.02</v>
      </c>
      <c r="DV105" s="4">
        <v>0.01</v>
      </c>
      <c r="DW105" s="4">
        <v>0.1</v>
      </c>
      <c r="DX105" s="4">
        <v>0.1</v>
      </c>
      <c r="DY105" s="4">
        <v>8</v>
      </c>
      <c r="DZ105" s="4">
        <v>1E-4</v>
      </c>
      <c r="EA105" s="4">
        <v>0.02</v>
      </c>
      <c r="EB105" s="4">
        <v>30</v>
      </c>
      <c r="EC105" s="4">
        <v>0.1</v>
      </c>
      <c r="ED105" s="4">
        <v>0.1</v>
      </c>
      <c r="EE105" s="4">
        <v>0.1</v>
      </c>
      <c r="EF105" s="4">
        <v>0.5</v>
      </c>
      <c r="EG105" s="4">
        <v>0.92</v>
      </c>
      <c r="EH105" s="4">
        <v>5.0000000000000001E-4</v>
      </c>
      <c r="EI105" s="4">
        <v>0.02</v>
      </c>
      <c r="EJ105" s="4">
        <v>0.02</v>
      </c>
      <c r="EK105" s="4">
        <v>1E-4</v>
      </c>
      <c r="EL105" s="12"/>
      <c r="EM105" s="12">
        <v>0.5</v>
      </c>
      <c r="EN105" s="4">
        <v>0.01</v>
      </c>
      <c r="EO105" s="4">
        <v>0.1</v>
      </c>
      <c r="EP105" s="4">
        <v>0.1</v>
      </c>
      <c r="EQ105" s="4">
        <v>4.0000000000000003E-5</v>
      </c>
      <c r="ER105" s="4">
        <v>1E-4</v>
      </c>
      <c r="ES105" s="4"/>
      <c r="ET105" s="4">
        <v>369</v>
      </c>
      <c r="EU105" s="12">
        <v>4.8</v>
      </c>
      <c r="EV105" s="4">
        <v>0.1</v>
      </c>
      <c r="EW105" s="4">
        <v>3.5</v>
      </c>
      <c r="EX105" s="12"/>
      <c r="EY105" s="12"/>
      <c r="EZ105" s="4">
        <v>8.0000000000000007E-5</v>
      </c>
      <c r="FA105" s="4">
        <v>1</v>
      </c>
      <c r="FB105" s="4">
        <v>2.5999999999999998E-4</v>
      </c>
      <c r="FC105" s="4">
        <v>5.5999999999999995E-4</v>
      </c>
      <c r="FD105" s="4">
        <v>1E-4</v>
      </c>
      <c r="FE105" s="4">
        <v>1E-4</v>
      </c>
      <c r="FF105" s="4"/>
      <c r="FG105" s="4">
        <v>1.8000000000000001E-4</v>
      </c>
      <c r="FH105" s="4">
        <v>0.01</v>
      </c>
      <c r="FI105" s="4">
        <v>0.1</v>
      </c>
      <c r="FJ105" s="4"/>
      <c r="FK105" s="4">
        <v>1E-4</v>
      </c>
      <c r="FL105" s="12">
        <v>0.5</v>
      </c>
      <c r="FM105" s="4"/>
      <c r="FN105" s="4">
        <v>4.0000000000000003E-5</v>
      </c>
      <c r="FO105" s="4">
        <v>2.5000000000000001E-4</v>
      </c>
      <c r="FP105" s="4">
        <v>0.02</v>
      </c>
      <c r="FQ105" s="4">
        <v>1E-4</v>
      </c>
      <c r="FR105" s="4">
        <v>0.2</v>
      </c>
      <c r="FS105" s="4">
        <v>0.02</v>
      </c>
      <c r="FT105" s="4">
        <v>2.0000000000000001E-4</v>
      </c>
      <c r="FU105" s="4">
        <v>1E-4</v>
      </c>
      <c r="FV105" s="4">
        <v>1E-4</v>
      </c>
      <c r="FW105" s="4">
        <v>1E-4</v>
      </c>
      <c r="FX105" s="4">
        <v>0.01</v>
      </c>
      <c r="FY105" s="4">
        <v>0.1</v>
      </c>
      <c r="FZ105" s="4">
        <v>0.1</v>
      </c>
      <c r="GA105" s="12">
        <v>0.1</v>
      </c>
      <c r="GB105" s="4">
        <v>1E-4</v>
      </c>
      <c r="GC105" s="4"/>
      <c r="GD105" s="4">
        <v>0.02</v>
      </c>
      <c r="GE105" s="4">
        <v>4.5999999999999999E-3</v>
      </c>
      <c r="GF105" s="4">
        <v>0.01</v>
      </c>
      <c r="GG105" s="4"/>
      <c r="GH105" s="4">
        <v>1</v>
      </c>
      <c r="GI105" s="4"/>
      <c r="GJ105" s="4">
        <v>1E-4</v>
      </c>
      <c r="GK105" s="4">
        <v>2.7999999999999998E-4</v>
      </c>
      <c r="GL105" s="4">
        <v>1.6999999999999999E-3</v>
      </c>
      <c r="GM105" s="4"/>
      <c r="GN105" s="4">
        <v>1.4999999999999999E-4</v>
      </c>
      <c r="GO105" s="4">
        <v>4.0000000000000003E-5</v>
      </c>
      <c r="GP105" s="4">
        <v>2.0000000000000001E-4</v>
      </c>
      <c r="GQ105" s="4">
        <v>1E-4</v>
      </c>
      <c r="GR105" s="4">
        <v>1E-4</v>
      </c>
      <c r="GS105" s="4">
        <v>0.1</v>
      </c>
      <c r="GT105" s="4"/>
      <c r="GU105" s="4"/>
      <c r="GV105" s="4">
        <v>3.2000000000000002E-3</v>
      </c>
      <c r="GW105" s="4"/>
      <c r="GX105" s="4">
        <v>1E-4</v>
      </c>
      <c r="GY105" s="4">
        <v>170</v>
      </c>
      <c r="GZ105" s="4">
        <v>1E-4</v>
      </c>
      <c r="HA105" s="4">
        <v>0.1</v>
      </c>
      <c r="HB105" s="4">
        <v>0.02</v>
      </c>
      <c r="HC105" s="4"/>
      <c r="HD105" s="12">
        <v>1.5</v>
      </c>
      <c r="HE105" s="4">
        <v>0.03</v>
      </c>
      <c r="HF105" s="4">
        <v>0.2</v>
      </c>
      <c r="HG105" s="4">
        <v>0.02</v>
      </c>
      <c r="HH105" s="4">
        <v>100</v>
      </c>
      <c r="HI105" s="4">
        <v>4.2</v>
      </c>
      <c r="HJ105" s="4">
        <v>1E-4</v>
      </c>
      <c r="HK105" s="4">
        <v>21</v>
      </c>
      <c r="HL105" s="12">
        <v>37</v>
      </c>
      <c r="HM105" s="4"/>
      <c r="HN105" s="4"/>
      <c r="HO105" s="4"/>
      <c r="HP105" s="4">
        <v>1.4E-2</v>
      </c>
      <c r="HQ105" s="12">
        <v>0.01</v>
      </c>
      <c r="HR105" s="4">
        <v>0.02</v>
      </c>
      <c r="HS105" s="4">
        <v>2E-3</v>
      </c>
      <c r="HT105" s="4">
        <v>0.01</v>
      </c>
      <c r="HU105" s="4">
        <v>0.02</v>
      </c>
      <c r="HV105" s="4">
        <v>0.02</v>
      </c>
      <c r="HW105" s="4">
        <v>0.02</v>
      </c>
      <c r="HX105" s="4">
        <v>0.02</v>
      </c>
      <c r="HY105" s="4">
        <v>0.1</v>
      </c>
      <c r="HZ105" s="12">
        <v>0.01</v>
      </c>
      <c r="IA105" s="4">
        <v>0.1</v>
      </c>
      <c r="IB105" s="4">
        <v>0.02</v>
      </c>
      <c r="IC105" s="4"/>
      <c r="ID105" s="12"/>
      <c r="IE105" s="4">
        <v>0.73</v>
      </c>
      <c r="IF105" s="4">
        <v>2.7</v>
      </c>
      <c r="IG105" s="4">
        <v>3.58</v>
      </c>
      <c r="IH105" s="4">
        <v>2.1999999999999999E-2</v>
      </c>
      <c r="II105" s="4"/>
      <c r="IJ105" s="4">
        <v>4.5</v>
      </c>
      <c r="IK105" s="4">
        <v>3.6</v>
      </c>
      <c r="IL105" s="4"/>
      <c r="IM105" s="4">
        <v>0.1</v>
      </c>
      <c r="IN105" s="4">
        <v>0.13</v>
      </c>
      <c r="IO105" s="4">
        <v>0.01</v>
      </c>
      <c r="IP105" s="4">
        <v>12.2</v>
      </c>
      <c r="IQ105" s="4">
        <v>98.2</v>
      </c>
      <c r="IR105" s="4"/>
      <c r="IS105" s="4"/>
      <c r="IT105" s="4"/>
      <c r="IU105" s="4"/>
      <c r="IV105" s="4"/>
      <c r="IW105" s="4"/>
      <c r="IX105" s="4"/>
      <c r="IY105" s="4"/>
      <c r="IZ105" s="4">
        <v>0.03</v>
      </c>
      <c r="JA105" s="4">
        <v>1E-4</v>
      </c>
      <c r="JB105" s="4"/>
      <c r="JC105" s="4"/>
      <c r="JD105" s="4"/>
      <c r="JE105" s="4"/>
      <c r="JF105" s="4"/>
      <c r="JG105" s="4"/>
      <c r="JH105" s="4"/>
      <c r="JI105" s="4"/>
      <c r="JJ105" s="4"/>
      <c r="JK105" s="4"/>
      <c r="JL105" s="4"/>
      <c r="JM105" s="4"/>
      <c r="JN105" s="4"/>
      <c r="JO105" s="4"/>
      <c r="JP105" s="4"/>
      <c r="JQ105" s="4"/>
      <c r="JR105" s="4"/>
      <c r="JS105" s="4"/>
      <c r="JT105" s="4"/>
      <c r="JU105" s="4"/>
      <c r="JV105" s="4"/>
      <c r="JW105" s="4"/>
      <c r="JX105" s="4"/>
      <c r="JY105" s="12"/>
      <c r="JZ105" s="4"/>
      <c r="KA105" s="4">
        <v>2E-3</v>
      </c>
      <c r="KB105" s="12"/>
      <c r="KC105" s="4">
        <v>2.2000000000000001E-3</v>
      </c>
      <c r="KD105" s="4"/>
      <c r="KE105" s="4"/>
      <c r="KF105" s="4"/>
      <c r="KG105" s="4"/>
      <c r="KH105" s="4"/>
      <c r="KI105" s="4"/>
      <c r="KJ105" s="4">
        <v>0.01</v>
      </c>
      <c r="KK105" s="4">
        <v>7.7</v>
      </c>
      <c r="KL105" s="4">
        <v>0.01</v>
      </c>
      <c r="KM105" s="4">
        <v>0.05</v>
      </c>
      <c r="KN105" s="4"/>
      <c r="KO105" s="4">
        <v>0.18</v>
      </c>
      <c r="KP105" s="4"/>
      <c r="KQ105" s="4">
        <v>4.2</v>
      </c>
      <c r="KR105" s="4">
        <v>0.01</v>
      </c>
      <c r="KS105" s="4">
        <v>0.01</v>
      </c>
      <c r="KT105" s="4">
        <v>1E-4</v>
      </c>
      <c r="KU105" s="4">
        <v>0.1</v>
      </c>
      <c r="KV105" s="4"/>
      <c r="KW105" s="4">
        <v>9.4</v>
      </c>
      <c r="KX105" s="4">
        <v>7.6000000000000004E-4</v>
      </c>
      <c r="KY105" s="4">
        <v>20</v>
      </c>
      <c r="KZ105" s="4">
        <v>22</v>
      </c>
      <c r="LA105" s="4">
        <v>150</v>
      </c>
      <c r="LB105" s="4">
        <v>0.1</v>
      </c>
      <c r="LC105" s="4">
        <v>0.2</v>
      </c>
      <c r="LD105" s="4">
        <v>32</v>
      </c>
      <c r="LE105" s="4">
        <v>1E-4</v>
      </c>
      <c r="LF105" s="4">
        <v>6.1</v>
      </c>
      <c r="LG105" s="4">
        <v>1.6999999999999999E-3</v>
      </c>
      <c r="LH105" s="4">
        <v>0.1</v>
      </c>
      <c r="LI105" s="4">
        <v>0.1</v>
      </c>
      <c r="LJ105" s="4">
        <v>0.1</v>
      </c>
      <c r="LK105" s="12">
        <v>0.1</v>
      </c>
      <c r="LL105" s="4">
        <v>0.1</v>
      </c>
      <c r="LM105" s="4">
        <v>0.5</v>
      </c>
      <c r="LN105" s="4">
        <v>4.0000000000000003E-5</v>
      </c>
      <c r="LO105" s="4">
        <v>4.0000000000000002E-4</v>
      </c>
      <c r="LP105" s="4">
        <v>2.0000000000000001E-4</v>
      </c>
      <c r="LQ105" s="12">
        <v>0.1</v>
      </c>
      <c r="LR105" s="4">
        <v>0.1</v>
      </c>
      <c r="LS105" s="4"/>
      <c r="LT105" s="4"/>
      <c r="LU105" s="4">
        <v>1E-4</v>
      </c>
      <c r="LV105" s="4">
        <v>2.0000000000000001E-4</v>
      </c>
      <c r="LW105" s="4">
        <v>32</v>
      </c>
      <c r="LX105" s="4">
        <v>0.1</v>
      </c>
      <c r="LY105" s="12">
        <v>9.6</v>
      </c>
      <c r="LZ105" s="4">
        <v>0.9</v>
      </c>
      <c r="MA105" s="4">
        <v>3.1</v>
      </c>
      <c r="MB105" s="4">
        <v>6.2912443776823928</v>
      </c>
    </row>
    <row r="106" spans="1:340">
      <c r="A106" s="4" t="s">
        <v>497</v>
      </c>
      <c r="B106" s="4">
        <v>0.1</v>
      </c>
      <c r="C106" s="4">
        <v>0.1</v>
      </c>
      <c r="D106" s="4">
        <v>0.1</v>
      </c>
      <c r="E106" s="4">
        <v>0.1</v>
      </c>
      <c r="F106" s="4">
        <v>0.1</v>
      </c>
      <c r="G106" s="4">
        <v>0.1</v>
      </c>
      <c r="H106" s="4">
        <v>0.1</v>
      </c>
      <c r="I106" s="4">
        <v>1E-4</v>
      </c>
      <c r="J106" s="4">
        <v>0.5</v>
      </c>
      <c r="K106" s="4">
        <v>0.1</v>
      </c>
      <c r="L106" s="4">
        <v>0.1</v>
      </c>
      <c r="M106" s="4">
        <v>0.1</v>
      </c>
      <c r="N106" s="4">
        <v>0.1</v>
      </c>
      <c r="O106" s="4">
        <v>0.1</v>
      </c>
      <c r="P106" s="4">
        <v>0.1</v>
      </c>
      <c r="Q106" s="4">
        <v>0.1</v>
      </c>
      <c r="R106" s="4">
        <v>0.1</v>
      </c>
      <c r="S106" s="12">
        <v>0.1</v>
      </c>
      <c r="T106" s="4">
        <v>1E-4</v>
      </c>
      <c r="U106" s="4">
        <v>0.1</v>
      </c>
      <c r="V106" s="4">
        <v>0.1</v>
      </c>
      <c r="W106" s="4">
        <v>0.1</v>
      </c>
      <c r="X106" s="4">
        <v>0.1</v>
      </c>
      <c r="Y106" s="4">
        <v>1E-3</v>
      </c>
      <c r="Z106" s="4">
        <v>1E-3</v>
      </c>
      <c r="AA106" s="4">
        <v>1E-3</v>
      </c>
      <c r="AB106" s="4">
        <v>2E-3</v>
      </c>
      <c r="AC106" s="4">
        <v>5.0000000000000001E-4</v>
      </c>
      <c r="AD106" s="4"/>
      <c r="AE106" s="4"/>
      <c r="AF106" s="4"/>
      <c r="AG106" s="4"/>
      <c r="AH106" s="4"/>
      <c r="AI106" s="4"/>
      <c r="AJ106" s="4"/>
      <c r="AK106" s="4"/>
      <c r="AL106" s="4">
        <v>0.1</v>
      </c>
      <c r="AM106" s="4"/>
      <c r="AN106" s="4">
        <v>0.02</v>
      </c>
      <c r="AO106" s="4"/>
      <c r="AP106" s="4"/>
      <c r="AQ106" s="4"/>
      <c r="AR106" s="4">
        <v>5.0000000000000001E-3</v>
      </c>
      <c r="AS106" s="4"/>
      <c r="AT106" s="4"/>
      <c r="AU106" s="4">
        <v>5.0000000000000001E-3</v>
      </c>
      <c r="AV106" s="4">
        <v>5.0000000000000001E-3</v>
      </c>
      <c r="AW106" s="4"/>
      <c r="AX106" s="4"/>
      <c r="AY106" s="4"/>
      <c r="AZ106" s="4"/>
      <c r="BA106" s="4"/>
      <c r="BB106" s="4"/>
      <c r="BC106" s="4"/>
      <c r="BD106" s="4">
        <v>0.1</v>
      </c>
      <c r="BE106" s="4"/>
      <c r="BF106" s="4">
        <v>1E-3</v>
      </c>
      <c r="BG106" s="4"/>
      <c r="BH106" s="4">
        <v>5.0000000000000001E-3</v>
      </c>
      <c r="BI106" s="4"/>
      <c r="BJ106" s="4"/>
      <c r="BK106" s="4">
        <v>4.0000000000000001E-3</v>
      </c>
      <c r="BL106" s="4"/>
      <c r="BM106" s="4">
        <v>0.1</v>
      </c>
      <c r="BN106" s="4"/>
      <c r="BO106" s="4">
        <v>5.0000000000000001E-4</v>
      </c>
      <c r="BP106" s="4">
        <v>5.0000000000000001E-3</v>
      </c>
      <c r="BQ106" s="4">
        <v>5.0000000000000001E-4</v>
      </c>
      <c r="BR106" s="4"/>
      <c r="BS106" s="4"/>
      <c r="BT106" s="4"/>
      <c r="BU106" s="4"/>
      <c r="BV106" s="4">
        <v>5.0000000000000001E-3</v>
      </c>
      <c r="BW106" s="4">
        <v>0.1</v>
      </c>
      <c r="BX106" s="4">
        <v>0.1</v>
      </c>
      <c r="BY106" s="4"/>
      <c r="BZ106" s="4"/>
      <c r="CA106" s="4">
        <v>5.0000000000000001E-3</v>
      </c>
      <c r="CB106" s="4"/>
      <c r="CC106" s="4">
        <v>1E-3</v>
      </c>
      <c r="CD106" s="4">
        <v>1E-3</v>
      </c>
      <c r="CE106" s="4">
        <v>5.0000000000000001E-4</v>
      </c>
      <c r="CF106" s="4">
        <v>0.01</v>
      </c>
      <c r="CG106" s="4">
        <v>0.01</v>
      </c>
      <c r="CH106" s="4">
        <v>2.5000000000000001E-4</v>
      </c>
      <c r="CI106" s="4">
        <v>1E-4</v>
      </c>
      <c r="CJ106" s="4">
        <v>5.0000000000000001E-3</v>
      </c>
      <c r="CK106" s="4">
        <v>5.0000000000000001E-3</v>
      </c>
      <c r="CL106" s="4">
        <v>5.0000000000000001E-3</v>
      </c>
      <c r="CM106" s="4">
        <v>1E-4</v>
      </c>
      <c r="CN106" s="4">
        <v>110</v>
      </c>
      <c r="CO106" s="4">
        <v>21</v>
      </c>
      <c r="CP106" s="4"/>
      <c r="CQ106" s="12">
        <v>1.1100000000000001E-3</v>
      </c>
      <c r="CR106" s="4">
        <v>0.13</v>
      </c>
      <c r="CS106" s="4">
        <v>0.01</v>
      </c>
      <c r="CT106" s="12">
        <v>1</v>
      </c>
      <c r="CU106" s="4">
        <v>0.02</v>
      </c>
      <c r="CV106" s="4">
        <v>7.5000000000000002E-4</v>
      </c>
      <c r="CW106" s="4">
        <v>0.02</v>
      </c>
      <c r="CX106" s="4">
        <v>27</v>
      </c>
      <c r="CY106" s="4">
        <v>5.0000000000000001E-3</v>
      </c>
      <c r="CZ106" s="4">
        <v>3.0000000000000001E-3</v>
      </c>
      <c r="DA106" s="12">
        <v>0.1</v>
      </c>
      <c r="DB106" s="4">
        <v>0.01</v>
      </c>
      <c r="DC106" s="12">
        <v>1.2999999999999999E-3</v>
      </c>
      <c r="DD106" s="4">
        <v>1.1000000000000001E-3</v>
      </c>
      <c r="DE106" s="4">
        <v>0.01</v>
      </c>
      <c r="DF106" s="4">
        <v>1.9E-3</v>
      </c>
      <c r="DG106" s="4">
        <v>5.5000000000000003E-4</v>
      </c>
      <c r="DH106" s="4">
        <v>1</v>
      </c>
      <c r="DI106" s="4">
        <v>1E-4</v>
      </c>
      <c r="DJ106" s="4">
        <v>100</v>
      </c>
      <c r="DK106" s="4">
        <v>0.1</v>
      </c>
      <c r="DL106" s="4">
        <v>0.1</v>
      </c>
      <c r="DM106" s="4">
        <v>0.1</v>
      </c>
      <c r="DN106" s="4">
        <v>0.1</v>
      </c>
      <c r="DO106" s="4">
        <v>5.0000000000000001E-3</v>
      </c>
      <c r="DP106" s="12">
        <v>2.5999999999999999E-2</v>
      </c>
      <c r="DQ106" s="4">
        <v>1.7000000000000001E-2</v>
      </c>
      <c r="DR106" s="4">
        <v>55</v>
      </c>
      <c r="DS106" s="4">
        <v>0.01</v>
      </c>
      <c r="DT106" s="4">
        <v>0.01</v>
      </c>
      <c r="DU106" s="4">
        <v>0.01</v>
      </c>
      <c r="DV106" s="4">
        <v>5.0000000000000001E-3</v>
      </c>
      <c r="DW106" s="4">
        <v>0.1</v>
      </c>
      <c r="DX106" s="4">
        <v>0.1</v>
      </c>
      <c r="DY106" s="4">
        <v>4.2</v>
      </c>
      <c r="DZ106" s="4">
        <v>1E-4</v>
      </c>
      <c r="EA106" s="4">
        <v>0.01</v>
      </c>
      <c r="EB106" s="4">
        <v>34</v>
      </c>
      <c r="EC106" s="4">
        <v>0.1</v>
      </c>
      <c r="ED106" s="4">
        <v>0.1</v>
      </c>
      <c r="EE106" s="4">
        <v>0.1</v>
      </c>
      <c r="EF106" s="4">
        <v>0.5</v>
      </c>
      <c r="EG106" s="4">
        <v>0.66</v>
      </c>
      <c r="EH106" s="4">
        <v>5.0000000000000001E-4</v>
      </c>
      <c r="EI106" s="4">
        <v>0.01</v>
      </c>
      <c r="EJ106" s="4">
        <v>0.01</v>
      </c>
      <c r="EK106" s="4">
        <v>1E-4</v>
      </c>
      <c r="EL106" s="12">
        <v>7.5999999999999998E-2</v>
      </c>
      <c r="EM106" s="12">
        <v>0.5</v>
      </c>
      <c r="EN106" s="4">
        <v>0.01</v>
      </c>
      <c r="EO106" s="4">
        <v>0.1</v>
      </c>
      <c r="EP106" s="4">
        <v>0.1</v>
      </c>
      <c r="EQ106" s="4">
        <v>4.0000000000000003E-5</v>
      </c>
      <c r="ER106" s="4">
        <v>1E-4</v>
      </c>
      <c r="ES106" s="4">
        <v>5.0000000000000001E-3</v>
      </c>
      <c r="ET106" s="4">
        <v>440</v>
      </c>
      <c r="EU106" s="12">
        <v>2.4</v>
      </c>
      <c r="EV106" s="4">
        <v>0.14000000000000001</v>
      </c>
      <c r="EW106" s="4">
        <v>1.9</v>
      </c>
      <c r="EX106" s="12">
        <v>5.0000000000000001E-3</v>
      </c>
      <c r="EY106" s="12"/>
      <c r="EZ106" s="4">
        <v>6.9999999999999994E-5</v>
      </c>
      <c r="FA106" s="4">
        <v>1</v>
      </c>
      <c r="FB106" s="4">
        <v>1E-4</v>
      </c>
      <c r="FC106" s="4">
        <v>4.0000000000000002E-4</v>
      </c>
      <c r="FD106" s="4">
        <v>1E-4</v>
      </c>
      <c r="FE106" s="4">
        <v>1E-4</v>
      </c>
      <c r="FF106" s="4"/>
      <c r="FG106" s="4">
        <v>1E-4</v>
      </c>
      <c r="FH106" s="4">
        <v>0.01</v>
      </c>
      <c r="FI106" s="4">
        <v>0.1</v>
      </c>
      <c r="FJ106" s="4">
        <v>0.01</v>
      </c>
      <c r="FK106" s="4">
        <v>1E-4</v>
      </c>
      <c r="FL106" s="12">
        <v>0.5</v>
      </c>
      <c r="FM106" s="4">
        <v>5.0000000000000001E-3</v>
      </c>
      <c r="FN106" s="4">
        <v>4.0000000000000003E-5</v>
      </c>
      <c r="FO106" s="4">
        <v>2.5999999999999998E-4</v>
      </c>
      <c r="FP106" s="4">
        <v>0.01</v>
      </c>
      <c r="FQ106" s="4">
        <v>1E-4</v>
      </c>
      <c r="FR106" s="4">
        <v>0.2</v>
      </c>
      <c r="FS106" s="4">
        <v>0.01</v>
      </c>
      <c r="FT106" s="4">
        <v>1E-4</v>
      </c>
      <c r="FU106" s="4"/>
      <c r="FV106" s="4">
        <v>1E-4</v>
      </c>
      <c r="FW106" s="4">
        <v>1E-4</v>
      </c>
      <c r="FX106" s="4">
        <v>5.0000000000000001E-3</v>
      </c>
      <c r="FY106" s="4">
        <v>0.05</v>
      </c>
      <c r="FZ106" s="4">
        <v>0.1</v>
      </c>
      <c r="GA106" s="12">
        <v>0.1</v>
      </c>
      <c r="GB106" s="4">
        <v>1E-4</v>
      </c>
      <c r="GC106" s="4">
        <v>5.0000000000000001E-3</v>
      </c>
      <c r="GD106" s="4">
        <v>0.01</v>
      </c>
      <c r="GE106" s="4">
        <v>3.5000000000000001E-3</v>
      </c>
      <c r="GF106" s="4">
        <v>0.01</v>
      </c>
      <c r="GG106" s="4">
        <v>5.0000000000000001E-3</v>
      </c>
      <c r="GH106" s="4">
        <v>1</v>
      </c>
      <c r="GI106" s="4"/>
      <c r="GJ106" s="4">
        <v>2.1000000000000001E-4</v>
      </c>
      <c r="GK106" s="4">
        <v>3.8000000000000002E-4</v>
      </c>
      <c r="GL106" s="4">
        <v>5.0000000000000001E-3</v>
      </c>
      <c r="GM106" s="4"/>
      <c r="GN106" s="4">
        <v>2.3000000000000001E-4</v>
      </c>
      <c r="GO106" s="4">
        <v>4.0000000000000003E-5</v>
      </c>
      <c r="GP106" s="4">
        <v>2.0000000000000001E-4</v>
      </c>
      <c r="GQ106" s="4">
        <v>1E-4</v>
      </c>
      <c r="GR106" s="4">
        <v>1E-4</v>
      </c>
      <c r="GS106" s="4">
        <v>0.1</v>
      </c>
      <c r="GT106" s="4">
        <v>1E-3</v>
      </c>
      <c r="GU106" s="4">
        <v>5.0000000000000001E-3</v>
      </c>
      <c r="GV106" s="4">
        <v>1.6999999999999999E-3</v>
      </c>
      <c r="GW106" s="4">
        <v>5.0000000000000001E-3</v>
      </c>
      <c r="GX106" s="4">
        <v>1E-4</v>
      </c>
      <c r="GY106" s="4">
        <v>130</v>
      </c>
      <c r="GZ106" s="4">
        <v>1E-4</v>
      </c>
      <c r="HA106" s="4">
        <v>0.1</v>
      </c>
      <c r="HB106" s="4">
        <v>0.01</v>
      </c>
      <c r="HC106" s="4"/>
      <c r="HD106" s="12">
        <v>0.51</v>
      </c>
      <c r="HE106" s="4">
        <v>0.03</v>
      </c>
      <c r="HF106" s="4">
        <v>0.13</v>
      </c>
      <c r="HG106" s="4">
        <v>0.01</v>
      </c>
      <c r="HH106" s="4">
        <v>100</v>
      </c>
      <c r="HI106" s="4">
        <v>4.8</v>
      </c>
      <c r="HJ106" s="4">
        <v>1E-4</v>
      </c>
      <c r="HK106" s="4">
        <v>76</v>
      </c>
      <c r="HL106" s="12">
        <v>89</v>
      </c>
      <c r="HM106" s="4">
        <v>5.0000000000000001E-3</v>
      </c>
      <c r="HN106" s="4">
        <v>5.0000000000000001E-3</v>
      </c>
      <c r="HO106" s="4">
        <v>5.0000000000000001E-3</v>
      </c>
      <c r="HP106" s="4">
        <v>0.01</v>
      </c>
      <c r="HQ106" s="12">
        <v>0.01</v>
      </c>
      <c r="HR106" s="4">
        <v>0.01</v>
      </c>
      <c r="HS106" s="4">
        <v>1E-3</v>
      </c>
      <c r="HT106" s="4">
        <v>5.0000000000000001E-3</v>
      </c>
      <c r="HU106" s="4">
        <v>0.01</v>
      </c>
      <c r="HV106" s="4">
        <v>0.01</v>
      </c>
      <c r="HW106" s="4">
        <v>0.01</v>
      </c>
      <c r="HX106" s="4">
        <v>0.01</v>
      </c>
      <c r="HY106" s="4">
        <v>0.1</v>
      </c>
      <c r="HZ106" s="12"/>
      <c r="IA106" s="4">
        <v>0.1</v>
      </c>
      <c r="IB106" s="4">
        <v>0.01</v>
      </c>
      <c r="IC106" s="4">
        <v>2E-3</v>
      </c>
      <c r="ID106" s="12"/>
      <c r="IE106" s="4">
        <v>1</v>
      </c>
      <c r="IF106" s="4">
        <v>2.7</v>
      </c>
      <c r="IG106" s="4">
        <v>4.8600000000000003</v>
      </c>
      <c r="IH106" s="4">
        <v>3.6999999999999998E-2</v>
      </c>
      <c r="II106" s="4"/>
      <c r="IJ106" s="4">
        <v>5.4</v>
      </c>
      <c r="IK106" s="4">
        <v>4.9000000000000004</v>
      </c>
      <c r="IL106" s="4">
        <v>2E-3</v>
      </c>
      <c r="IM106" s="4">
        <v>0.1</v>
      </c>
      <c r="IN106" s="4">
        <v>0.13</v>
      </c>
      <c r="IO106" s="4">
        <v>5.0000000000000001E-3</v>
      </c>
      <c r="IP106" s="4">
        <v>12.9</v>
      </c>
      <c r="IQ106" s="4">
        <v>95.2</v>
      </c>
      <c r="IR106" s="4">
        <v>1E-3</v>
      </c>
      <c r="IS106" s="4">
        <v>1E-3</v>
      </c>
      <c r="IT106" s="4">
        <v>1E-3</v>
      </c>
      <c r="IU106" s="4">
        <v>1E-3</v>
      </c>
      <c r="IV106" s="4">
        <v>1E-3</v>
      </c>
      <c r="IW106" s="4">
        <v>1E-3</v>
      </c>
      <c r="IX106" s="4">
        <v>2E-3</v>
      </c>
      <c r="IY106" s="4">
        <v>8.0000000000000002E-3</v>
      </c>
      <c r="IZ106" s="4">
        <v>1.1999999999999999E-3</v>
      </c>
      <c r="JA106" s="4">
        <v>1E-4</v>
      </c>
      <c r="JB106" s="4"/>
      <c r="JC106" s="4">
        <v>5.0000000000000001E-4</v>
      </c>
      <c r="JD106" s="4"/>
      <c r="JE106" s="4">
        <v>5.0000000000000001E-4</v>
      </c>
      <c r="JF106" s="4">
        <v>5.0000000000000001E-4</v>
      </c>
      <c r="JG106" s="4">
        <v>5.0000000000000001E-4</v>
      </c>
      <c r="JH106" s="4"/>
      <c r="JI106" s="4">
        <v>1.8E-3</v>
      </c>
      <c r="JJ106" s="4">
        <v>5.0000000000000001E-4</v>
      </c>
      <c r="JK106" s="4">
        <v>2E-3</v>
      </c>
      <c r="JL106" s="4">
        <v>2E-3</v>
      </c>
      <c r="JM106" s="4">
        <v>5.0000000000000001E-3</v>
      </c>
      <c r="JN106" s="4">
        <v>2E-3</v>
      </c>
      <c r="JO106" s="4">
        <v>5.0000000000000001E-4</v>
      </c>
      <c r="JP106" s="4">
        <v>1E-3</v>
      </c>
      <c r="JQ106" s="4">
        <v>5.0000000000000001E-4</v>
      </c>
      <c r="JR106" s="4">
        <v>5.0000000000000001E-4</v>
      </c>
      <c r="JS106" s="4">
        <v>1.4E-3</v>
      </c>
      <c r="JT106" s="4">
        <v>1.5E-3</v>
      </c>
      <c r="JU106" s="4">
        <v>5.0000000000000001E-4</v>
      </c>
      <c r="JV106" s="4">
        <v>1E-3</v>
      </c>
      <c r="JW106" s="4">
        <v>2E-3</v>
      </c>
      <c r="JX106" s="4">
        <v>1E-3</v>
      </c>
      <c r="JY106" s="12"/>
      <c r="JZ106" s="4"/>
      <c r="KA106" s="4">
        <v>1.6999999999999999E-3</v>
      </c>
      <c r="KB106" s="12">
        <v>1.2999999999999999E-3</v>
      </c>
      <c r="KC106" s="4">
        <v>2.5000000000000001E-3</v>
      </c>
      <c r="KD106" s="4"/>
      <c r="KE106" s="4">
        <v>1.4E-3</v>
      </c>
      <c r="KF106" s="4">
        <v>6.0000000000000001E-3</v>
      </c>
      <c r="KG106" s="4">
        <v>5.0000000000000001E-3</v>
      </c>
      <c r="KH106" s="4">
        <v>4.0000000000000001E-3</v>
      </c>
      <c r="KI106" s="4">
        <v>2E-3</v>
      </c>
      <c r="KJ106" s="4">
        <v>0.01</v>
      </c>
      <c r="KK106" s="4">
        <v>7.9</v>
      </c>
      <c r="KL106" s="4">
        <v>0.01</v>
      </c>
      <c r="KM106" s="4"/>
      <c r="KN106" s="4">
        <v>8.5000000000000006E-2</v>
      </c>
      <c r="KO106" s="4">
        <v>0.15</v>
      </c>
      <c r="KP106" s="4">
        <v>5.0000000000000001E-3</v>
      </c>
      <c r="KQ106" s="4">
        <v>4</v>
      </c>
      <c r="KR106" s="4">
        <v>5.0000000000000001E-3</v>
      </c>
      <c r="KS106" s="4">
        <v>0.01</v>
      </c>
      <c r="KT106" s="4">
        <v>1E-4</v>
      </c>
      <c r="KU106" s="4">
        <v>0.1</v>
      </c>
      <c r="KV106" s="4">
        <v>1</v>
      </c>
      <c r="KW106" s="4">
        <v>11</v>
      </c>
      <c r="KX106" s="4">
        <v>2.0999999999999999E-3</v>
      </c>
      <c r="KY106" s="4">
        <v>23</v>
      </c>
      <c r="KZ106" s="4">
        <v>5.5</v>
      </c>
      <c r="LA106" s="4">
        <v>170</v>
      </c>
      <c r="LB106" s="4">
        <v>0.1</v>
      </c>
      <c r="LC106" s="4">
        <v>0.1</v>
      </c>
      <c r="LD106" s="4">
        <v>39</v>
      </c>
      <c r="LE106" s="4">
        <v>1E-4</v>
      </c>
      <c r="LF106" s="4">
        <v>2.8</v>
      </c>
      <c r="LG106" s="4">
        <v>5.9999999999999995E-4</v>
      </c>
      <c r="LH106" s="4">
        <v>0.1</v>
      </c>
      <c r="LI106" s="4">
        <v>0.1</v>
      </c>
      <c r="LJ106" s="4">
        <v>0.1</v>
      </c>
      <c r="LK106" s="12">
        <v>0.1</v>
      </c>
      <c r="LL106" s="4">
        <v>0.1</v>
      </c>
      <c r="LM106" s="4">
        <v>0.5</v>
      </c>
      <c r="LN106" s="4">
        <v>4.0000000000000003E-5</v>
      </c>
      <c r="LO106" s="4"/>
      <c r="LP106" s="4">
        <v>2.5999999999999998E-4</v>
      </c>
      <c r="LQ106" s="12">
        <v>0.1</v>
      </c>
      <c r="LR106" s="4">
        <v>0.1</v>
      </c>
      <c r="LS106" s="4">
        <v>5.0000000000000001E-3</v>
      </c>
      <c r="LT106" s="4"/>
      <c r="LU106" s="4">
        <v>1E-4</v>
      </c>
      <c r="LV106" s="4">
        <v>2.0000000000000001E-4</v>
      </c>
      <c r="LW106" s="4">
        <v>7.4</v>
      </c>
      <c r="LX106" s="4">
        <v>0.1</v>
      </c>
      <c r="LY106" s="12">
        <v>5.8</v>
      </c>
      <c r="LZ106" s="4">
        <v>1.9</v>
      </c>
      <c r="MA106" s="4">
        <v>4.5</v>
      </c>
      <c r="MB106" s="4">
        <v>5.6882832631578957</v>
      </c>
    </row>
    <row r="107" spans="1:340">
      <c r="A107" s="4" t="s">
        <v>498</v>
      </c>
      <c r="B107" s="4">
        <v>0.1</v>
      </c>
      <c r="C107" s="4">
        <v>0.1</v>
      </c>
      <c r="D107" s="4">
        <v>0.1</v>
      </c>
      <c r="E107" s="4">
        <v>0.1</v>
      </c>
      <c r="F107" s="4">
        <v>0.1</v>
      </c>
      <c r="G107" s="4">
        <v>0.1</v>
      </c>
      <c r="H107" s="4">
        <v>0.1</v>
      </c>
      <c r="I107" s="4">
        <v>1E-4</v>
      </c>
      <c r="J107" s="4">
        <v>0.5</v>
      </c>
      <c r="K107" s="4">
        <v>0.1</v>
      </c>
      <c r="L107" s="4">
        <v>0.1</v>
      </c>
      <c r="M107" s="4">
        <v>0.1</v>
      </c>
      <c r="N107" s="4">
        <v>0.1</v>
      </c>
      <c r="O107" s="4">
        <v>0.1</v>
      </c>
      <c r="P107" s="4">
        <v>0.1</v>
      </c>
      <c r="Q107" s="4">
        <v>0.1</v>
      </c>
      <c r="R107" s="4">
        <v>0.1</v>
      </c>
      <c r="S107" s="12">
        <v>0.1</v>
      </c>
      <c r="T107" s="4">
        <v>1E-4</v>
      </c>
      <c r="U107" s="4">
        <v>0.1</v>
      </c>
      <c r="V107" s="4">
        <v>0.1</v>
      </c>
      <c r="W107" s="4">
        <v>0.1</v>
      </c>
      <c r="X107" s="4">
        <v>0.1</v>
      </c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>
        <v>0.02</v>
      </c>
      <c r="AP107" s="4">
        <v>0.02</v>
      </c>
      <c r="AQ107" s="4"/>
      <c r="AR107" s="4"/>
      <c r="AS107" s="4">
        <v>0.02</v>
      </c>
      <c r="AT107" s="4">
        <v>0.02</v>
      </c>
      <c r="AU107" s="4"/>
      <c r="AV107" s="4"/>
      <c r="AW107" s="4">
        <v>0.02</v>
      </c>
      <c r="AX107" s="4">
        <v>0.02</v>
      </c>
      <c r="AY107" s="4">
        <v>0.02</v>
      </c>
      <c r="AZ107" s="4">
        <v>0.02</v>
      </c>
      <c r="BA107" s="4">
        <v>0.02</v>
      </c>
      <c r="BB107" s="4">
        <v>0.02</v>
      </c>
      <c r="BC107" s="4">
        <v>0.02</v>
      </c>
      <c r="BD107" s="4">
        <v>0.1</v>
      </c>
      <c r="BE107" s="4">
        <v>0.02</v>
      </c>
      <c r="BF107" s="4"/>
      <c r="BG107" s="4">
        <v>0.02</v>
      </c>
      <c r="BH107" s="4"/>
      <c r="BI107" s="4">
        <v>0.02</v>
      </c>
      <c r="BJ107" s="4">
        <v>0.02</v>
      </c>
      <c r="BK107" s="4"/>
      <c r="BL107" s="4">
        <v>0.02</v>
      </c>
      <c r="BM107" s="4">
        <v>0.1</v>
      </c>
      <c r="BN107" s="4">
        <v>0.02</v>
      </c>
      <c r="BO107" s="4"/>
      <c r="BP107" s="4"/>
      <c r="BQ107" s="4"/>
      <c r="BR107" s="4">
        <v>0.02</v>
      </c>
      <c r="BS107" s="4">
        <v>0.02</v>
      </c>
      <c r="BT107" s="4">
        <v>0.02</v>
      </c>
      <c r="BU107" s="4">
        <v>0.02</v>
      </c>
      <c r="BV107" s="4"/>
      <c r="BW107" s="4">
        <v>0.1</v>
      </c>
      <c r="BX107" s="4">
        <v>0.1</v>
      </c>
      <c r="BY107" s="4">
        <v>0.02</v>
      </c>
      <c r="BZ107" s="4"/>
      <c r="CA107" s="4"/>
      <c r="CB107" s="4"/>
      <c r="CC107" s="4"/>
      <c r="CD107" s="4"/>
      <c r="CE107" s="4"/>
      <c r="CF107" s="4">
        <v>0.01</v>
      </c>
      <c r="CG107" s="4">
        <v>0.01</v>
      </c>
      <c r="CH107" s="4">
        <v>1.8E-3</v>
      </c>
      <c r="CI107" s="4">
        <v>1E-4</v>
      </c>
      <c r="CJ107" s="4">
        <v>5.0000000000000001E-3</v>
      </c>
      <c r="CK107" s="4">
        <v>5.0000000000000001E-3</v>
      </c>
      <c r="CL107" s="4">
        <v>5.0000000000000001E-3</v>
      </c>
      <c r="CM107" s="4">
        <v>1E-4</v>
      </c>
      <c r="CN107" s="4">
        <v>130</v>
      </c>
      <c r="CO107" s="4">
        <v>12</v>
      </c>
      <c r="CP107" s="4"/>
      <c r="CQ107" s="12">
        <v>1.2700000000000001E-3</v>
      </c>
      <c r="CR107" s="4">
        <v>9.5000000000000001E-2</v>
      </c>
      <c r="CS107" s="4">
        <v>0.01</v>
      </c>
      <c r="CT107" s="12">
        <v>1</v>
      </c>
      <c r="CU107" s="4">
        <v>0.02</v>
      </c>
      <c r="CV107" s="4">
        <v>1.1000000000000001E-3</v>
      </c>
      <c r="CW107" s="4">
        <v>0.02</v>
      </c>
      <c r="CX107" s="4">
        <v>34</v>
      </c>
      <c r="CY107" s="4"/>
      <c r="CZ107" s="4"/>
      <c r="DA107" s="12">
        <v>0.1</v>
      </c>
      <c r="DB107" s="4">
        <v>0.01</v>
      </c>
      <c r="DC107" s="12"/>
      <c r="DD107" s="4"/>
      <c r="DE107" s="4">
        <v>0.01</v>
      </c>
      <c r="DF107" s="4"/>
      <c r="DG107" s="4"/>
      <c r="DH107" s="4"/>
      <c r="DI107" s="4">
        <v>1E-4</v>
      </c>
      <c r="DJ107" s="4">
        <v>100</v>
      </c>
      <c r="DK107" s="4">
        <v>0.1</v>
      </c>
      <c r="DL107" s="4"/>
      <c r="DM107" s="4"/>
      <c r="DN107" s="4">
        <v>0.1</v>
      </c>
      <c r="DO107" s="4"/>
      <c r="DP107" s="12">
        <v>1.9E-2</v>
      </c>
      <c r="DQ107" s="4">
        <v>1.4E-2</v>
      </c>
      <c r="DR107" s="4">
        <v>64</v>
      </c>
      <c r="DS107" s="4">
        <v>0.01</v>
      </c>
      <c r="DT107" s="4">
        <v>0.01</v>
      </c>
      <c r="DU107" s="4">
        <v>0.01</v>
      </c>
      <c r="DV107" s="4">
        <v>5.0000000000000001E-3</v>
      </c>
      <c r="DW107" s="4">
        <v>0.1</v>
      </c>
      <c r="DX107" s="4"/>
      <c r="DY107" s="4">
        <v>3.7</v>
      </c>
      <c r="DZ107" s="4">
        <v>1E-4</v>
      </c>
      <c r="EA107" s="4">
        <v>0.01</v>
      </c>
      <c r="EB107" s="4">
        <v>38</v>
      </c>
      <c r="EC107" s="4">
        <v>0.1</v>
      </c>
      <c r="ED107" s="4">
        <v>0.1</v>
      </c>
      <c r="EE107" s="4">
        <v>0.1</v>
      </c>
      <c r="EF107" s="4">
        <v>0.5</v>
      </c>
      <c r="EG107" s="4">
        <v>0.5</v>
      </c>
      <c r="EH107" s="4">
        <v>5.0000000000000001E-4</v>
      </c>
      <c r="EI107" s="4">
        <v>0.01</v>
      </c>
      <c r="EJ107" s="4">
        <v>0.01</v>
      </c>
      <c r="EK107" s="4">
        <v>1E-4</v>
      </c>
      <c r="EL107" s="12"/>
      <c r="EM107" s="12">
        <v>0.5</v>
      </c>
      <c r="EN107" s="4">
        <v>0.01</v>
      </c>
      <c r="EO107" s="4">
        <v>0.1</v>
      </c>
      <c r="EP107" s="4"/>
      <c r="EQ107" s="4">
        <v>4.0000000000000003E-5</v>
      </c>
      <c r="ER107" s="4">
        <v>1E-4</v>
      </c>
      <c r="ES107" s="4"/>
      <c r="ET107" s="4">
        <v>488</v>
      </c>
      <c r="EU107" s="12">
        <v>2.5</v>
      </c>
      <c r="EV107" s="4">
        <v>0.16</v>
      </c>
      <c r="EW107" s="4">
        <v>1.9</v>
      </c>
      <c r="EX107" s="12"/>
      <c r="EY107" s="12"/>
      <c r="EZ107" s="4">
        <v>4.0000000000000003E-5</v>
      </c>
      <c r="FA107" s="4">
        <v>1</v>
      </c>
      <c r="FB107" s="4">
        <v>1.2E-4</v>
      </c>
      <c r="FC107" s="4">
        <v>4.2000000000000002E-4</v>
      </c>
      <c r="FD107" s="4">
        <v>1E-4</v>
      </c>
      <c r="FE107" s="4">
        <v>1E-4</v>
      </c>
      <c r="FF107" s="4"/>
      <c r="FG107" s="4">
        <v>1.2E-4</v>
      </c>
      <c r="FH107" s="4">
        <v>0.01</v>
      </c>
      <c r="FI107" s="4"/>
      <c r="FJ107" s="4"/>
      <c r="FK107" s="4">
        <v>1E-4</v>
      </c>
      <c r="FL107" s="12">
        <v>0.5</v>
      </c>
      <c r="FM107" s="4"/>
      <c r="FN107" s="4">
        <v>4.0000000000000003E-5</v>
      </c>
      <c r="FO107" s="4">
        <v>2.3000000000000001E-4</v>
      </c>
      <c r="FP107" s="4">
        <v>0.01</v>
      </c>
      <c r="FQ107" s="4">
        <v>1E-4</v>
      </c>
      <c r="FR107" s="4">
        <v>0.2</v>
      </c>
      <c r="FS107" s="4">
        <v>0.01</v>
      </c>
      <c r="FT107" s="4">
        <v>2.0000000000000001E-4</v>
      </c>
      <c r="FU107" s="4">
        <v>1E-4</v>
      </c>
      <c r="FV107" s="4">
        <v>1E-4</v>
      </c>
      <c r="FW107" s="4">
        <v>1E-4</v>
      </c>
      <c r="FX107" s="4">
        <v>5.0000000000000001E-3</v>
      </c>
      <c r="FY107" s="4">
        <v>0.05</v>
      </c>
      <c r="FZ107" s="4"/>
      <c r="GA107" s="12">
        <v>0.1</v>
      </c>
      <c r="GB107" s="4">
        <v>1E-4</v>
      </c>
      <c r="GC107" s="4"/>
      <c r="GD107" s="4">
        <v>0.01</v>
      </c>
      <c r="GE107" s="4"/>
      <c r="GF107" s="4">
        <v>0.01</v>
      </c>
      <c r="GG107" s="4"/>
      <c r="GH107" s="4">
        <v>1</v>
      </c>
      <c r="GI107" s="4"/>
      <c r="GJ107" s="4">
        <v>2.2000000000000001E-4</v>
      </c>
      <c r="GK107" s="4">
        <v>4.0999999999999999E-4</v>
      </c>
      <c r="GL107" s="4">
        <v>7.9000000000000008E-3</v>
      </c>
      <c r="GM107" s="4"/>
      <c r="GN107" s="4">
        <v>2.5000000000000001E-4</v>
      </c>
      <c r="GO107" s="4">
        <v>4.0000000000000003E-5</v>
      </c>
      <c r="GP107" s="4">
        <v>2.0000000000000001E-4</v>
      </c>
      <c r="GQ107" s="4">
        <v>1E-4</v>
      </c>
      <c r="GR107" s="4">
        <v>1E-4</v>
      </c>
      <c r="GS107" s="4"/>
      <c r="GT107" s="4"/>
      <c r="GU107" s="4"/>
      <c r="GV107" s="4"/>
      <c r="GW107" s="4"/>
      <c r="GX107" s="4">
        <v>1E-4</v>
      </c>
      <c r="GY107" s="4">
        <v>66</v>
      </c>
      <c r="GZ107" s="4">
        <v>1E-4</v>
      </c>
      <c r="HA107" s="4">
        <v>0.1</v>
      </c>
      <c r="HB107" s="4">
        <v>0.01</v>
      </c>
      <c r="HC107" s="4"/>
      <c r="HD107" s="12">
        <v>0.52</v>
      </c>
      <c r="HE107" s="4">
        <v>0.01</v>
      </c>
      <c r="HF107" s="4">
        <v>0.1</v>
      </c>
      <c r="HG107" s="4">
        <v>0.01</v>
      </c>
      <c r="HH107" s="4">
        <v>100</v>
      </c>
      <c r="HI107" s="4">
        <v>5.2</v>
      </c>
      <c r="HJ107" s="4">
        <v>1E-4</v>
      </c>
      <c r="HK107" s="4">
        <v>58</v>
      </c>
      <c r="HL107" s="12">
        <v>68</v>
      </c>
      <c r="HM107" s="4"/>
      <c r="HN107" s="4"/>
      <c r="HO107" s="4"/>
      <c r="HP107" s="4">
        <v>0.01</v>
      </c>
      <c r="HQ107" s="12">
        <v>0.01</v>
      </c>
      <c r="HR107" s="4">
        <v>0.01</v>
      </c>
      <c r="HS107" s="4">
        <v>1E-3</v>
      </c>
      <c r="HT107" s="4">
        <v>5.0000000000000001E-3</v>
      </c>
      <c r="HU107" s="4">
        <v>0.01</v>
      </c>
      <c r="HV107" s="4">
        <v>0.01</v>
      </c>
      <c r="HW107" s="4">
        <v>0.01</v>
      </c>
      <c r="HX107" s="4">
        <v>0.01</v>
      </c>
      <c r="HY107" s="4">
        <v>0.1</v>
      </c>
      <c r="HZ107" s="12">
        <v>0.01</v>
      </c>
      <c r="IA107" s="4">
        <v>0.1</v>
      </c>
      <c r="IB107" s="4">
        <v>0.01</v>
      </c>
      <c r="IC107" s="4"/>
      <c r="ID107" s="12">
        <v>2.6</v>
      </c>
      <c r="IE107" s="4">
        <v>0.84</v>
      </c>
      <c r="IF107" s="4">
        <v>2.2999999999999998</v>
      </c>
      <c r="IG107" s="4">
        <v>4.66</v>
      </c>
      <c r="IH107" s="4">
        <v>4.4999999999999998E-2</v>
      </c>
      <c r="II107" s="4"/>
      <c r="IJ107" s="4">
        <v>6</v>
      </c>
      <c r="IK107" s="4">
        <v>4.7</v>
      </c>
      <c r="IL107" s="4"/>
      <c r="IM107" s="4">
        <v>0.1</v>
      </c>
      <c r="IN107" s="4">
        <v>0.14000000000000001</v>
      </c>
      <c r="IO107" s="4">
        <v>5.0000000000000001E-3</v>
      </c>
      <c r="IP107" s="4">
        <v>11.1</v>
      </c>
      <c r="IQ107" s="4">
        <v>95.6</v>
      </c>
      <c r="IR107" s="4">
        <v>1E-3</v>
      </c>
      <c r="IS107" s="4">
        <v>1E-3</v>
      </c>
      <c r="IT107" s="4">
        <v>1E-3</v>
      </c>
      <c r="IU107" s="4">
        <v>1E-3</v>
      </c>
      <c r="IV107" s="4">
        <v>1E-3</v>
      </c>
      <c r="IW107" s="4">
        <v>1E-3</v>
      </c>
      <c r="IX107" s="4">
        <v>2E-3</v>
      </c>
      <c r="IY107" s="4">
        <v>8.0000000000000002E-3</v>
      </c>
      <c r="IZ107" s="4"/>
      <c r="JA107" s="4">
        <v>1E-4</v>
      </c>
      <c r="JB107" s="4">
        <v>0.02</v>
      </c>
      <c r="JC107" s="4"/>
      <c r="JD107" s="4"/>
      <c r="JE107" s="4"/>
      <c r="JF107" s="4"/>
      <c r="JG107" s="4"/>
      <c r="JH107" s="4"/>
      <c r="JI107" s="4"/>
      <c r="JJ107" s="4"/>
      <c r="JK107" s="4"/>
      <c r="JL107" s="4"/>
      <c r="JM107" s="4"/>
      <c r="JN107" s="4"/>
      <c r="JO107" s="4"/>
      <c r="JP107" s="4"/>
      <c r="JQ107" s="4"/>
      <c r="JR107" s="4"/>
      <c r="JS107" s="4"/>
      <c r="JT107" s="4"/>
      <c r="JU107" s="4"/>
      <c r="JV107" s="4"/>
      <c r="JW107" s="4"/>
      <c r="JX107" s="4"/>
      <c r="JY107" s="12"/>
      <c r="JZ107" s="4"/>
      <c r="KA107" s="4">
        <v>1.5E-3</v>
      </c>
      <c r="KB107" s="12"/>
      <c r="KC107" s="4">
        <v>2.3999999999999998E-3</v>
      </c>
      <c r="KD107" s="4"/>
      <c r="KE107" s="4"/>
      <c r="KF107" s="4"/>
      <c r="KG107" s="4"/>
      <c r="KH107" s="4"/>
      <c r="KI107" s="4"/>
      <c r="KJ107" s="4">
        <v>0.01</v>
      </c>
      <c r="KK107" s="4">
        <v>7.9</v>
      </c>
      <c r="KL107" s="4">
        <v>0.01</v>
      </c>
      <c r="KM107" s="4">
        <v>9.6000000000000002E-2</v>
      </c>
      <c r="KN107" s="4"/>
      <c r="KO107" s="4">
        <v>0.18</v>
      </c>
      <c r="KP107" s="4"/>
      <c r="KQ107" s="4">
        <v>4.2</v>
      </c>
      <c r="KR107" s="4">
        <v>5.0000000000000001E-3</v>
      </c>
      <c r="KS107" s="4">
        <v>0.01</v>
      </c>
      <c r="KT107" s="4">
        <v>1E-4</v>
      </c>
      <c r="KU107" s="4">
        <v>0.1</v>
      </c>
      <c r="KV107" s="4"/>
      <c r="KW107" s="4">
        <v>11</v>
      </c>
      <c r="KX107" s="4">
        <v>2.3999999999999998E-3</v>
      </c>
      <c r="KY107" s="4">
        <v>27</v>
      </c>
      <c r="KZ107" s="4">
        <v>5.7</v>
      </c>
      <c r="LA107" s="4">
        <v>190</v>
      </c>
      <c r="LB107" s="4">
        <v>0.1</v>
      </c>
      <c r="LC107" s="4">
        <v>0.1</v>
      </c>
      <c r="LD107" s="4">
        <v>43</v>
      </c>
      <c r="LE107" s="4">
        <v>1E-4</v>
      </c>
      <c r="LF107" s="4">
        <v>8.9</v>
      </c>
      <c r="LG107" s="4"/>
      <c r="LH107" s="4"/>
      <c r="LI107" s="4">
        <v>0.1</v>
      </c>
      <c r="LJ107" s="4">
        <v>0.1</v>
      </c>
      <c r="LK107" s="12">
        <v>0.1</v>
      </c>
      <c r="LL107" s="4">
        <v>0.1</v>
      </c>
      <c r="LM107" s="4">
        <v>0.5</v>
      </c>
      <c r="LN107" s="4">
        <v>4.0000000000000003E-5</v>
      </c>
      <c r="LO107" s="4"/>
      <c r="LP107" s="4">
        <v>2.0000000000000001E-4</v>
      </c>
      <c r="LQ107" s="12">
        <v>0.1</v>
      </c>
      <c r="LR107" s="4">
        <v>0.1</v>
      </c>
      <c r="LS107" s="4"/>
      <c r="LT107" s="4"/>
      <c r="LU107" s="4">
        <v>1E-4</v>
      </c>
      <c r="LV107" s="4">
        <v>2.0000000000000001E-4</v>
      </c>
      <c r="LW107" s="4">
        <v>7</v>
      </c>
      <c r="LX107" s="4">
        <v>0.1</v>
      </c>
      <c r="LY107" s="12">
        <v>6</v>
      </c>
      <c r="LZ107" s="4">
        <v>1.5</v>
      </c>
      <c r="MA107" s="4">
        <v>3.3</v>
      </c>
      <c r="MB107" s="4">
        <v>7.2027439823008788</v>
      </c>
    </row>
    <row r="108" spans="1:340">
      <c r="A108" s="4" t="s">
        <v>499</v>
      </c>
      <c r="B108" s="4">
        <v>0.1</v>
      </c>
      <c r="C108" s="4">
        <v>0.1</v>
      </c>
      <c r="D108" s="4">
        <v>0.1</v>
      </c>
      <c r="E108" s="4">
        <v>0.1</v>
      </c>
      <c r="F108" s="4">
        <v>0.1</v>
      </c>
      <c r="G108" s="4">
        <v>0.1</v>
      </c>
      <c r="H108" s="4">
        <v>0.1</v>
      </c>
      <c r="I108" s="4">
        <v>1E-4</v>
      </c>
      <c r="J108" s="4">
        <v>0.5</v>
      </c>
      <c r="K108" s="4">
        <v>0.1</v>
      </c>
      <c r="L108" s="4">
        <v>0.1</v>
      </c>
      <c r="M108" s="4">
        <v>0.1</v>
      </c>
      <c r="N108" s="4">
        <v>0.1</v>
      </c>
      <c r="O108" s="4">
        <v>0.1</v>
      </c>
      <c r="P108" s="4">
        <v>0.1</v>
      </c>
      <c r="Q108" s="4">
        <v>0.1</v>
      </c>
      <c r="R108" s="4">
        <v>0.1</v>
      </c>
      <c r="S108" s="12">
        <v>0.1</v>
      </c>
      <c r="T108" s="4">
        <v>1E-4</v>
      </c>
      <c r="U108" s="4">
        <v>0.1</v>
      </c>
      <c r="V108" s="4">
        <v>0.1</v>
      </c>
      <c r="W108" s="4">
        <v>0.1</v>
      </c>
      <c r="X108" s="4">
        <v>0.1</v>
      </c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>
        <v>0.1</v>
      </c>
      <c r="AM108" s="4"/>
      <c r="AN108" s="4"/>
      <c r="AO108" s="4">
        <v>0.02</v>
      </c>
      <c r="AP108" s="4">
        <v>0.02</v>
      </c>
      <c r="AQ108" s="4"/>
      <c r="AR108" s="4"/>
      <c r="AS108" s="4">
        <v>0.02</v>
      </c>
      <c r="AT108" s="4">
        <v>0.02</v>
      </c>
      <c r="AU108" s="4"/>
      <c r="AV108" s="4"/>
      <c r="AW108" s="4">
        <v>0.02</v>
      </c>
      <c r="AX108" s="4">
        <v>0.02</v>
      </c>
      <c r="AY108" s="4">
        <v>0.02</v>
      </c>
      <c r="AZ108" s="4">
        <v>0.02</v>
      </c>
      <c r="BA108" s="4">
        <v>0.02</v>
      </c>
      <c r="BB108" s="4">
        <v>0.02</v>
      </c>
      <c r="BC108" s="4">
        <v>0.02</v>
      </c>
      <c r="BD108" s="4">
        <v>0.1</v>
      </c>
      <c r="BE108" s="4">
        <v>0.02</v>
      </c>
      <c r="BF108" s="4"/>
      <c r="BG108" s="4">
        <v>0.02</v>
      </c>
      <c r="BH108" s="4"/>
      <c r="BI108" s="4">
        <v>0.02</v>
      </c>
      <c r="BJ108" s="4">
        <v>0.02</v>
      </c>
      <c r="BK108" s="4"/>
      <c r="BL108" s="4">
        <v>0.02</v>
      </c>
      <c r="BM108" s="4">
        <v>0.1</v>
      </c>
      <c r="BN108" s="4">
        <v>0.02</v>
      </c>
      <c r="BO108" s="4"/>
      <c r="BP108" s="4"/>
      <c r="BQ108" s="4"/>
      <c r="BR108" s="4">
        <v>0.02</v>
      </c>
      <c r="BS108" s="4">
        <v>0.02</v>
      </c>
      <c r="BT108" s="4">
        <v>0.02</v>
      </c>
      <c r="BU108" s="4">
        <v>0.02</v>
      </c>
      <c r="BV108" s="4"/>
      <c r="BW108" s="4">
        <v>0.1</v>
      </c>
      <c r="BX108" s="4">
        <v>0.1</v>
      </c>
      <c r="BY108" s="4">
        <v>0.02</v>
      </c>
      <c r="BZ108" s="4"/>
      <c r="CA108" s="4"/>
      <c r="CB108" s="4"/>
      <c r="CC108" s="4"/>
      <c r="CD108" s="4"/>
      <c r="CE108" s="4"/>
      <c r="CF108" s="4">
        <v>0.01</v>
      </c>
      <c r="CG108" s="4">
        <v>0.01</v>
      </c>
      <c r="CH108" s="4">
        <v>5.6999999999999998E-4</v>
      </c>
      <c r="CI108" s="4">
        <v>1E-4</v>
      </c>
      <c r="CJ108" s="4">
        <v>5.0000000000000001E-3</v>
      </c>
      <c r="CK108" s="4">
        <v>5.0000000000000001E-3</v>
      </c>
      <c r="CL108" s="4">
        <v>5.0000000000000001E-3</v>
      </c>
      <c r="CM108" s="4">
        <v>1E-4</v>
      </c>
      <c r="CN108" s="4"/>
      <c r="CO108" s="4">
        <v>28</v>
      </c>
      <c r="CP108" s="4"/>
      <c r="CQ108" s="12">
        <v>6.0999999999999997E-4</v>
      </c>
      <c r="CR108" s="4">
        <v>6.6000000000000003E-2</v>
      </c>
      <c r="CS108" s="4">
        <v>0.01</v>
      </c>
      <c r="CT108" s="12">
        <v>1</v>
      </c>
      <c r="CU108" s="4">
        <v>0.02</v>
      </c>
      <c r="CV108" s="4">
        <v>4.4000000000000002E-4</v>
      </c>
      <c r="CW108" s="4">
        <v>0.02</v>
      </c>
      <c r="CX108" s="4">
        <v>21</v>
      </c>
      <c r="CY108" s="4"/>
      <c r="CZ108" s="4"/>
      <c r="DA108" s="12">
        <v>0.1</v>
      </c>
      <c r="DB108" s="4">
        <v>1.0999999999999999E-2</v>
      </c>
      <c r="DC108" s="12"/>
      <c r="DD108" s="4">
        <v>9.4999999999999998E-3</v>
      </c>
      <c r="DE108" s="4"/>
      <c r="DF108" s="4">
        <v>1.4999999999999999E-2</v>
      </c>
      <c r="DG108" s="4">
        <v>4.5999999999999999E-3</v>
      </c>
      <c r="DH108" s="4"/>
      <c r="DI108" s="4">
        <v>1E-4</v>
      </c>
      <c r="DJ108" s="4">
        <v>100</v>
      </c>
      <c r="DK108" s="4">
        <v>0.1</v>
      </c>
      <c r="DL108" s="4">
        <v>0.1</v>
      </c>
      <c r="DM108" s="4">
        <v>0.1</v>
      </c>
      <c r="DN108" s="4">
        <v>0.1</v>
      </c>
      <c r="DO108" s="4"/>
      <c r="DP108" s="12">
        <v>4.9000000000000002E-2</v>
      </c>
      <c r="DQ108" s="4">
        <v>1.9E-2</v>
      </c>
      <c r="DR108" s="4">
        <v>46</v>
      </c>
      <c r="DS108" s="4">
        <v>0.01</v>
      </c>
      <c r="DT108" s="4">
        <v>0.01</v>
      </c>
      <c r="DU108" s="4">
        <v>0.01</v>
      </c>
      <c r="DV108" s="4">
        <v>5.0000000000000001E-3</v>
      </c>
      <c r="DW108" s="4">
        <v>0.1</v>
      </c>
      <c r="DX108" s="4">
        <v>0.1</v>
      </c>
      <c r="DY108" s="4">
        <v>6.1</v>
      </c>
      <c r="DZ108" s="4">
        <v>1E-4</v>
      </c>
      <c r="EA108" s="4">
        <v>0.01</v>
      </c>
      <c r="EB108" s="4">
        <v>24</v>
      </c>
      <c r="EC108" s="4">
        <v>0.1</v>
      </c>
      <c r="ED108" s="4">
        <v>0.1</v>
      </c>
      <c r="EE108" s="4">
        <v>0.1</v>
      </c>
      <c r="EF108" s="4">
        <v>0.5</v>
      </c>
      <c r="EG108" s="4">
        <v>3</v>
      </c>
      <c r="EH108" s="4">
        <v>5.0000000000000001E-4</v>
      </c>
      <c r="EI108" s="4">
        <v>0.01</v>
      </c>
      <c r="EJ108" s="4">
        <v>0.01</v>
      </c>
      <c r="EK108" s="4">
        <v>1E-4</v>
      </c>
      <c r="EL108" s="12"/>
      <c r="EM108" s="12">
        <v>0.5</v>
      </c>
      <c r="EN108" s="4">
        <v>1.4999999999999999E-2</v>
      </c>
      <c r="EO108" s="4">
        <v>0.1</v>
      </c>
      <c r="EP108" s="4">
        <v>0.1</v>
      </c>
      <c r="EQ108" s="4">
        <v>4.0000000000000003E-5</v>
      </c>
      <c r="ER108" s="4">
        <v>2.9999999999999997E-4</v>
      </c>
      <c r="ES108" s="4"/>
      <c r="ET108" s="4">
        <v>357</v>
      </c>
      <c r="EU108" s="12">
        <v>4.5</v>
      </c>
      <c r="EV108" s="4">
        <v>0.11</v>
      </c>
      <c r="EW108" s="4">
        <v>2.8</v>
      </c>
      <c r="EX108" s="12"/>
      <c r="EY108" s="12"/>
      <c r="EZ108" s="4">
        <v>1E-4</v>
      </c>
      <c r="FA108" s="4">
        <v>1</v>
      </c>
      <c r="FB108" s="4">
        <v>4.0999999999999999E-4</v>
      </c>
      <c r="FC108" s="4">
        <v>8.1999999999999998E-4</v>
      </c>
      <c r="FD108" s="4">
        <v>1E-4</v>
      </c>
      <c r="FE108" s="4">
        <v>2.1000000000000001E-4</v>
      </c>
      <c r="FF108" s="4"/>
      <c r="FG108" s="4">
        <v>2.5999999999999998E-4</v>
      </c>
      <c r="FH108" s="4">
        <v>0.01</v>
      </c>
      <c r="FI108" s="4">
        <v>0.1</v>
      </c>
      <c r="FJ108" s="4"/>
      <c r="FK108" s="4">
        <v>1E-4</v>
      </c>
      <c r="FL108" s="12">
        <v>0.5</v>
      </c>
      <c r="FM108" s="4"/>
      <c r="FN108" s="4">
        <v>4.0000000000000003E-5</v>
      </c>
      <c r="FO108" s="4">
        <v>4.4000000000000002E-4</v>
      </c>
      <c r="FP108" s="4">
        <v>0.01</v>
      </c>
      <c r="FQ108" s="4">
        <v>1E-4</v>
      </c>
      <c r="FR108" s="4">
        <v>0.2</v>
      </c>
      <c r="FS108" s="4">
        <v>0.01</v>
      </c>
      <c r="FT108" s="4">
        <v>2.0000000000000001E-4</v>
      </c>
      <c r="FU108" s="4">
        <v>1E-4</v>
      </c>
      <c r="FV108" s="4">
        <v>1E-4</v>
      </c>
      <c r="FW108" s="4">
        <v>1E-4</v>
      </c>
      <c r="FX108" s="4">
        <v>5.0000000000000001E-3</v>
      </c>
      <c r="FY108" s="4">
        <v>0.05</v>
      </c>
      <c r="FZ108" s="4">
        <v>0.1</v>
      </c>
      <c r="GA108" s="12">
        <v>0.1</v>
      </c>
      <c r="GB108" s="4">
        <v>1E-4</v>
      </c>
      <c r="GC108" s="4"/>
      <c r="GD108" s="4">
        <v>0.01</v>
      </c>
      <c r="GE108" s="4">
        <v>1.9E-2</v>
      </c>
      <c r="GF108" s="4">
        <v>0.01</v>
      </c>
      <c r="GG108" s="4"/>
      <c r="GH108" s="4"/>
      <c r="GI108" s="4"/>
      <c r="GJ108" s="4">
        <v>1.1E-4</v>
      </c>
      <c r="GK108" s="4">
        <v>5.9000000000000003E-4</v>
      </c>
      <c r="GL108" s="4">
        <v>2.3E-3</v>
      </c>
      <c r="GM108" s="4"/>
      <c r="GN108" s="4">
        <v>2.3000000000000001E-4</v>
      </c>
      <c r="GO108" s="4">
        <v>4.0000000000000003E-5</v>
      </c>
      <c r="GP108" s="4">
        <v>2.0000000000000001E-4</v>
      </c>
      <c r="GQ108" s="4">
        <v>1E-4</v>
      </c>
      <c r="GR108" s="4">
        <v>1E-4</v>
      </c>
      <c r="GS108" s="4">
        <v>0.1</v>
      </c>
      <c r="GT108" s="4"/>
      <c r="GU108" s="4"/>
      <c r="GV108" s="4">
        <v>1.4999999999999999E-2</v>
      </c>
      <c r="GW108" s="4"/>
      <c r="GX108" s="4">
        <v>1E-4</v>
      </c>
      <c r="GY108" s="4">
        <v>130</v>
      </c>
      <c r="GZ108" s="4">
        <v>2.1000000000000001E-4</v>
      </c>
      <c r="HA108" s="4">
        <v>0.1</v>
      </c>
      <c r="HB108" s="4">
        <v>0.01</v>
      </c>
      <c r="HC108" s="4"/>
      <c r="HD108" s="12">
        <v>2.2999999999999998</v>
      </c>
      <c r="HE108" s="4">
        <v>0.03</v>
      </c>
      <c r="HF108" s="4">
        <v>0.2</v>
      </c>
      <c r="HG108" s="4">
        <v>0.01</v>
      </c>
      <c r="HH108" s="4">
        <v>100</v>
      </c>
      <c r="HI108" s="4">
        <v>4</v>
      </c>
      <c r="HJ108" s="4">
        <v>1E-4</v>
      </c>
      <c r="HK108" s="4">
        <v>33</v>
      </c>
      <c r="HL108" s="12">
        <v>54</v>
      </c>
      <c r="HM108" s="4"/>
      <c r="HN108" s="4"/>
      <c r="HO108" s="4"/>
      <c r="HP108" s="4">
        <v>1.6E-2</v>
      </c>
      <c r="HQ108" s="12">
        <v>0.01</v>
      </c>
      <c r="HR108" s="4">
        <v>0.01</v>
      </c>
      <c r="HS108" s="4">
        <v>1E-3</v>
      </c>
      <c r="HT108" s="4">
        <v>5.0000000000000001E-3</v>
      </c>
      <c r="HU108" s="4">
        <v>0.01</v>
      </c>
      <c r="HV108" s="4">
        <v>0.01</v>
      </c>
      <c r="HW108" s="4">
        <v>0.01</v>
      </c>
      <c r="HX108" s="4">
        <v>0.01</v>
      </c>
      <c r="HY108" s="4">
        <v>0.1</v>
      </c>
      <c r="HZ108" s="12">
        <v>0.01</v>
      </c>
      <c r="IA108" s="4">
        <v>0.1</v>
      </c>
      <c r="IB108" s="4">
        <v>0.01</v>
      </c>
      <c r="IC108" s="4"/>
      <c r="ID108" s="12">
        <v>4.5999999999999996</v>
      </c>
      <c r="IE108" s="4">
        <v>0.95</v>
      </c>
      <c r="IF108" s="4">
        <v>3</v>
      </c>
      <c r="IG108" s="4">
        <v>3.08</v>
      </c>
      <c r="IH108" s="4">
        <v>0.02</v>
      </c>
      <c r="II108" s="4"/>
      <c r="IJ108" s="4">
        <v>3.9</v>
      </c>
      <c r="IK108" s="4">
        <v>3.1</v>
      </c>
      <c r="IL108" s="4"/>
      <c r="IM108" s="4">
        <v>0.1</v>
      </c>
      <c r="IN108" s="4">
        <v>7.3999999999999996E-2</v>
      </c>
      <c r="IO108" s="4">
        <v>5.0000000000000001E-3</v>
      </c>
      <c r="IP108" s="4">
        <v>11.5</v>
      </c>
      <c r="IQ108" s="4">
        <v>98.9</v>
      </c>
      <c r="IR108" s="4">
        <v>1E-3</v>
      </c>
      <c r="IS108" s="4">
        <v>1E-3</v>
      </c>
      <c r="IT108" s="4">
        <v>1E-3</v>
      </c>
      <c r="IU108" s="4">
        <v>1E-3</v>
      </c>
      <c r="IV108" s="4">
        <v>1E-3</v>
      </c>
      <c r="IW108" s="4">
        <v>1E-3</v>
      </c>
      <c r="IX108" s="4">
        <v>2E-3</v>
      </c>
      <c r="IY108" s="4">
        <v>8.0000000000000002E-3</v>
      </c>
      <c r="IZ108" s="4">
        <v>3.8E-3</v>
      </c>
      <c r="JA108" s="4">
        <v>1E-4</v>
      </c>
      <c r="JB108" s="4">
        <v>0.02</v>
      </c>
      <c r="JC108" s="4"/>
      <c r="JD108" s="4"/>
      <c r="JE108" s="4"/>
      <c r="JF108" s="4"/>
      <c r="JG108" s="4"/>
      <c r="JH108" s="4"/>
      <c r="JI108" s="4"/>
      <c r="JJ108" s="4"/>
      <c r="JK108" s="4"/>
      <c r="JL108" s="4"/>
      <c r="JM108" s="4"/>
      <c r="JN108" s="4"/>
      <c r="JO108" s="4"/>
      <c r="JP108" s="4"/>
      <c r="JQ108" s="4"/>
      <c r="JR108" s="4"/>
      <c r="JS108" s="4"/>
      <c r="JT108" s="4"/>
      <c r="JU108" s="4"/>
      <c r="JV108" s="4"/>
      <c r="JW108" s="4"/>
      <c r="JX108" s="4"/>
      <c r="JY108" s="12"/>
      <c r="JZ108" s="4"/>
      <c r="KA108" s="4">
        <v>2.0999999999999999E-3</v>
      </c>
      <c r="KB108" s="12"/>
      <c r="KC108" s="4">
        <v>2.8999999999999998E-3</v>
      </c>
      <c r="KD108" s="4"/>
      <c r="KE108" s="4"/>
      <c r="KF108" s="4"/>
      <c r="KG108" s="4"/>
      <c r="KH108" s="4"/>
      <c r="KI108" s="4"/>
      <c r="KJ108" s="4">
        <v>0.01</v>
      </c>
      <c r="KK108" s="4">
        <v>7.74</v>
      </c>
      <c r="KL108" s="4">
        <v>0.01</v>
      </c>
      <c r="KM108" s="4">
        <v>0.05</v>
      </c>
      <c r="KN108" s="4"/>
      <c r="KO108" s="4">
        <v>0.18</v>
      </c>
      <c r="KP108" s="4"/>
      <c r="KQ108" s="4">
        <v>3.5</v>
      </c>
      <c r="KR108" s="4">
        <v>5.0000000000000001E-3</v>
      </c>
      <c r="KS108" s="4">
        <v>2.5000000000000001E-2</v>
      </c>
      <c r="KT108" s="4">
        <v>1E-4</v>
      </c>
      <c r="KU108" s="4">
        <v>0.1</v>
      </c>
      <c r="KV108" s="4"/>
      <c r="KW108" s="4">
        <v>8.1999999999999993</v>
      </c>
      <c r="KX108" s="4">
        <v>9.2000000000000003E-4</v>
      </c>
      <c r="KY108" s="4">
        <v>18</v>
      </c>
      <c r="KZ108" s="4">
        <v>34</v>
      </c>
      <c r="LA108" s="4">
        <v>150</v>
      </c>
      <c r="LB108" s="4">
        <v>0.1</v>
      </c>
      <c r="LC108" s="4">
        <v>0.1</v>
      </c>
      <c r="LD108" s="4">
        <v>29</v>
      </c>
      <c r="LE108" s="4">
        <v>1E-4</v>
      </c>
      <c r="LF108" s="4">
        <v>8.8000000000000007</v>
      </c>
      <c r="LG108" s="4">
        <v>1.6999999999999999E-3</v>
      </c>
      <c r="LH108" s="4">
        <v>0.1</v>
      </c>
      <c r="LI108" s="4">
        <v>0.1</v>
      </c>
      <c r="LJ108" s="4">
        <v>0.1</v>
      </c>
      <c r="LK108" s="12">
        <v>0.1</v>
      </c>
      <c r="LL108" s="4">
        <v>0.1</v>
      </c>
      <c r="LM108" s="4">
        <v>0.5</v>
      </c>
      <c r="LN108" s="4">
        <v>4.0000000000000003E-5</v>
      </c>
      <c r="LO108" s="4">
        <v>1E-3</v>
      </c>
      <c r="LP108" s="4">
        <v>2.0000000000000001E-4</v>
      </c>
      <c r="LQ108" s="12">
        <v>0.1</v>
      </c>
      <c r="LR108" s="4">
        <v>0.1</v>
      </c>
      <c r="LS108" s="4"/>
      <c r="LT108" s="4"/>
      <c r="LU108" s="4">
        <v>1E-4</v>
      </c>
      <c r="LV108" s="4">
        <v>2.0000000000000001E-4</v>
      </c>
      <c r="LW108" s="4">
        <v>40</v>
      </c>
      <c r="LX108" s="4">
        <v>0.1</v>
      </c>
      <c r="LY108" s="12">
        <v>13</v>
      </c>
      <c r="LZ108" s="4">
        <v>2</v>
      </c>
      <c r="MA108" s="4">
        <v>5.7</v>
      </c>
      <c r="MB108" s="4">
        <v>5.7366199166666583</v>
      </c>
    </row>
    <row r="109" spans="1:340">
      <c r="A109" s="4" t="s">
        <v>500</v>
      </c>
      <c r="B109" s="4">
        <v>0.1</v>
      </c>
      <c r="C109" s="4">
        <v>0.1</v>
      </c>
      <c r="D109" s="4">
        <v>0.1</v>
      </c>
      <c r="E109" s="4">
        <v>0.1</v>
      </c>
      <c r="F109" s="4">
        <v>0.1</v>
      </c>
      <c r="G109" s="4">
        <v>0.1</v>
      </c>
      <c r="H109" s="4">
        <v>0.1</v>
      </c>
      <c r="I109" s="4">
        <v>1E-4</v>
      </c>
      <c r="J109" s="4">
        <v>0.5</v>
      </c>
      <c r="K109" s="4">
        <v>0.1</v>
      </c>
      <c r="L109" s="4">
        <v>0.1</v>
      </c>
      <c r="M109" s="4">
        <v>0.1</v>
      </c>
      <c r="N109" s="4">
        <v>0.1</v>
      </c>
      <c r="O109" s="4">
        <v>0.1</v>
      </c>
      <c r="P109" s="4">
        <v>0.1</v>
      </c>
      <c r="Q109" s="4">
        <v>0.1</v>
      </c>
      <c r="R109" s="4">
        <v>0.1</v>
      </c>
      <c r="S109" s="12">
        <v>0.1</v>
      </c>
      <c r="T109" s="4">
        <v>1E-4</v>
      </c>
      <c r="U109" s="4">
        <v>0.1</v>
      </c>
      <c r="V109" s="4">
        <v>0.1</v>
      </c>
      <c r="W109" s="4">
        <v>0.1</v>
      </c>
      <c r="X109" s="4">
        <v>0.1</v>
      </c>
      <c r="Y109" s="4"/>
      <c r="Z109" s="4"/>
      <c r="AA109" s="4"/>
      <c r="AB109" s="4"/>
      <c r="AC109" s="4"/>
      <c r="AD109" s="4">
        <v>6.0000000000000002E-5</v>
      </c>
      <c r="AE109" s="4">
        <v>9.0000000000000006E-5</v>
      </c>
      <c r="AF109" s="4">
        <v>6.0000000000000002E-5</v>
      </c>
      <c r="AG109" s="4">
        <v>6.0000000000000002E-5</v>
      </c>
      <c r="AH109" s="4">
        <v>6.0000000000000002E-5</v>
      </c>
      <c r="AI109" s="4">
        <v>6.0000000000000002E-5</v>
      </c>
      <c r="AJ109" s="4">
        <v>6.0000000000000002E-5</v>
      </c>
      <c r="AK109" s="4">
        <v>6.0000000000000002E-5</v>
      </c>
      <c r="AL109" s="4">
        <v>0.1</v>
      </c>
      <c r="AM109" s="4">
        <v>6.9999999999999994E-5</v>
      </c>
      <c r="AN109" s="4">
        <v>0.02</v>
      </c>
      <c r="AO109" s="4">
        <v>0.02</v>
      </c>
      <c r="AP109" s="4">
        <v>0.02</v>
      </c>
      <c r="AQ109" s="4">
        <v>6.0000000000000002E-5</v>
      </c>
      <c r="AR109" s="4">
        <v>5.0000000000000001E-3</v>
      </c>
      <c r="AS109" s="4">
        <v>0.02</v>
      </c>
      <c r="AT109" s="4">
        <v>0.02</v>
      </c>
      <c r="AU109" s="4">
        <v>1.4999999999999999E-2</v>
      </c>
      <c r="AV109" s="4">
        <v>5.0000000000000001E-3</v>
      </c>
      <c r="AW109" s="4">
        <v>0.02</v>
      </c>
      <c r="AX109" s="4">
        <v>0.02</v>
      </c>
      <c r="AY109" s="4">
        <v>0.02</v>
      </c>
      <c r="AZ109" s="4">
        <v>0.02</v>
      </c>
      <c r="BA109" s="4">
        <v>0.02</v>
      </c>
      <c r="BB109" s="4">
        <v>0.02</v>
      </c>
      <c r="BC109" s="4">
        <v>0.02</v>
      </c>
      <c r="BD109" s="4">
        <v>0.1</v>
      </c>
      <c r="BE109" s="4">
        <v>0.02</v>
      </c>
      <c r="BF109" s="4"/>
      <c r="BG109" s="4">
        <v>0.02</v>
      </c>
      <c r="BH109" s="4">
        <v>5.0000000000000001E-3</v>
      </c>
      <c r="BI109" s="4">
        <v>0.02</v>
      </c>
      <c r="BJ109" s="4">
        <v>0.02</v>
      </c>
      <c r="BK109" s="4"/>
      <c r="BL109" s="4">
        <v>0.02</v>
      </c>
      <c r="BM109" s="4">
        <v>0.1</v>
      </c>
      <c r="BN109" s="4">
        <v>0.02</v>
      </c>
      <c r="BO109" s="4"/>
      <c r="BP109" s="4"/>
      <c r="BQ109" s="4"/>
      <c r="BR109" s="4">
        <v>0.02</v>
      </c>
      <c r="BS109" s="4">
        <v>0.02</v>
      </c>
      <c r="BT109" s="4">
        <v>0.02</v>
      </c>
      <c r="BU109" s="4">
        <v>0.02</v>
      </c>
      <c r="BV109" s="4">
        <v>5.0000000000000001E-3</v>
      </c>
      <c r="BW109" s="4">
        <v>0.1</v>
      </c>
      <c r="BX109" s="4">
        <v>0.1</v>
      </c>
      <c r="BY109" s="4">
        <v>0.02</v>
      </c>
      <c r="BZ109" s="4">
        <v>0.04</v>
      </c>
      <c r="CA109" s="4">
        <v>5.0000000000000001E-3</v>
      </c>
      <c r="CB109" s="4">
        <v>0.01</v>
      </c>
      <c r="CC109" s="4"/>
      <c r="CD109" s="4"/>
      <c r="CE109" s="4"/>
      <c r="CF109" s="4">
        <v>0.01</v>
      </c>
      <c r="CG109" s="4">
        <v>0.01</v>
      </c>
      <c r="CH109" s="4">
        <v>1.7000000000000001E-4</v>
      </c>
      <c r="CI109" s="4">
        <v>1E-4</v>
      </c>
      <c r="CJ109" s="4">
        <v>5.0000000000000001E-3</v>
      </c>
      <c r="CK109" s="4">
        <v>5.0000000000000001E-3</v>
      </c>
      <c r="CL109" s="4">
        <v>5.0000000000000001E-3</v>
      </c>
      <c r="CM109" s="4">
        <v>1E-4</v>
      </c>
      <c r="CN109" s="4"/>
      <c r="CO109" s="4">
        <v>22</v>
      </c>
      <c r="CP109" s="4">
        <v>0.21</v>
      </c>
      <c r="CQ109" s="12"/>
      <c r="CR109" s="4"/>
      <c r="CS109" s="4">
        <v>0.01</v>
      </c>
      <c r="CT109" s="12">
        <v>1</v>
      </c>
      <c r="CU109" s="4">
        <v>0.02</v>
      </c>
      <c r="CV109" s="4">
        <v>7.1000000000000002E-4</v>
      </c>
      <c r="CW109" s="4">
        <v>0.02</v>
      </c>
      <c r="CX109" s="4">
        <v>25</v>
      </c>
      <c r="CY109" s="4">
        <v>5.0000000000000001E-3</v>
      </c>
      <c r="CZ109" s="4">
        <v>3.0000000000000001E-3</v>
      </c>
      <c r="DA109" s="12">
        <v>0.1</v>
      </c>
      <c r="DB109" s="4">
        <v>0.01</v>
      </c>
      <c r="DC109" s="12">
        <v>4.1999999999999997E-3</v>
      </c>
      <c r="DD109" s="4">
        <v>4.0000000000000001E-3</v>
      </c>
      <c r="DE109" s="4">
        <v>0.01</v>
      </c>
      <c r="DF109" s="4">
        <v>6.7999999999999996E-3</v>
      </c>
      <c r="DG109" s="4">
        <v>1.9E-3</v>
      </c>
      <c r="DH109" s="4">
        <v>1</v>
      </c>
      <c r="DI109" s="4">
        <v>1E-4</v>
      </c>
      <c r="DJ109" s="4">
        <v>100</v>
      </c>
      <c r="DK109" s="4">
        <v>0.1</v>
      </c>
      <c r="DL109" s="4">
        <v>0.1</v>
      </c>
      <c r="DM109" s="4">
        <v>0.1</v>
      </c>
      <c r="DN109" s="4">
        <v>0.1</v>
      </c>
      <c r="DO109" s="4">
        <v>5.0000000000000001E-3</v>
      </c>
      <c r="DP109" s="12">
        <v>0.03</v>
      </c>
      <c r="DQ109" s="4">
        <v>1.4999999999999999E-2</v>
      </c>
      <c r="DR109" s="4">
        <v>54</v>
      </c>
      <c r="DS109" s="4">
        <v>0.01</v>
      </c>
      <c r="DT109" s="4">
        <v>0.01</v>
      </c>
      <c r="DU109" s="4">
        <v>0.01</v>
      </c>
      <c r="DV109" s="4">
        <v>5.0000000000000001E-3</v>
      </c>
      <c r="DW109" s="4">
        <v>0.1</v>
      </c>
      <c r="DX109" s="4">
        <v>0.1</v>
      </c>
      <c r="DY109" s="4">
        <v>5.4</v>
      </c>
      <c r="DZ109" s="4">
        <v>1E-4</v>
      </c>
      <c r="EA109" s="4">
        <v>0.01</v>
      </c>
      <c r="EB109" s="4"/>
      <c r="EC109" s="4">
        <v>0.1</v>
      </c>
      <c r="ED109" s="4">
        <v>0.1</v>
      </c>
      <c r="EE109" s="4">
        <v>0.1</v>
      </c>
      <c r="EF109" s="4">
        <v>0.5</v>
      </c>
      <c r="EG109" s="4"/>
      <c r="EH109" s="4">
        <v>5.0000000000000001E-4</v>
      </c>
      <c r="EI109" s="4">
        <v>0.01</v>
      </c>
      <c r="EJ109" s="4">
        <v>0.01</v>
      </c>
      <c r="EK109" s="4">
        <v>1E-4</v>
      </c>
      <c r="EL109" s="12">
        <v>9.9000000000000005E-2</v>
      </c>
      <c r="EM109" s="12">
        <v>0.5</v>
      </c>
      <c r="EN109" s="4">
        <v>0.01</v>
      </c>
      <c r="EO109" s="4">
        <v>0.1</v>
      </c>
      <c r="EP109" s="4">
        <v>0.1</v>
      </c>
      <c r="EQ109" s="4">
        <v>4.0000000000000003E-5</v>
      </c>
      <c r="ER109" s="4"/>
      <c r="ES109" s="4">
        <v>9.5999999999999992E-3</v>
      </c>
      <c r="ET109" s="4"/>
      <c r="EU109" s="12">
        <v>3</v>
      </c>
      <c r="EV109" s="4">
        <v>0.15</v>
      </c>
      <c r="EW109" s="4">
        <v>2.5</v>
      </c>
      <c r="EX109" s="12">
        <v>5.0000000000000001E-3</v>
      </c>
      <c r="EY109" s="12"/>
      <c r="EZ109" s="4"/>
      <c r="FA109" s="4"/>
      <c r="FB109" s="4">
        <v>1.6000000000000001E-4</v>
      </c>
      <c r="FC109" s="4">
        <v>4.6000000000000001E-4</v>
      </c>
      <c r="FD109" s="4">
        <v>1E-4</v>
      </c>
      <c r="FE109" s="4">
        <v>1E-4</v>
      </c>
      <c r="FF109" s="4">
        <v>0.2</v>
      </c>
      <c r="FG109" s="4">
        <v>1E-4</v>
      </c>
      <c r="FH109" s="4">
        <v>0.01</v>
      </c>
      <c r="FI109" s="4">
        <v>0.1</v>
      </c>
      <c r="FJ109" s="4">
        <v>0.01</v>
      </c>
      <c r="FK109" s="4">
        <v>1E-4</v>
      </c>
      <c r="FL109" s="12">
        <v>0.5</v>
      </c>
      <c r="FM109" s="4">
        <v>5.0000000000000001E-3</v>
      </c>
      <c r="FN109" s="4">
        <v>4.0000000000000003E-5</v>
      </c>
      <c r="FO109" s="4">
        <v>3.6999999999999999E-4</v>
      </c>
      <c r="FP109" s="4">
        <v>0.01</v>
      </c>
      <c r="FQ109" s="4">
        <v>1E-4</v>
      </c>
      <c r="FR109" s="4">
        <v>0.2</v>
      </c>
      <c r="FS109" s="4">
        <v>0.01</v>
      </c>
      <c r="FT109" s="4">
        <v>2.0000000000000001E-4</v>
      </c>
      <c r="FU109" s="4">
        <v>1E-4</v>
      </c>
      <c r="FV109" s="4">
        <v>1E-4</v>
      </c>
      <c r="FW109" s="4">
        <v>1E-4</v>
      </c>
      <c r="FX109" s="4">
        <v>5.0000000000000001E-3</v>
      </c>
      <c r="FY109" s="4">
        <v>0.05</v>
      </c>
      <c r="FZ109" s="4">
        <v>0.1</v>
      </c>
      <c r="GA109" s="12">
        <v>0.1</v>
      </c>
      <c r="GB109" s="4">
        <v>1E-4</v>
      </c>
      <c r="GC109" s="4">
        <v>5.0000000000000001E-3</v>
      </c>
      <c r="GD109" s="4">
        <v>0.01</v>
      </c>
      <c r="GE109" s="4">
        <v>8.0999999999999996E-3</v>
      </c>
      <c r="GF109" s="4">
        <v>0.01</v>
      </c>
      <c r="GG109" s="4">
        <v>8.8000000000000005E-3</v>
      </c>
      <c r="GH109" s="4"/>
      <c r="GI109" s="4">
        <v>0.12</v>
      </c>
      <c r="GJ109" s="4">
        <v>2.0000000000000001E-4</v>
      </c>
      <c r="GK109" s="4">
        <v>4.2999999999999999E-4</v>
      </c>
      <c r="GL109" s="4">
        <v>4.8999999999999998E-3</v>
      </c>
      <c r="GM109" s="4"/>
      <c r="GN109" s="4">
        <v>2.1000000000000001E-4</v>
      </c>
      <c r="GO109" s="4">
        <v>4.0000000000000003E-5</v>
      </c>
      <c r="GP109" s="4">
        <v>2.0000000000000001E-4</v>
      </c>
      <c r="GQ109" s="4">
        <v>1E-4</v>
      </c>
      <c r="GR109" s="4">
        <v>1E-4</v>
      </c>
      <c r="GS109" s="4">
        <v>0.1</v>
      </c>
      <c r="GT109" s="4"/>
      <c r="GU109" s="4">
        <v>5.0000000000000001E-3</v>
      </c>
      <c r="GV109" s="4">
        <v>6.3E-3</v>
      </c>
      <c r="GW109" s="4">
        <v>5.0000000000000001E-3</v>
      </c>
      <c r="GX109" s="4"/>
      <c r="GY109" s="4">
        <v>110</v>
      </c>
      <c r="GZ109" s="4">
        <v>1E-4</v>
      </c>
      <c r="HA109" s="4">
        <v>0.1</v>
      </c>
      <c r="HB109" s="4">
        <v>0.01</v>
      </c>
      <c r="HC109" s="4"/>
      <c r="HD109" s="12">
        <v>0.92</v>
      </c>
      <c r="HE109" s="4">
        <v>0.03</v>
      </c>
      <c r="HF109" s="4">
        <v>0.16</v>
      </c>
      <c r="HG109" s="4">
        <v>0.01</v>
      </c>
      <c r="HH109" s="4">
        <v>100</v>
      </c>
      <c r="HI109" s="4">
        <v>4.5</v>
      </c>
      <c r="HJ109" s="4">
        <v>1E-4</v>
      </c>
      <c r="HK109" s="4">
        <v>53</v>
      </c>
      <c r="HL109" s="12">
        <v>53</v>
      </c>
      <c r="HM109" s="4">
        <v>5.0000000000000001E-3</v>
      </c>
      <c r="HN109" s="4">
        <v>5.0000000000000001E-3</v>
      </c>
      <c r="HO109" s="4">
        <v>1.4999999999999999E-2</v>
      </c>
      <c r="HP109" s="4">
        <v>0.01</v>
      </c>
      <c r="HQ109" s="12">
        <v>0.01</v>
      </c>
      <c r="HR109" s="4">
        <v>0.01</v>
      </c>
      <c r="HS109" s="4">
        <v>1E-3</v>
      </c>
      <c r="HT109" s="4">
        <v>5.0000000000000001E-3</v>
      </c>
      <c r="HU109" s="4">
        <v>0.01</v>
      </c>
      <c r="HV109" s="4">
        <v>0.01</v>
      </c>
      <c r="HW109" s="4">
        <v>0.01</v>
      </c>
      <c r="HX109" s="4">
        <v>0.01</v>
      </c>
      <c r="HY109" s="4">
        <v>0.1</v>
      </c>
      <c r="HZ109" s="12">
        <v>0.01</v>
      </c>
      <c r="IA109" s="4">
        <v>0.1</v>
      </c>
      <c r="IB109" s="4">
        <v>0.01</v>
      </c>
      <c r="IC109" s="4"/>
      <c r="ID109" s="12">
        <v>3.3</v>
      </c>
      <c r="IE109" s="4">
        <v>1.1000000000000001</v>
      </c>
      <c r="IF109" s="4">
        <v>2.8</v>
      </c>
      <c r="IG109" s="4"/>
      <c r="IH109" s="4"/>
      <c r="II109" s="4"/>
      <c r="IJ109" s="4"/>
      <c r="IK109" s="4"/>
      <c r="IL109" s="4"/>
      <c r="IM109" s="4">
        <v>0.1</v>
      </c>
      <c r="IN109" s="4"/>
      <c r="IO109" s="4">
        <v>5.0000000000000001E-3</v>
      </c>
      <c r="IP109" s="4"/>
      <c r="IQ109" s="4"/>
      <c r="IR109" s="4">
        <v>1E-3</v>
      </c>
      <c r="IS109" s="4">
        <v>1E-3</v>
      </c>
      <c r="IT109" s="4">
        <v>1E-3</v>
      </c>
      <c r="IU109" s="4">
        <v>1E-3</v>
      </c>
      <c r="IV109" s="4">
        <v>1E-3</v>
      </c>
      <c r="IW109" s="4">
        <v>1E-3</v>
      </c>
      <c r="IX109" s="4">
        <v>2E-3</v>
      </c>
      <c r="IY109" s="4">
        <v>8.0000000000000002E-3</v>
      </c>
      <c r="IZ109" s="4">
        <v>3.3999999999999998E-3</v>
      </c>
      <c r="JA109" s="4">
        <v>1E-4</v>
      </c>
      <c r="JB109" s="4">
        <v>0.02</v>
      </c>
      <c r="JC109" s="4"/>
      <c r="JD109" s="4"/>
      <c r="JE109" s="4"/>
      <c r="JF109" s="4"/>
      <c r="JG109" s="4"/>
      <c r="JH109" s="4"/>
      <c r="JI109" s="4"/>
      <c r="JJ109" s="4"/>
      <c r="JK109" s="4"/>
      <c r="JL109" s="4"/>
      <c r="JM109" s="4"/>
      <c r="JN109" s="4"/>
      <c r="JO109" s="4"/>
      <c r="JP109" s="4"/>
      <c r="JQ109" s="4"/>
      <c r="JR109" s="4"/>
      <c r="JS109" s="4"/>
      <c r="JT109" s="4"/>
      <c r="JU109" s="4"/>
      <c r="JV109" s="4"/>
      <c r="JW109" s="4"/>
      <c r="JX109" s="4"/>
      <c r="JY109" s="12"/>
      <c r="JZ109" s="4"/>
      <c r="KA109" s="4">
        <v>1.8E-3</v>
      </c>
      <c r="KB109" s="12"/>
      <c r="KC109" s="4">
        <v>2.5000000000000001E-3</v>
      </c>
      <c r="KD109" s="4"/>
      <c r="KE109" s="4"/>
      <c r="KF109" s="4"/>
      <c r="KG109" s="4"/>
      <c r="KH109" s="4"/>
      <c r="KI109" s="4"/>
      <c r="KJ109" s="4">
        <v>0.01</v>
      </c>
      <c r="KK109" s="4">
        <v>7.84</v>
      </c>
      <c r="KL109" s="4">
        <v>0.01</v>
      </c>
      <c r="KM109" s="4">
        <v>8.6999999999999994E-2</v>
      </c>
      <c r="KN109" s="4">
        <v>7.9000000000000001E-2</v>
      </c>
      <c r="KO109" s="4"/>
      <c r="KP109" s="4">
        <v>5.0000000000000001E-3</v>
      </c>
      <c r="KQ109" s="4">
        <v>3.6</v>
      </c>
      <c r="KR109" s="4">
        <v>5.0000000000000001E-3</v>
      </c>
      <c r="KS109" s="4">
        <v>1.2E-2</v>
      </c>
      <c r="KT109" s="4">
        <v>1E-4</v>
      </c>
      <c r="KU109" s="4">
        <v>0.1</v>
      </c>
      <c r="KV109" s="4">
        <v>1</v>
      </c>
      <c r="KW109" s="4"/>
      <c r="KX109" s="4">
        <v>1.8E-3</v>
      </c>
      <c r="KY109" s="4">
        <v>20</v>
      </c>
      <c r="KZ109" s="4">
        <v>9.9</v>
      </c>
      <c r="LA109" s="4">
        <v>170</v>
      </c>
      <c r="LB109" s="4">
        <v>0.1</v>
      </c>
      <c r="LC109" s="4">
        <v>0.1</v>
      </c>
      <c r="LD109" s="4">
        <v>33</v>
      </c>
      <c r="LE109" s="4">
        <v>1E-4</v>
      </c>
      <c r="LF109" s="4"/>
      <c r="LG109" s="4"/>
      <c r="LH109" s="4">
        <v>0.1</v>
      </c>
      <c r="LI109" s="4">
        <v>0.1</v>
      </c>
      <c r="LJ109" s="4">
        <v>0.1</v>
      </c>
      <c r="LK109" s="12">
        <v>0.1</v>
      </c>
      <c r="LL109" s="4">
        <v>0.1</v>
      </c>
      <c r="LM109" s="4">
        <v>0.5</v>
      </c>
      <c r="LN109" s="4">
        <v>4.0000000000000003E-5</v>
      </c>
      <c r="LO109" s="4"/>
      <c r="LP109" s="4">
        <v>2.0000000000000001E-4</v>
      </c>
      <c r="LQ109" s="12">
        <v>0.1</v>
      </c>
      <c r="LR109" s="4">
        <v>0.1</v>
      </c>
      <c r="LS109" s="4">
        <v>5.0000000000000001E-3</v>
      </c>
      <c r="LT109" s="4">
        <v>0.01</v>
      </c>
      <c r="LU109" s="4">
        <v>1E-4</v>
      </c>
      <c r="LV109" s="4">
        <v>2.0000000000000001E-4</v>
      </c>
      <c r="LW109" s="4"/>
      <c r="LX109" s="4">
        <v>0.1</v>
      </c>
      <c r="LY109" s="12">
        <v>6.3</v>
      </c>
      <c r="LZ109" s="4">
        <v>3</v>
      </c>
      <c r="MA109" s="4">
        <v>8.4</v>
      </c>
      <c r="MB109" s="4">
        <v>3.1035487072243328</v>
      </c>
    </row>
    <row r="110" spans="1:340">
      <c r="A110" s="4" t="s">
        <v>501</v>
      </c>
      <c r="B110" s="4">
        <v>0.1</v>
      </c>
      <c r="C110" s="4">
        <v>0.1</v>
      </c>
      <c r="D110" s="4">
        <v>0.1</v>
      </c>
      <c r="E110" s="4">
        <v>0.1</v>
      </c>
      <c r="F110" s="4">
        <v>0.1</v>
      </c>
      <c r="G110" s="4">
        <v>0.1</v>
      </c>
      <c r="H110" s="4">
        <v>0.1</v>
      </c>
      <c r="I110" s="4"/>
      <c r="J110" s="4">
        <v>0.5</v>
      </c>
      <c r="K110" s="4">
        <v>0.1</v>
      </c>
      <c r="L110" s="4">
        <v>0.1</v>
      </c>
      <c r="M110" s="4">
        <v>0.1</v>
      </c>
      <c r="N110" s="4">
        <v>0.1</v>
      </c>
      <c r="O110" s="4">
        <v>0.1</v>
      </c>
      <c r="P110" s="4">
        <v>0.1</v>
      </c>
      <c r="Q110" s="4">
        <v>0.1</v>
      </c>
      <c r="R110" s="4">
        <v>0.1</v>
      </c>
      <c r="S110" s="12">
        <v>0.1</v>
      </c>
      <c r="T110" s="4"/>
      <c r="U110" s="4">
        <v>0.1</v>
      </c>
      <c r="V110" s="4">
        <v>0.1</v>
      </c>
      <c r="W110" s="4">
        <v>0.1</v>
      </c>
      <c r="X110" s="4">
        <v>0.1</v>
      </c>
      <c r="Y110" s="4"/>
      <c r="Z110" s="4"/>
      <c r="AA110" s="4"/>
      <c r="AB110" s="4"/>
      <c r="AC110" s="4"/>
      <c r="AD110" s="4">
        <v>6.0000000000000002E-5</v>
      </c>
      <c r="AE110" s="4">
        <v>9.0000000000000006E-5</v>
      </c>
      <c r="AF110" s="4">
        <v>6.0000000000000002E-5</v>
      </c>
      <c r="AG110" s="4">
        <v>6.0000000000000002E-5</v>
      </c>
      <c r="AH110" s="4">
        <v>6.0000000000000002E-5</v>
      </c>
      <c r="AI110" s="4">
        <v>6.0000000000000002E-5</v>
      </c>
      <c r="AJ110" s="4">
        <v>6.0000000000000002E-5</v>
      </c>
      <c r="AK110" s="4">
        <v>6.0000000000000002E-5</v>
      </c>
      <c r="AL110" s="4">
        <v>0.1</v>
      </c>
      <c r="AM110" s="4">
        <v>6.9999999999999994E-5</v>
      </c>
      <c r="AN110" s="4"/>
      <c r="AO110" s="4">
        <v>0.02</v>
      </c>
      <c r="AP110" s="4">
        <v>0.02</v>
      </c>
      <c r="AQ110" s="4">
        <v>6.0000000000000002E-5</v>
      </c>
      <c r="AR110" s="4"/>
      <c r="AS110" s="4">
        <v>0.02</v>
      </c>
      <c r="AT110" s="4">
        <v>0.02</v>
      </c>
      <c r="AU110" s="4"/>
      <c r="AV110" s="4"/>
      <c r="AW110" s="4">
        <v>0.02</v>
      </c>
      <c r="AX110" s="4">
        <v>0.02</v>
      </c>
      <c r="AY110" s="4">
        <v>0.02</v>
      </c>
      <c r="AZ110" s="4">
        <v>0.02</v>
      </c>
      <c r="BA110" s="4">
        <v>0.02</v>
      </c>
      <c r="BB110" s="4">
        <v>0.02</v>
      </c>
      <c r="BC110" s="4">
        <v>0.02</v>
      </c>
      <c r="BD110" s="4">
        <v>0.1</v>
      </c>
      <c r="BE110" s="4">
        <v>0.02</v>
      </c>
      <c r="BF110" s="4"/>
      <c r="BG110" s="4">
        <v>0.02</v>
      </c>
      <c r="BH110" s="4"/>
      <c r="BI110" s="4">
        <v>0.02</v>
      </c>
      <c r="BJ110" s="4">
        <v>0.02</v>
      </c>
      <c r="BK110" s="4"/>
      <c r="BL110" s="4">
        <v>0.02</v>
      </c>
      <c r="BM110" s="4">
        <v>0.1</v>
      </c>
      <c r="BN110" s="4">
        <v>0.02</v>
      </c>
      <c r="BO110" s="4"/>
      <c r="BP110" s="4"/>
      <c r="BQ110" s="4"/>
      <c r="BR110" s="4">
        <v>0.02</v>
      </c>
      <c r="BS110" s="4">
        <v>0.02</v>
      </c>
      <c r="BT110" s="4">
        <v>0.02</v>
      </c>
      <c r="BU110" s="4">
        <v>0.02</v>
      </c>
      <c r="BV110" s="4"/>
      <c r="BW110" s="4">
        <v>0.1</v>
      </c>
      <c r="BX110" s="4">
        <v>0.1</v>
      </c>
      <c r="BY110" s="4">
        <v>2.4E-2</v>
      </c>
      <c r="BZ110" s="4">
        <v>0.04</v>
      </c>
      <c r="CA110" s="4"/>
      <c r="CB110" s="4">
        <v>0.01</v>
      </c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>
        <v>31</v>
      </c>
      <c r="CP110" s="4"/>
      <c r="CQ110" s="12"/>
      <c r="CR110" s="4"/>
      <c r="CS110" s="4"/>
      <c r="CT110" s="12"/>
      <c r="CU110" s="4"/>
      <c r="CV110" s="4"/>
      <c r="CW110" s="4"/>
      <c r="CX110" s="4">
        <v>27</v>
      </c>
      <c r="CY110" s="4"/>
      <c r="CZ110" s="4"/>
      <c r="DA110" s="12">
        <v>0.1</v>
      </c>
      <c r="DB110" s="4"/>
      <c r="DC110" s="12"/>
      <c r="DD110" s="4"/>
      <c r="DE110" s="4"/>
      <c r="DF110" s="4"/>
      <c r="DG110" s="4"/>
      <c r="DH110" s="4"/>
      <c r="DI110" s="4"/>
      <c r="DJ110" s="4">
        <v>100</v>
      </c>
      <c r="DK110" s="4">
        <v>0.1</v>
      </c>
      <c r="DL110" s="4">
        <v>0.1</v>
      </c>
      <c r="DM110" s="4">
        <v>0.1</v>
      </c>
      <c r="DN110" s="4">
        <v>0.1</v>
      </c>
      <c r="DO110" s="4"/>
      <c r="DP110" s="12">
        <v>0.03</v>
      </c>
      <c r="DQ110" s="4">
        <v>1.7000000000000001E-2</v>
      </c>
      <c r="DR110" s="4">
        <v>54</v>
      </c>
      <c r="DS110" s="4"/>
      <c r="DT110" s="4"/>
      <c r="DU110" s="4"/>
      <c r="DV110" s="4"/>
      <c r="DW110" s="4">
        <v>0.1</v>
      </c>
      <c r="DX110" s="4">
        <v>0.1</v>
      </c>
      <c r="DY110" s="4">
        <v>5.6</v>
      </c>
      <c r="DZ110" s="4"/>
      <c r="EA110" s="4"/>
      <c r="EB110" s="4"/>
      <c r="EC110" s="4">
        <v>0.1</v>
      </c>
      <c r="ED110" s="4">
        <v>0.1</v>
      </c>
      <c r="EE110" s="4">
        <v>0.1</v>
      </c>
      <c r="EF110" s="4">
        <v>0.5</v>
      </c>
      <c r="EG110" s="4"/>
      <c r="EH110" s="4"/>
      <c r="EI110" s="4"/>
      <c r="EJ110" s="4"/>
      <c r="EK110" s="4"/>
      <c r="EL110" s="12"/>
      <c r="EM110" s="12">
        <v>0.5</v>
      </c>
      <c r="EN110" s="4"/>
      <c r="EO110" s="4">
        <v>0.1</v>
      </c>
      <c r="EP110" s="4">
        <v>0.1</v>
      </c>
      <c r="EQ110" s="4"/>
      <c r="ER110" s="4"/>
      <c r="ES110" s="4"/>
      <c r="ET110" s="4"/>
      <c r="EU110" s="12">
        <v>3.4</v>
      </c>
      <c r="EV110" s="4">
        <v>0.14000000000000001</v>
      </c>
      <c r="EW110" s="4">
        <v>2.8</v>
      </c>
      <c r="EX110" s="12"/>
      <c r="EY110" s="12"/>
      <c r="EZ110" s="4"/>
      <c r="FA110" s="4"/>
      <c r="FB110" s="4"/>
      <c r="FC110" s="4"/>
      <c r="FD110" s="4"/>
      <c r="FE110" s="4"/>
      <c r="FF110" s="4">
        <v>0.2</v>
      </c>
      <c r="FG110" s="4"/>
      <c r="FH110" s="4"/>
      <c r="FI110" s="4">
        <v>0.1</v>
      </c>
      <c r="FJ110" s="4"/>
      <c r="FK110" s="4"/>
      <c r="FL110" s="12">
        <v>0.5</v>
      </c>
      <c r="FM110" s="4"/>
      <c r="FN110" s="4"/>
      <c r="FO110" s="4"/>
      <c r="FP110" s="4"/>
      <c r="FQ110" s="4"/>
      <c r="FR110" s="4">
        <v>0.2</v>
      </c>
      <c r="FS110" s="4"/>
      <c r="FT110" s="4"/>
      <c r="FU110" s="4"/>
      <c r="FV110" s="4"/>
      <c r="FW110" s="4"/>
      <c r="FX110" s="4"/>
      <c r="FY110" s="4"/>
      <c r="FZ110" s="4">
        <v>0.1</v>
      </c>
      <c r="GA110" s="12">
        <v>0.1</v>
      </c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>
        <v>3.0000000000000001E-3</v>
      </c>
      <c r="GO110" s="4"/>
      <c r="GP110" s="4">
        <v>2.0000000000000001E-4</v>
      </c>
      <c r="GQ110" s="4"/>
      <c r="GR110" s="4"/>
      <c r="GS110" s="4">
        <v>0.1</v>
      </c>
      <c r="GT110" s="4"/>
      <c r="GU110" s="4"/>
      <c r="GV110" s="4"/>
      <c r="GW110" s="4"/>
      <c r="GX110" s="4"/>
      <c r="GY110" s="4">
        <v>150</v>
      </c>
      <c r="GZ110" s="4"/>
      <c r="HA110" s="4">
        <v>0.1</v>
      </c>
      <c r="HB110" s="4"/>
      <c r="HC110" s="4"/>
      <c r="HD110" s="12">
        <v>0.95</v>
      </c>
      <c r="HE110" s="4">
        <v>7.0000000000000007E-2</v>
      </c>
      <c r="HF110" s="4">
        <v>0.4</v>
      </c>
      <c r="HG110" s="4"/>
      <c r="HH110" s="4">
        <v>100</v>
      </c>
      <c r="HI110" s="4">
        <v>4.4000000000000004</v>
      </c>
      <c r="HJ110" s="4"/>
      <c r="HK110" s="4">
        <v>27</v>
      </c>
      <c r="HL110" s="12">
        <v>32</v>
      </c>
      <c r="HM110" s="4"/>
      <c r="HN110" s="4"/>
      <c r="HO110" s="4"/>
      <c r="HP110" s="4">
        <v>0.01</v>
      </c>
      <c r="HQ110" s="12">
        <v>0.01</v>
      </c>
      <c r="HR110" s="4"/>
      <c r="HS110" s="4"/>
      <c r="HT110" s="4"/>
      <c r="HU110" s="4"/>
      <c r="HV110" s="4"/>
      <c r="HW110" s="4"/>
      <c r="HX110" s="4"/>
      <c r="HY110" s="4">
        <v>0.1</v>
      </c>
      <c r="HZ110" s="12"/>
      <c r="IA110" s="4">
        <v>0.1</v>
      </c>
      <c r="IB110" s="4"/>
      <c r="IC110" s="4"/>
      <c r="ID110" s="12">
        <v>3</v>
      </c>
      <c r="IE110" s="4">
        <v>0.93</v>
      </c>
      <c r="IF110" s="4">
        <v>2.7</v>
      </c>
      <c r="IG110" s="4"/>
      <c r="IH110" s="4"/>
      <c r="II110" s="4"/>
      <c r="IJ110" s="4"/>
      <c r="IK110" s="4"/>
      <c r="IL110" s="4"/>
      <c r="IM110" s="4">
        <v>0.1</v>
      </c>
      <c r="IN110" s="4"/>
      <c r="IO110" s="4"/>
      <c r="IP110" s="4"/>
      <c r="IQ110" s="4"/>
      <c r="IR110" s="4">
        <v>1E-3</v>
      </c>
      <c r="IS110" s="4">
        <v>1E-3</v>
      </c>
      <c r="IT110" s="4">
        <v>1E-3</v>
      </c>
      <c r="IU110" s="4">
        <v>1E-3</v>
      </c>
      <c r="IV110" s="4">
        <v>1E-3</v>
      </c>
      <c r="IW110" s="4">
        <v>1E-3</v>
      </c>
      <c r="IX110" s="4">
        <v>2E-3</v>
      </c>
      <c r="IY110" s="4">
        <v>8.0000000000000002E-3</v>
      </c>
      <c r="IZ110" s="4"/>
      <c r="JA110" s="4"/>
      <c r="JB110" s="4">
        <v>0.02</v>
      </c>
      <c r="JC110" s="4"/>
      <c r="JD110" s="4"/>
      <c r="JE110" s="4"/>
      <c r="JF110" s="4"/>
      <c r="JG110" s="4"/>
      <c r="JH110" s="4"/>
      <c r="JI110" s="4"/>
      <c r="JJ110" s="4"/>
      <c r="JK110" s="4"/>
      <c r="JL110" s="4"/>
      <c r="JM110" s="4"/>
      <c r="JN110" s="4"/>
      <c r="JO110" s="4"/>
      <c r="JP110" s="4"/>
      <c r="JQ110" s="4"/>
      <c r="JR110" s="4"/>
      <c r="JS110" s="4"/>
      <c r="JT110" s="4"/>
      <c r="JU110" s="4"/>
      <c r="JV110" s="4"/>
      <c r="JW110" s="4"/>
      <c r="JX110" s="4"/>
      <c r="JY110" s="12"/>
      <c r="JZ110" s="4"/>
      <c r="KA110" s="4"/>
      <c r="KB110" s="12"/>
      <c r="KC110" s="4"/>
      <c r="KD110" s="4"/>
      <c r="KE110" s="4"/>
      <c r="KF110" s="4"/>
      <c r="KG110" s="4"/>
      <c r="KH110" s="4"/>
      <c r="KI110" s="4"/>
      <c r="KJ110" s="4"/>
      <c r="KK110" s="4">
        <v>7.77</v>
      </c>
      <c r="KL110" s="4"/>
      <c r="KM110" s="4">
        <v>5.5E-2</v>
      </c>
      <c r="KN110" s="4"/>
      <c r="KO110" s="4"/>
      <c r="KP110" s="4"/>
      <c r="KQ110" s="4">
        <v>3.7</v>
      </c>
      <c r="KR110" s="4"/>
      <c r="KS110" s="4"/>
      <c r="KT110" s="4"/>
      <c r="KU110" s="4">
        <v>0.1</v>
      </c>
      <c r="KV110" s="4"/>
      <c r="KW110" s="4"/>
      <c r="KX110" s="4"/>
      <c r="KY110" s="4">
        <v>20</v>
      </c>
      <c r="KZ110" s="4">
        <v>11</v>
      </c>
      <c r="LA110" s="4">
        <v>170</v>
      </c>
      <c r="LB110" s="4">
        <v>0.1</v>
      </c>
      <c r="LC110" s="4"/>
      <c r="LD110" s="4">
        <v>35</v>
      </c>
      <c r="LE110" s="4"/>
      <c r="LF110" s="4"/>
      <c r="LG110" s="4"/>
      <c r="LH110" s="4">
        <v>0.1</v>
      </c>
      <c r="LI110" s="4">
        <v>0.1</v>
      </c>
      <c r="LJ110" s="4">
        <v>0.1</v>
      </c>
      <c r="LK110" s="12">
        <v>0.1</v>
      </c>
      <c r="LL110" s="4">
        <v>0.1</v>
      </c>
      <c r="LM110" s="4">
        <v>0.5</v>
      </c>
      <c r="LN110" s="4"/>
      <c r="LO110" s="4"/>
      <c r="LP110" s="4">
        <v>2.0000000000000001E-4</v>
      </c>
      <c r="LQ110" s="12">
        <v>0.1</v>
      </c>
      <c r="LR110" s="4">
        <v>0.1</v>
      </c>
      <c r="LS110" s="4"/>
      <c r="LT110" s="4">
        <v>0.01</v>
      </c>
      <c r="LU110" s="4"/>
      <c r="LV110" s="4">
        <v>2.0000000000000001E-4</v>
      </c>
      <c r="LW110" s="4"/>
      <c r="LX110" s="4">
        <v>0.1</v>
      </c>
      <c r="LY110" s="12">
        <v>6.8</v>
      </c>
      <c r="LZ110" s="4">
        <v>3.1</v>
      </c>
      <c r="MA110" s="4">
        <v>8.6</v>
      </c>
      <c r="MB110" s="4">
        <v>5.7372464335664324</v>
      </c>
    </row>
    <row r="111" spans="1:340">
      <c r="A111" s="4" t="s">
        <v>502</v>
      </c>
      <c r="B111" s="4">
        <v>0.1</v>
      </c>
      <c r="C111" s="4">
        <v>0.1</v>
      </c>
      <c r="D111" s="4">
        <v>0.1</v>
      </c>
      <c r="E111" s="4">
        <v>0.1</v>
      </c>
      <c r="F111" s="4">
        <v>0.1</v>
      </c>
      <c r="G111" s="4">
        <v>0.1</v>
      </c>
      <c r="H111" s="4">
        <v>0.1</v>
      </c>
      <c r="I111" s="4"/>
      <c r="J111" s="4">
        <v>0.5</v>
      </c>
      <c r="K111" s="4">
        <v>0.1</v>
      </c>
      <c r="L111" s="4">
        <v>0.1</v>
      </c>
      <c r="M111" s="4">
        <v>0.1</v>
      </c>
      <c r="N111" s="4">
        <v>0.1</v>
      </c>
      <c r="O111" s="4">
        <v>0.1</v>
      </c>
      <c r="P111" s="4">
        <v>0.1</v>
      </c>
      <c r="Q111" s="4">
        <v>0.1</v>
      </c>
      <c r="R111" s="4">
        <v>0.1</v>
      </c>
      <c r="S111" s="12">
        <v>0.1</v>
      </c>
      <c r="T111" s="4"/>
      <c r="U111" s="4">
        <v>0.1</v>
      </c>
      <c r="V111" s="4">
        <v>0.1</v>
      </c>
      <c r="W111" s="4">
        <v>0.1</v>
      </c>
      <c r="X111" s="4">
        <v>0.1</v>
      </c>
      <c r="Y111" s="4"/>
      <c r="Z111" s="4"/>
      <c r="AA111" s="4"/>
      <c r="AB111" s="4"/>
      <c r="AC111" s="4"/>
      <c r="AD111" s="4">
        <v>6.0000000000000002E-5</v>
      </c>
      <c r="AE111" s="4">
        <v>9.0000000000000006E-5</v>
      </c>
      <c r="AF111" s="4">
        <v>6.0000000000000002E-5</v>
      </c>
      <c r="AG111" s="4">
        <v>6.0000000000000002E-5</v>
      </c>
      <c r="AH111" s="4">
        <v>6.0000000000000002E-5</v>
      </c>
      <c r="AI111" s="4">
        <v>6.0000000000000002E-5</v>
      </c>
      <c r="AJ111" s="4">
        <v>6.0000000000000002E-5</v>
      </c>
      <c r="AK111" s="4">
        <v>6.0000000000000002E-5</v>
      </c>
      <c r="AL111" s="4">
        <v>0.1</v>
      </c>
      <c r="AM111" s="4">
        <v>6.9999999999999994E-5</v>
      </c>
      <c r="AN111" s="4"/>
      <c r="AO111" s="4">
        <v>0.02</v>
      </c>
      <c r="AP111" s="4">
        <v>0.02</v>
      </c>
      <c r="AQ111" s="4">
        <v>6.0000000000000002E-5</v>
      </c>
      <c r="AR111" s="4"/>
      <c r="AS111" s="4">
        <v>0.02</v>
      </c>
      <c r="AT111" s="4">
        <v>0.02</v>
      </c>
      <c r="AU111" s="4"/>
      <c r="AV111" s="4"/>
      <c r="AW111" s="4">
        <v>0.02</v>
      </c>
      <c r="AX111" s="4">
        <v>0.02</v>
      </c>
      <c r="AY111" s="4">
        <v>0.02</v>
      </c>
      <c r="AZ111" s="4">
        <v>0.02</v>
      </c>
      <c r="BA111" s="4">
        <v>0.02</v>
      </c>
      <c r="BB111" s="4">
        <v>0.02</v>
      </c>
      <c r="BC111" s="4">
        <v>0.02</v>
      </c>
      <c r="BD111" s="4">
        <v>0.1</v>
      </c>
      <c r="BE111" s="4">
        <v>0.02</v>
      </c>
      <c r="BF111" s="4"/>
      <c r="BG111" s="4">
        <v>0.02</v>
      </c>
      <c r="BH111" s="4"/>
      <c r="BI111" s="4">
        <v>0.02</v>
      </c>
      <c r="BJ111" s="4">
        <v>0.02</v>
      </c>
      <c r="BK111" s="4"/>
      <c r="BL111" s="4">
        <v>0.02</v>
      </c>
      <c r="BM111" s="4">
        <v>0.1</v>
      </c>
      <c r="BN111" s="4">
        <v>0.02</v>
      </c>
      <c r="BO111" s="4"/>
      <c r="BP111" s="4"/>
      <c r="BQ111" s="4"/>
      <c r="BR111" s="4">
        <v>0.02</v>
      </c>
      <c r="BS111" s="4">
        <v>0.02</v>
      </c>
      <c r="BT111" s="4">
        <v>0.02</v>
      </c>
      <c r="BU111" s="4">
        <v>0.02</v>
      </c>
      <c r="BV111" s="4"/>
      <c r="BW111" s="4">
        <v>0.1</v>
      </c>
      <c r="BX111" s="4">
        <v>0.1</v>
      </c>
      <c r="BY111" s="4">
        <v>0.02</v>
      </c>
      <c r="BZ111" s="4">
        <v>0.04</v>
      </c>
      <c r="CA111" s="4"/>
      <c r="CB111" s="4">
        <v>0.01</v>
      </c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>
        <v>20</v>
      </c>
      <c r="CP111" s="4"/>
      <c r="CQ111" s="12">
        <v>5.6999999999999998E-4</v>
      </c>
      <c r="CR111" s="4">
        <v>3.9E-2</v>
      </c>
      <c r="CS111" s="4"/>
      <c r="CT111" s="12">
        <v>1</v>
      </c>
      <c r="CU111" s="4"/>
      <c r="CV111" s="4"/>
      <c r="CW111" s="4"/>
      <c r="CX111" s="4">
        <v>36</v>
      </c>
      <c r="CY111" s="4"/>
      <c r="CZ111" s="4"/>
      <c r="DA111" s="12">
        <v>0.1</v>
      </c>
      <c r="DB111" s="4"/>
      <c r="DC111" s="12"/>
      <c r="DD111" s="4"/>
      <c r="DE111" s="4"/>
      <c r="DF111" s="4"/>
      <c r="DG111" s="4"/>
      <c r="DH111" s="4"/>
      <c r="DI111" s="4"/>
      <c r="DJ111" s="4">
        <v>100</v>
      </c>
      <c r="DK111" s="4">
        <v>0.1</v>
      </c>
      <c r="DL111" s="4">
        <v>0.1</v>
      </c>
      <c r="DM111" s="4">
        <v>0.1</v>
      </c>
      <c r="DN111" s="4">
        <v>0.1</v>
      </c>
      <c r="DO111" s="4"/>
      <c r="DP111" s="12">
        <v>1.9E-2</v>
      </c>
      <c r="DQ111" s="4">
        <v>1.6E-2</v>
      </c>
      <c r="DR111" s="4">
        <v>66</v>
      </c>
      <c r="DS111" s="4"/>
      <c r="DT111" s="4"/>
      <c r="DU111" s="4"/>
      <c r="DV111" s="4"/>
      <c r="DW111" s="4">
        <v>0.1</v>
      </c>
      <c r="DX111" s="4">
        <v>0.1</v>
      </c>
      <c r="DY111" s="4">
        <v>3.5</v>
      </c>
      <c r="DZ111" s="4"/>
      <c r="EA111" s="4"/>
      <c r="EB111" s="4">
        <v>38</v>
      </c>
      <c r="EC111" s="4">
        <v>0.1</v>
      </c>
      <c r="ED111" s="4">
        <v>0.1</v>
      </c>
      <c r="EE111" s="4">
        <v>0.1</v>
      </c>
      <c r="EF111" s="4">
        <v>0.5</v>
      </c>
      <c r="EG111" s="4">
        <v>9.4</v>
      </c>
      <c r="EH111" s="4"/>
      <c r="EI111" s="4"/>
      <c r="EJ111" s="4"/>
      <c r="EK111" s="4"/>
      <c r="EL111" s="12"/>
      <c r="EM111" s="12">
        <v>0.5</v>
      </c>
      <c r="EN111" s="4"/>
      <c r="EO111" s="4">
        <v>0.1</v>
      </c>
      <c r="EP111" s="4">
        <v>0.1</v>
      </c>
      <c r="EQ111" s="4"/>
      <c r="ER111" s="4"/>
      <c r="ES111" s="4"/>
      <c r="ET111" s="4">
        <v>504</v>
      </c>
      <c r="EU111" s="12">
        <v>3.1</v>
      </c>
      <c r="EV111" s="4">
        <v>0.16</v>
      </c>
      <c r="EW111" s="4">
        <v>2.1</v>
      </c>
      <c r="EX111" s="12"/>
      <c r="EY111" s="12"/>
      <c r="EZ111" s="4"/>
      <c r="FA111" s="4"/>
      <c r="FB111" s="4"/>
      <c r="FC111" s="4"/>
      <c r="FD111" s="4"/>
      <c r="FE111" s="4"/>
      <c r="FF111" s="4">
        <v>0.2</v>
      </c>
      <c r="FG111" s="4"/>
      <c r="FH111" s="4"/>
      <c r="FI111" s="4">
        <v>0.1</v>
      </c>
      <c r="FJ111" s="4"/>
      <c r="FK111" s="4"/>
      <c r="FL111" s="12">
        <v>0.5</v>
      </c>
      <c r="FM111" s="4"/>
      <c r="FN111" s="4"/>
      <c r="FO111" s="4"/>
      <c r="FP111" s="4"/>
      <c r="FQ111" s="4"/>
      <c r="FR111" s="4">
        <v>0.2</v>
      </c>
      <c r="FS111" s="4"/>
      <c r="FT111" s="4"/>
      <c r="FU111" s="4"/>
      <c r="FV111" s="4"/>
      <c r="FW111" s="4"/>
      <c r="FX111" s="4"/>
      <c r="FY111" s="4"/>
      <c r="FZ111" s="4">
        <v>0.1</v>
      </c>
      <c r="GA111" s="12">
        <v>0.1</v>
      </c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>
        <v>2.0000000000000001E-4</v>
      </c>
      <c r="GQ111" s="4"/>
      <c r="GR111" s="4"/>
      <c r="GS111" s="4">
        <v>0.1</v>
      </c>
      <c r="GT111" s="4"/>
      <c r="GU111" s="4"/>
      <c r="GV111" s="4"/>
      <c r="GW111" s="4"/>
      <c r="GX111" s="4"/>
      <c r="GY111" s="4">
        <v>30</v>
      </c>
      <c r="GZ111" s="4"/>
      <c r="HA111" s="4">
        <v>0.1</v>
      </c>
      <c r="HB111" s="4"/>
      <c r="HC111" s="4"/>
      <c r="HD111" s="12">
        <v>0.49</v>
      </c>
      <c r="HE111" s="4">
        <v>0.01</v>
      </c>
      <c r="HF111" s="4">
        <v>0.1</v>
      </c>
      <c r="HG111" s="4"/>
      <c r="HH111" s="4">
        <v>100</v>
      </c>
      <c r="HI111" s="4">
        <v>5.2</v>
      </c>
      <c r="HJ111" s="4"/>
      <c r="HK111" s="4">
        <v>17</v>
      </c>
      <c r="HL111" s="12">
        <v>29</v>
      </c>
      <c r="HM111" s="4"/>
      <c r="HN111" s="4"/>
      <c r="HO111" s="4"/>
      <c r="HP111" s="4">
        <v>0.01</v>
      </c>
      <c r="HQ111" s="12">
        <v>0.01</v>
      </c>
      <c r="HR111" s="4"/>
      <c r="HS111" s="4"/>
      <c r="HT111" s="4"/>
      <c r="HU111" s="4"/>
      <c r="HV111" s="4"/>
      <c r="HW111" s="4"/>
      <c r="HX111" s="4"/>
      <c r="HY111" s="4">
        <v>0.1</v>
      </c>
      <c r="HZ111" s="12"/>
      <c r="IA111" s="4">
        <v>0.1</v>
      </c>
      <c r="IB111" s="4"/>
      <c r="IC111" s="4"/>
      <c r="ID111" s="12">
        <v>2.2999999999999998</v>
      </c>
      <c r="IE111" s="4">
        <v>0.67</v>
      </c>
      <c r="IF111" s="4">
        <v>2.1</v>
      </c>
      <c r="IG111" s="4">
        <v>5.58</v>
      </c>
      <c r="IH111" s="4">
        <v>1.7999999999999999E-2</v>
      </c>
      <c r="II111" s="4"/>
      <c r="IJ111" s="4">
        <v>6.1</v>
      </c>
      <c r="IK111" s="4">
        <v>5.6</v>
      </c>
      <c r="IL111" s="4"/>
      <c r="IM111" s="4">
        <v>0.1</v>
      </c>
      <c r="IN111" s="4">
        <v>0.13</v>
      </c>
      <c r="IO111" s="4"/>
      <c r="IP111" s="4">
        <v>8.36</v>
      </c>
      <c r="IQ111" s="4">
        <v>85</v>
      </c>
      <c r="IR111" s="4"/>
      <c r="IS111" s="4"/>
      <c r="IT111" s="4"/>
      <c r="IU111" s="4"/>
      <c r="IV111" s="4"/>
      <c r="IW111" s="4"/>
      <c r="IX111" s="4"/>
      <c r="IY111" s="4"/>
      <c r="IZ111" s="4"/>
      <c r="JA111" s="4"/>
      <c r="JB111" s="4">
        <v>0.02</v>
      </c>
      <c r="JC111" s="4"/>
      <c r="JD111" s="4"/>
      <c r="JE111" s="4"/>
      <c r="JF111" s="4"/>
      <c r="JG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12"/>
      <c r="JZ111" s="4"/>
      <c r="KA111" s="4"/>
      <c r="KB111" s="12"/>
      <c r="KC111" s="4"/>
      <c r="KD111" s="4"/>
      <c r="KE111" s="4"/>
      <c r="KF111" s="4"/>
      <c r="KG111" s="4"/>
      <c r="KH111" s="4"/>
      <c r="KI111" s="4"/>
      <c r="KJ111" s="4"/>
      <c r="KK111" s="4">
        <v>7.71</v>
      </c>
      <c r="KL111" s="4"/>
      <c r="KM111" s="4">
        <v>0.05</v>
      </c>
      <c r="KN111" s="4"/>
      <c r="KO111" s="4">
        <v>0.16</v>
      </c>
      <c r="KP111" s="4"/>
      <c r="KQ111" s="4">
        <v>4.8</v>
      </c>
      <c r="KR111" s="4"/>
      <c r="KS111" s="4"/>
      <c r="KT111" s="4"/>
      <c r="KU111" s="4">
        <v>0.1</v>
      </c>
      <c r="KV111" s="4"/>
      <c r="KW111" s="4">
        <v>10</v>
      </c>
      <c r="KX111" s="4"/>
      <c r="KY111" s="4">
        <v>28</v>
      </c>
      <c r="KZ111" s="4">
        <v>6.4</v>
      </c>
      <c r="LA111" s="4">
        <v>200</v>
      </c>
      <c r="LB111" s="4">
        <v>0.1</v>
      </c>
      <c r="LC111" s="4"/>
      <c r="LD111" s="4">
        <v>44</v>
      </c>
      <c r="LE111" s="4"/>
      <c r="LF111" s="4">
        <v>16</v>
      </c>
      <c r="LG111" s="4"/>
      <c r="LH111" s="4">
        <v>0.1</v>
      </c>
      <c r="LI111" s="4">
        <v>0.1</v>
      </c>
      <c r="LJ111" s="4">
        <v>0.1</v>
      </c>
      <c r="LK111" s="12">
        <v>0.1</v>
      </c>
      <c r="LL111" s="4">
        <v>0.1</v>
      </c>
      <c r="LM111" s="4">
        <v>0.5</v>
      </c>
      <c r="LN111" s="4"/>
      <c r="LO111" s="4"/>
      <c r="LP111" s="4">
        <v>2.0000000000000001E-4</v>
      </c>
      <c r="LQ111" s="12">
        <v>0.1</v>
      </c>
      <c r="LR111" s="4">
        <v>0.1</v>
      </c>
      <c r="LS111" s="4"/>
      <c r="LT111" s="4">
        <v>0.01</v>
      </c>
      <c r="LU111" s="4"/>
      <c r="LV111" s="4">
        <v>2.0000000000000001E-4</v>
      </c>
      <c r="LW111" s="4">
        <v>4.4000000000000004</v>
      </c>
      <c r="LX111" s="4">
        <v>0.1</v>
      </c>
      <c r="LY111" s="12">
        <v>4.4000000000000004</v>
      </c>
      <c r="LZ111" s="4">
        <v>2.1</v>
      </c>
      <c r="MA111" s="4">
        <v>4.5</v>
      </c>
      <c r="MB111" s="4">
        <v>9.4202239072847647</v>
      </c>
    </row>
    <row r="112" spans="1:340">
      <c r="A112" s="4" t="s">
        <v>503</v>
      </c>
      <c r="B112" s="4">
        <v>0.1</v>
      </c>
      <c r="C112" s="4">
        <v>0.1</v>
      </c>
      <c r="D112" s="4">
        <v>0.1</v>
      </c>
      <c r="E112" s="4">
        <v>0.1</v>
      </c>
      <c r="F112" s="4">
        <v>0.1</v>
      </c>
      <c r="G112" s="4">
        <v>0.1</v>
      </c>
      <c r="H112" s="4">
        <v>0.1</v>
      </c>
      <c r="I112" s="4">
        <v>1E-4</v>
      </c>
      <c r="J112" s="4">
        <v>0.5</v>
      </c>
      <c r="K112" s="4">
        <v>0.1</v>
      </c>
      <c r="L112" s="4">
        <v>0.1</v>
      </c>
      <c r="M112" s="4">
        <v>0.1</v>
      </c>
      <c r="N112" s="4">
        <v>0.1</v>
      </c>
      <c r="O112" s="4">
        <v>0.1</v>
      </c>
      <c r="P112" s="4">
        <v>0.1</v>
      </c>
      <c r="Q112" s="4">
        <v>0.1</v>
      </c>
      <c r="R112" s="4">
        <v>0.1</v>
      </c>
      <c r="S112" s="12">
        <v>0.1</v>
      </c>
      <c r="T112" s="4">
        <v>1E-4</v>
      </c>
      <c r="U112" s="4">
        <v>0.1</v>
      </c>
      <c r="V112" s="4">
        <v>0.1</v>
      </c>
      <c r="W112" s="4">
        <v>0.1</v>
      </c>
      <c r="X112" s="4">
        <v>0.1</v>
      </c>
      <c r="Y112" s="4"/>
      <c r="Z112" s="4"/>
      <c r="AA112" s="4"/>
      <c r="AB112" s="4"/>
      <c r="AC112" s="4"/>
      <c r="AD112" s="4">
        <v>6.0000000000000002E-5</v>
      </c>
      <c r="AE112" s="4">
        <v>9.0000000000000006E-5</v>
      </c>
      <c r="AF112" s="4">
        <v>6.0000000000000002E-5</v>
      </c>
      <c r="AG112" s="4">
        <v>6.0000000000000002E-5</v>
      </c>
      <c r="AH112" s="4">
        <v>6.0000000000000002E-5</v>
      </c>
      <c r="AI112" s="4">
        <v>6.0000000000000002E-5</v>
      </c>
      <c r="AJ112" s="4">
        <v>6.0000000000000002E-5</v>
      </c>
      <c r="AK112" s="4">
        <v>6.0000000000000002E-5</v>
      </c>
      <c r="AL112" s="4">
        <v>0.1</v>
      </c>
      <c r="AM112" s="4">
        <v>6.9999999999999994E-5</v>
      </c>
      <c r="AN112" s="4">
        <v>0.02</v>
      </c>
      <c r="AO112" s="4">
        <v>0.02</v>
      </c>
      <c r="AP112" s="4">
        <v>0.02</v>
      </c>
      <c r="AQ112" s="4">
        <v>6.0000000000000002E-5</v>
      </c>
      <c r="AR112" s="4">
        <v>5.0000000000000001E-3</v>
      </c>
      <c r="AS112" s="4">
        <v>0.02</v>
      </c>
      <c r="AT112" s="4">
        <v>0.02</v>
      </c>
      <c r="AU112" s="4">
        <v>7.1999999999999998E-3</v>
      </c>
      <c r="AV112" s="4">
        <v>5.0000000000000001E-3</v>
      </c>
      <c r="AW112" s="4">
        <v>0.02</v>
      </c>
      <c r="AX112" s="4">
        <v>0.02</v>
      </c>
      <c r="AY112" s="4">
        <v>0.02</v>
      </c>
      <c r="AZ112" s="4">
        <v>0.02</v>
      </c>
      <c r="BA112" s="4">
        <v>0.02</v>
      </c>
      <c r="BB112" s="4">
        <v>0.02</v>
      </c>
      <c r="BC112" s="4">
        <v>0.02</v>
      </c>
      <c r="BD112" s="4">
        <v>0.1</v>
      </c>
      <c r="BE112" s="4">
        <v>0.02</v>
      </c>
      <c r="BF112" s="4"/>
      <c r="BG112" s="4">
        <v>0.02</v>
      </c>
      <c r="BH112" s="4">
        <v>5.0000000000000001E-3</v>
      </c>
      <c r="BI112" s="4">
        <v>0.02</v>
      </c>
      <c r="BJ112" s="4">
        <v>0.02</v>
      </c>
      <c r="BK112" s="4"/>
      <c r="BL112" s="4">
        <v>0.02</v>
      </c>
      <c r="BM112" s="4">
        <v>0.1</v>
      </c>
      <c r="BN112" s="4">
        <v>0.02</v>
      </c>
      <c r="BO112" s="4"/>
      <c r="BP112" s="4"/>
      <c r="BQ112" s="4"/>
      <c r="BR112" s="4">
        <v>0.02</v>
      </c>
      <c r="BS112" s="4">
        <v>0.02</v>
      </c>
      <c r="BT112" s="4">
        <v>0.02</v>
      </c>
      <c r="BU112" s="4">
        <v>0.02</v>
      </c>
      <c r="BV112" s="4">
        <v>5.0000000000000001E-3</v>
      </c>
      <c r="BW112" s="4">
        <v>0.1</v>
      </c>
      <c r="BX112" s="4">
        <v>0.1</v>
      </c>
      <c r="BY112" s="4">
        <v>0.02</v>
      </c>
      <c r="BZ112" s="4">
        <v>0.04</v>
      </c>
      <c r="CA112" s="4">
        <v>5.0000000000000001E-3</v>
      </c>
      <c r="CB112" s="4">
        <v>0.01</v>
      </c>
      <c r="CC112" s="4"/>
      <c r="CD112" s="4"/>
      <c r="CE112" s="4"/>
      <c r="CF112" s="4">
        <v>0.01</v>
      </c>
      <c r="CG112" s="4">
        <v>0.01</v>
      </c>
      <c r="CH112" s="4">
        <v>1E-4</v>
      </c>
      <c r="CI112" s="4">
        <v>1E-4</v>
      </c>
      <c r="CJ112" s="4">
        <v>5.0000000000000001E-3</v>
      </c>
      <c r="CK112" s="4">
        <v>5.0000000000000001E-3</v>
      </c>
      <c r="CL112" s="4">
        <v>5.0000000000000001E-3</v>
      </c>
      <c r="CM112" s="4">
        <v>1E-4</v>
      </c>
      <c r="CN112" s="4"/>
      <c r="CO112" s="4">
        <v>20</v>
      </c>
      <c r="CP112" s="4">
        <v>0.48</v>
      </c>
      <c r="CQ112" s="12">
        <v>1.24E-3</v>
      </c>
      <c r="CR112" s="4">
        <v>6.4000000000000001E-2</v>
      </c>
      <c r="CS112" s="4">
        <v>0.01</v>
      </c>
      <c r="CT112" s="12">
        <v>1</v>
      </c>
      <c r="CU112" s="4">
        <v>0.02</v>
      </c>
      <c r="CV112" s="4">
        <v>1.8E-3</v>
      </c>
      <c r="CW112" s="4">
        <v>0.02</v>
      </c>
      <c r="CX112" s="4">
        <v>38</v>
      </c>
      <c r="CY112" s="4">
        <v>5.0000000000000001E-3</v>
      </c>
      <c r="CZ112" s="4">
        <v>9.2999999999999992E-3</v>
      </c>
      <c r="DA112" s="12">
        <v>0.1</v>
      </c>
      <c r="DB112" s="4">
        <v>0.01</v>
      </c>
      <c r="DC112" s="12">
        <v>2.8999999999999998E-3</v>
      </c>
      <c r="DD112" s="4">
        <v>2.7000000000000001E-3</v>
      </c>
      <c r="DE112" s="4">
        <v>0.01</v>
      </c>
      <c r="DF112" s="4">
        <v>4.3E-3</v>
      </c>
      <c r="DG112" s="4">
        <v>1.2999999999999999E-3</v>
      </c>
      <c r="DH112" s="4">
        <v>1</v>
      </c>
      <c r="DI112" s="4">
        <v>1E-4</v>
      </c>
      <c r="DJ112" s="4">
        <v>100</v>
      </c>
      <c r="DK112" s="4">
        <v>0.1</v>
      </c>
      <c r="DL112" s="4">
        <v>0.1</v>
      </c>
      <c r="DM112" s="4">
        <v>0.1</v>
      </c>
      <c r="DN112" s="4">
        <v>0.1</v>
      </c>
      <c r="DO112" s="4">
        <v>5.0000000000000001E-3</v>
      </c>
      <c r="DP112" s="12">
        <v>1.9E-2</v>
      </c>
      <c r="DQ112" s="4">
        <v>1.2999999999999999E-2</v>
      </c>
      <c r="DR112" s="4">
        <v>64</v>
      </c>
      <c r="DS112" s="4">
        <v>0.01</v>
      </c>
      <c r="DT112" s="4">
        <v>0.01</v>
      </c>
      <c r="DU112" s="4">
        <v>0.01</v>
      </c>
      <c r="DV112" s="4">
        <v>5.0000000000000001E-3</v>
      </c>
      <c r="DW112" s="4">
        <v>0.1</v>
      </c>
      <c r="DX112" s="4">
        <v>0.1</v>
      </c>
      <c r="DY112" s="4">
        <v>3.4</v>
      </c>
      <c r="DZ112" s="4">
        <v>1E-4</v>
      </c>
      <c r="EA112" s="4">
        <v>0.01</v>
      </c>
      <c r="EB112" s="4">
        <v>40</v>
      </c>
      <c r="EC112" s="4">
        <v>0.1</v>
      </c>
      <c r="ED112" s="4">
        <v>0.1</v>
      </c>
      <c r="EE112" s="4">
        <v>0.1</v>
      </c>
      <c r="EF112" s="4">
        <v>0.5</v>
      </c>
      <c r="EG112" s="4">
        <v>3.6</v>
      </c>
      <c r="EH112" s="4">
        <v>5.0000000000000001E-4</v>
      </c>
      <c r="EI112" s="4">
        <v>0.01</v>
      </c>
      <c r="EJ112" s="4">
        <v>0.01</v>
      </c>
      <c r="EK112" s="4">
        <v>1E-4</v>
      </c>
      <c r="EL112" s="12">
        <v>9.9000000000000005E-2</v>
      </c>
      <c r="EM112" s="12">
        <v>0.5</v>
      </c>
      <c r="EN112" s="4">
        <v>0.01</v>
      </c>
      <c r="EO112" s="4">
        <v>0.1</v>
      </c>
      <c r="EP112" s="4">
        <v>0.1</v>
      </c>
      <c r="EQ112" s="4">
        <v>4.0000000000000003E-5</v>
      </c>
      <c r="ER112" s="4"/>
      <c r="ES112" s="4">
        <v>5.1000000000000004E-3</v>
      </c>
      <c r="ET112" s="4">
        <v>511</v>
      </c>
      <c r="EU112" s="12">
        <v>3</v>
      </c>
      <c r="EV112" s="4">
        <v>0.19</v>
      </c>
      <c r="EW112" s="4">
        <v>2.2999999999999998</v>
      </c>
      <c r="EX112" s="12">
        <v>5.0000000000000001E-3</v>
      </c>
      <c r="EY112" s="12"/>
      <c r="EZ112" s="4"/>
      <c r="FA112" s="4"/>
      <c r="FB112" s="4">
        <v>1E-4</v>
      </c>
      <c r="FC112" s="4">
        <v>4.0000000000000002E-4</v>
      </c>
      <c r="FD112" s="4">
        <v>1E-4</v>
      </c>
      <c r="FE112" s="4">
        <v>1E-4</v>
      </c>
      <c r="FF112" s="4">
        <v>0.2</v>
      </c>
      <c r="FG112" s="4">
        <v>1E-4</v>
      </c>
      <c r="FH112" s="4">
        <v>0.01</v>
      </c>
      <c r="FI112" s="4">
        <v>0.1</v>
      </c>
      <c r="FJ112" s="4">
        <v>0.01</v>
      </c>
      <c r="FK112" s="4">
        <v>1E-4</v>
      </c>
      <c r="FL112" s="12"/>
      <c r="FM112" s="4">
        <v>5.0000000000000001E-3</v>
      </c>
      <c r="FN112" s="4">
        <v>4.0000000000000003E-5</v>
      </c>
      <c r="FO112" s="4">
        <v>2.2000000000000001E-4</v>
      </c>
      <c r="FP112" s="4">
        <v>0.01</v>
      </c>
      <c r="FQ112" s="4">
        <v>1E-4</v>
      </c>
      <c r="FR112" s="4">
        <v>0.2</v>
      </c>
      <c r="FS112" s="4">
        <v>0.01</v>
      </c>
      <c r="FT112" s="4">
        <v>2.0000000000000001E-4</v>
      </c>
      <c r="FU112" s="4">
        <v>1E-4</v>
      </c>
      <c r="FV112" s="4">
        <v>1E-4</v>
      </c>
      <c r="FW112" s="4">
        <v>1E-4</v>
      </c>
      <c r="FX112" s="4">
        <v>5.0000000000000001E-3</v>
      </c>
      <c r="FY112" s="4">
        <v>0.05</v>
      </c>
      <c r="FZ112" s="4">
        <v>0.1</v>
      </c>
      <c r="GA112" s="12">
        <v>0.1</v>
      </c>
      <c r="GB112" s="4">
        <v>1E-4</v>
      </c>
      <c r="GC112" s="4">
        <v>5.0000000000000001E-3</v>
      </c>
      <c r="GD112" s="4">
        <v>0.01</v>
      </c>
      <c r="GE112" s="4"/>
      <c r="GF112" s="4">
        <v>0.01</v>
      </c>
      <c r="GG112" s="4">
        <v>5.0000000000000001E-3</v>
      </c>
      <c r="GH112" s="4"/>
      <c r="GI112" s="4">
        <v>0.1</v>
      </c>
      <c r="GJ112" s="4">
        <v>3.3E-4</v>
      </c>
      <c r="GK112" s="4">
        <v>3.8999999999999999E-4</v>
      </c>
      <c r="GL112" s="4" t="e">
        <v>#DIV/0!</v>
      </c>
      <c r="GM112" s="4"/>
      <c r="GN112" s="4">
        <v>3.4000000000000002E-4</v>
      </c>
      <c r="GO112" s="4">
        <v>4.0000000000000003E-5</v>
      </c>
      <c r="GP112" s="4">
        <v>2.0000000000000001E-4</v>
      </c>
      <c r="GQ112" s="4">
        <v>1E-4</v>
      </c>
      <c r="GR112" s="4">
        <v>1E-4</v>
      </c>
      <c r="GS112" s="4">
        <v>0.1</v>
      </c>
      <c r="GT112" s="4"/>
      <c r="GU112" s="4">
        <v>5.0000000000000001E-3</v>
      </c>
      <c r="GV112" s="4">
        <v>3.5999999999999999E-3</v>
      </c>
      <c r="GW112" s="4">
        <v>5.0000000000000001E-3</v>
      </c>
      <c r="GX112" s="4">
        <v>1.6000000000000001E-4</v>
      </c>
      <c r="GY112" s="4">
        <v>30</v>
      </c>
      <c r="GZ112" s="4">
        <v>1E-4</v>
      </c>
      <c r="HA112" s="4">
        <v>0.1</v>
      </c>
      <c r="HB112" s="4">
        <v>0.01</v>
      </c>
      <c r="HC112" s="4"/>
      <c r="HD112" s="12">
        <v>0.59</v>
      </c>
      <c r="HE112" s="4">
        <v>0.01</v>
      </c>
      <c r="HF112" s="4">
        <v>0.1</v>
      </c>
      <c r="HG112" s="4">
        <v>0.01</v>
      </c>
      <c r="HH112" s="4">
        <v>100</v>
      </c>
      <c r="HI112" s="4">
        <v>5</v>
      </c>
      <c r="HJ112" s="4">
        <v>1E-4</v>
      </c>
      <c r="HK112" s="4">
        <v>20</v>
      </c>
      <c r="HL112" s="12">
        <v>32</v>
      </c>
      <c r="HM112" s="4">
        <v>5.0000000000000001E-3</v>
      </c>
      <c r="HN112" s="4">
        <v>5.0000000000000001E-3</v>
      </c>
      <c r="HO112" s="4">
        <v>6.1999999999999998E-3</v>
      </c>
      <c r="HP112" s="4">
        <v>0.01</v>
      </c>
      <c r="HQ112" s="12">
        <v>0.01</v>
      </c>
      <c r="HR112" s="4">
        <v>0.01</v>
      </c>
      <c r="HS112" s="4">
        <v>1E-3</v>
      </c>
      <c r="HT112" s="4">
        <v>5.0000000000000001E-3</v>
      </c>
      <c r="HU112" s="4">
        <v>0.01</v>
      </c>
      <c r="HV112" s="4">
        <v>0.01</v>
      </c>
      <c r="HW112" s="4">
        <v>0.01</v>
      </c>
      <c r="HX112" s="4">
        <v>0.01</v>
      </c>
      <c r="HY112" s="4">
        <v>0.1</v>
      </c>
      <c r="HZ112" s="12">
        <v>0.01</v>
      </c>
      <c r="IA112" s="4">
        <v>0.1</v>
      </c>
      <c r="IB112" s="4">
        <v>0.01</v>
      </c>
      <c r="IC112" s="4"/>
      <c r="ID112" s="12">
        <v>2.4</v>
      </c>
      <c r="IE112" s="4">
        <v>0.67</v>
      </c>
      <c r="IF112" s="4">
        <v>2</v>
      </c>
      <c r="IG112" s="4">
        <v>5.08</v>
      </c>
      <c r="IH112" s="4">
        <v>2.3E-2</v>
      </c>
      <c r="II112" s="4"/>
      <c r="IJ112" s="4">
        <v>5.7</v>
      </c>
      <c r="IK112" s="4">
        <v>5.0999999999999996</v>
      </c>
      <c r="IL112" s="4"/>
      <c r="IM112" s="4">
        <v>0.1</v>
      </c>
      <c r="IN112" s="4">
        <v>0.17</v>
      </c>
      <c r="IO112" s="4">
        <v>5.0000000000000001E-3</v>
      </c>
      <c r="IP112" s="4">
        <v>7.78</v>
      </c>
      <c r="IQ112" s="4">
        <v>83.3</v>
      </c>
      <c r="IR112" s="4">
        <v>1E-3</v>
      </c>
      <c r="IS112" s="4">
        <v>1E-3</v>
      </c>
      <c r="IT112" s="4">
        <v>1E-3</v>
      </c>
      <c r="IU112" s="4">
        <v>1E-3</v>
      </c>
      <c r="IV112" s="4">
        <v>1E-3</v>
      </c>
      <c r="IW112" s="4">
        <v>1E-3</v>
      </c>
      <c r="IX112" s="4">
        <v>2E-3</v>
      </c>
      <c r="IY112" s="4">
        <v>8.0000000000000002E-3</v>
      </c>
      <c r="IZ112" s="4">
        <v>5.0000000000000001E-4</v>
      </c>
      <c r="JA112" s="4">
        <v>1E-4</v>
      </c>
      <c r="JB112" s="4">
        <v>0.02</v>
      </c>
      <c r="JC112" s="4"/>
      <c r="JD112" s="4"/>
      <c r="JE112" s="4"/>
      <c r="JF112" s="4"/>
      <c r="JG112" s="4"/>
      <c r="JH112" s="4"/>
      <c r="JI112" s="4"/>
      <c r="JJ112" s="4"/>
      <c r="JK112" s="4"/>
      <c r="JL112" s="4"/>
      <c r="JM112" s="4"/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12"/>
      <c r="JZ112" s="4"/>
      <c r="KA112" s="4">
        <v>2E-3</v>
      </c>
      <c r="KB112" s="12"/>
      <c r="KC112" s="4">
        <v>2.7000000000000001E-3</v>
      </c>
      <c r="KD112" s="4"/>
      <c r="KE112" s="4"/>
      <c r="KF112" s="4"/>
      <c r="KG112" s="4"/>
      <c r="KH112" s="4"/>
      <c r="KI112" s="4"/>
      <c r="KJ112" s="4">
        <v>0.01</v>
      </c>
      <c r="KK112" s="4">
        <v>7.75</v>
      </c>
      <c r="KL112" s="4">
        <v>0.01</v>
      </c>
      <c r="KM112" s="4">
        <v>5.2999999999999999E-2</v>
      </c>
      <c r="KN112" s="4">
        <v>7.1999999999999995E-2</v>
      </c>
      <c r="KO112" s="4">
        <v>0.2</v>
      </c>
      <c r="KP112" s="4">
        <v>5.0000000000000001E-3</v>
      </c>
      <c r="KQ112" s="4">
        <v>4.7</v>
      </c>
      <c r="KR112" s="4">
        <v>5.0000000000000001E-3</v>
      </c>
      <c r="KS112" s="4">
        <v>0.01</v>
      </c>
      <c r="KT112" s="4">
        <v>1E-4</v>
      </c>
      <c r="KU112" s="4">
        <v>0.1</v>
      </c>
      <c r="KV112" s="4">
        <v>1</v>
      </c>
      <c r="KW112" s="4">
        <v>9.5</v>
      </c>
      <c r="KX112" s="4">
        <v>3.8E-3</v>
      </c>
      <c r="KY112" s="4">
        <v>28</v>
      </c>
      <c r="KZ112" s="4">
        <v>7.6</v>
      </c>
      <c r="LA112" s="4">
        <v>200</v>
      </c>
      <c r="LB112" s="4">
        <v>0.1</v>
      </c>
      <c r="LC112" s="4"/>
      <c r="LD112" s="4">
        <v>44</v>
      </c>
      <c r="LE112" s="4">
        <v>1E-4</v>
      </c>
      <c r="LF112" s="4">
        <v>18.5</v>
      </c>
      <c r="LG112" s="4">
        <v>1.6999999999999999E-3</v>
      </c>
      <c r="LH112" s="4">
        <v>0.1</v>
      </c>
      <c r="LI112" s="4">
        <v>0.1</v>
      </c>
      <c r="LJ112" s="4">
        <v>0.1</v>
      </c>
      <c r="LK112" s="12">
        <v>0.1</v>
      </c>
      <c r="LL112" s="4">
        <v>0.1</v>
      </c>
      <c r="LM112" s="4">
        <v>0.5</v>
      </c>
      <c r="LN112" s="4">
        <v>4.0000000000000003E-5</v>
      </c>
      <c r="LO112" s="4"/>
      <c r="LP112" s="4">
        <v>2.0000000000000001E-4</v>
      </c>
      <c r="LQ112" s="12">
        <v>0.1</v>
      </c>
      <c r="LR112" s="4">
        <v>0.1</v>
      </c>
      <c r="LS112" s="4">
        <v>5.1999999999999998E-3</v>
      </c>
      <c r="LT112" s="4">
        <v>0.01</v>
      </c>
      <c r="LU112" s="4">
        <v>1E-4</v>
      </c>
      <c r="LV112" s="4">
        <v>2.0000000000000001E-4</v>
      </c>
      <c r="LW112" s="4">
        <v>3.9</v>
      </c>
      <c r="LX112" s="4">
        <v>0.1</v>
      </c>
      <c r="LY112" s="12">
        <v>12</v>
      </c>
      <c r="LZ112" s="4">
        <v>2.1</v>
      </c>
      <c r="MA112" s="4">
        <v>4.3</v>
      </c>
      <c r="MB112" s="4">
        <v>5.2018703249097431</v>
      </c>
    </row>
    <row r="113" spans="1:340">
      <c r="A113" s="4" t="s">
        <v>504</v>
      </c>
      <c r="B113" s="4">
        <v>0.1</v>
      </c>
      <c r="C113" s="4">
        <v>0.1</v>
      </c>
      <c r="D113" s="4">
        <v>0.1</v>
      </c>
      <c r="E113" s="4">
        <v>0.1</v>
      </c>
      <c r="F113" s="4">
        <v>0.1</v>
      </c>
      <c r="G113" s="4">
        <v>0.1</v>
      </c>
      <c r="H113" s="4">
        <v>0.1</v>
      </c>
      <c r="I113" s="4"/>
      <c r="J113" s="4">
        <v>0.5</v>
      </c>
      <c r="K113" s="4">
        <v>0.1</v>
      </c>
      <c r="L113" s="4">
        <v>0.1</v>
      </c>
      <c r="M113" s="4">
        <v>0.1</v>
      </c>
      <c r="N113" s="4">
        <v>0.1</v>
      </c>
      <c r="O113" s="4">
        <v>0.1</v>
      </c>
      <c r="P113" s="4">
        <v>0.1</v>
      </c>
      <c r="Q113" s="4">
        <v>0.1</v>
      </c>
      <c r="R113" s="4">
        <v>0.1</v>
      </c>
      <c r="S113" s="12">
        <v>0.1</v>
      </c>
      <c r="T113" s="4"/>
      <c r="U113" s="4">
        <v>0.1</v>
      </c>
      <c r="V113" s="4">
        <v>0.1</v>
      </c>
      <c r="W113" s="4">
        <v>0.1</v>
      </c>
      <c r="X113" s="4">
        <v>0.1</v>
      </c>
      <c r="Y113" s="4"/>
      <c r="Z113" s="4"/>
      <c r="AA113" s="4"/>
      <c r="AB113" s="4"/>
      <c r="AC113" s="4"/>
      <c r="AD113" s="4">
        <v>6.0000000000000002E-5</v>
      </c>
      <c r="AE113" s="4">
        <v>9.0000000000000006E-5</v>
      </c>
      <c r="AF113" s="4">
        <v>6.0000000000000002E-5</v>
      </c>
      <c r="AG113" s="4">
        <v>6.0000000000000002E-5</v>
      </c>
      <c r="AH113" s="4">
        <v>6.0000000000000002E-5</v>
      </c>
      <c r="AI113" s="4">
        <v>6.0000000000000002E-5</v>
      </c>
      <c r="AJ113" s="4">
        <v>6.0000000000000002E-5</v>
      </c>
      <c r="AK113" s="4">
        <v>6.0000000000000002E-5</v>
      </c>
      <c r="AL113" s="4">
        <v>0.1</v>
      </c>
      <c r="AM113" s="4">
        <v>6.9999999999999994E-5</v>
      </c>
      <c r="AN113" s="4"/>
      <c r="AO113" s="4">
        <v>0.02</v>
      </c>
      <c r="AP113" s="4">
        <v>0.02</v>
      </c>
      <c r="AQ113" s="4">
        <v>6.0000000000000002E-5</v>
      </c>
      <c r="AR113" s="4"/>
      <c r="AS113" s="4">
        <v>0.02</v>
      </c>
      <c r="AT113" s="4">
        <v>0.02</v>
      </c>
      <c r="AU113" s="4"/>
      <c r="AV113" s="4"/>
      <c r="AW113" s="4">
        <v>0.02</v>
      </c>
      <c r="AX113" s="4">
        <v>0.02</v>
      </c>
      <c r="AY113" s="4">
        <v>0.02</v>
      </c>
      <c r="AZ113" s="4">
        <v>0.02</v>
      </c>
      <c r="BA113" s="4">
        <v>0.02</v>
      </c>
      <c r="BB113" s="4">
        <v>0.02</v>
      </c>
      <c r="BC113" s="4">
        <v>0.02</v>
      </c>
      <c r="BD113" s="4">
        <v>0.1</v>
      </c>
      <c r="BE113" s="4">
        <v>0.02</v>
      </c>
      <c r="BF113" s="4"/>
      <c r="BG113" s="4">
        <v>0.02</v>
      </c>
      <c r="BH113" s="4"/>
      <c r="BI113" s="4">
        <v>0.02</v>
      </c>
      <c r="BJ113" s="4">
        <v>0.02</v>
      </c>
      <c r="BK113" s="4"/>
      <c r="BL113" s="4">
        <v>0.02</v>
      </c>
      <c r="BM113" s="4">
        <v>0.1</v>
      </c>
      <c r="BN113" s="4">
        <v>0.02</v>
      </c>
      <c r="BO113" s="4"/>
      <c r="BP113" s="4"/>
      <c r="BQ113" s="4"/>
      <c r="BR113" s="4">
        <v>0.02</v>
      </c>
      <c r="BS113" s="4">
        <v>0.02</v>
      </c>
      <c r="BT113" s="4">
        <v>0.02</v>
      </c>
      <c r="BU113" s="4">
        <v>0.02</v>
      </c>
      <c r="BV113" s="4"/>
      <c r="BW113" s="4">
        <v>0.1</v>
      </c>
      <c r="BX113" s="4">
        <v>0.1</v>
      </c>
      <c r="BY113" s="4">
        <v>0.02</v>
      </c>
      <c r="BZ113" s="4">
        <v>0.04</v>
      </c>
      <c r="CA113" s="4"/>
      <c r="CB113" s="4">
        <v>0.01</v>
      </c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>
        <v>20</v>
      </c>
      <c r="CP113" s="4"/>
      <c r="CQ113" s="12">
        <v>1.6100000000000001E-3</v>
      </c>
      <c r="CR113" s="4">
        <v>7.8E-2</v>
      </c>
      <c r="CS113" s="4"/>
      <c r="CT113" s="12">
        <v>1</v>
      </c>
      <c r="CU113" s="4"/>
      <c r="CV113" s="4"/>
      <c r="CW113" s="4"/>
      <c r="CX113" s="4">
        <v>33</v>
      </c>
      <c r="CY113" s="4"/>
      <c r="CZ113" s="4"/>
      <c r="DA113" s="12">
        <v>0.1</v>
      </c>
      <c r="DB113" s="4"/>
      <c r="DC113" s="12"/>
      <c r="DD113" s="4"/>
      <c r="DE113" s="4"/>
      <c r="DF113" s="4"/>
      <c r="DG113" s="4"/>
      <c r="DH113" s="4"/>
      <c r="DI113" s="4"/>
      <c r="DJ113" s="4">
        <v>100</v>
      </c>
      <c r="DK113" s="4">
        <v>0.1</v>
      </c>
      <c r="DL113" s="4">
        <v>0.1</v>
      </c>
      <c r="DM113" s="4">
        <v>0.1</v>
      </c>
      <c r="DN113" s="4">
        <v>0.1</v>
      </c>
      <c r="DO113" s="4"/>
      <c r="DP113" s="12">
        <v>1.7999999999999999E-2</v>
      </c>
      <c r="DQ113" s="4">
        <v>1.4999999999999999E-2</v>
      </c>
      <c r="DR113" s="4">
        <v>57</v>
      </c>
      <c r="DS113" s="4"/>
      <c r="DT113" s="4"/>
      <c r="DU113" s="4"/>
      <c r="DV113" s="4"/>
      <c r="DW113" s="4">
        <v>0.1</v>
      </c>
      <c r="DX113" s="4">
        <v>0.1</v>
      </c>
      <c r="DY113" s="4">
        <v>4</v>
      </c>
      <c r="DZ113" s="4"/>
      <c r="EA113" s="4"/>
      <c r="EB113" s="4">
        <v>36</v>
      </c>
      <c r="EC113" s="4">
        <v>0.1</v>
      </c>
      <c r="ED113" s="4">
        <v>0.1</v>
      </c>
      <c r="EE113" s="4">
        <v>0.1</v>
      </c>
      <c r="EF113" s="4">
        <v>0.5</v>
      </c>
      <c r="EG113" s="4">
        <v>2.8</v>
      </c>
      <c r="EH113" s="4"/>
      <c r="EI113" s="4"/>
      <c r="EJ113" s="4"/>
      <c r="EK113" s="4"/>
      <c r="EL113" s="12"/>
      <c r="EM113" s="12">
        <v>0.5</v>
      </c>
      <c r="EN113" s="4"/>
      <c r="EO113" s="4">
        <v>0.1</v>
      </c>
      <c r="EP113" s="4">
        <v>0.1</v>
      </c>
      <c r="EQ113" s="4"/>
      <c r="ER113" s="4"/>
      <c r="ES113" s="4"/>
      <c r="ET113" s="4">
        <v>462</v>
      </c>
      <c r="EU113" s="12">
        <v>2.9</v>
      </c>
      <c r="EV113" s="4">
        <v>0.16</v>
      </c>
      <c r="EW113" s="4">
        <v>2.5</v>
      </c>
      <c r="EX113" s="12"/>
      <c r="EY113" s="12"/>
      <c r="EZ113" s="4"/>
      <c r="FA113" s="4"/>
      <c r="FB113" s="4"/>
      <c r="FC113" s="4"/>
      <c r="FD113" s="4"/>
      <c r="FE113" s="4"/>
      <c r="FF113" s="4">
        <v>0.2</v>
      </c>
      <c r="FG113" s="4"/>
      <c r="FH113" s="4"/>
      <c r="FI113" s="4">
        <v>0.1</v>
      </c>
      <c r="FJ113" s="4"/>
      <c r="FK113" s="4"/>
      <c r="FL113" s="12">
        <v>0.5</v>
      </c>
      <c r="FM113" s="4"/>
      <c r="FN113" s="4"/>
      <c r="FO113" s="4"/>
      <c r="FP113" s="4"/>
      <c r="FQ113" s="4"/>
      <c r="FR113" s="4">
        <v>0.2</v>
      </c>
      <c r="FS113" s="4"/>
      <c r="FT113" s="4"/>
      <c r="FU113" s="4"/>
      <c r="FV113" s="4"/>
      <c r="FW113" s="4"/>
      <c r="FX113" s="4"/>
      <c r="FY113" s="4"/>
      <c r="FZ113" s="4">
        <v>0.1</v>
      </c>
      <c r="GA113" s="12">
        <v>0.1</v>
      </c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>
        <v>3.0000000000000001E-3</v>
      </c>
      <c r="GO113" s="4"/>
      <c r="GP113" s="4">
        <v>2.0000000000000001E-4</v>
      </c>
      <c r="GQ113" s="4"/>
      <c r="GR113" s="4"/>
      <c r="GS113" s="4">
        <v>0.1</v>
      </c>
      <c r="GT113" s="4"/>
      <c r="GU113" s="4"/>
      <c r="GV113" s="4"/>
      <c r="GW113" s="4"/>
      <c r="GX113" s="4"/>
      <c r="GY113" s="4">
        <v>36</v>
      </c>
      <c r="GZ113" s="4"/>
      <c r="HA113" s="4">
        <v>0.1</v>
      </c>
      <c r="HB113" s="4"/>
      <c r="HC113" s="4"/>
      <c r="HD113" s="12">
        <v>0.49</v>
      </c>
      <c r="HE113" s="4">
        <v>0.01</v>
      </c>
      <c r="HF113" s="4">
        <v>0.1</v>
      </c>
      <c r="HG113" s="4"/>
      <c r="HH113" s="4">
        <v>100</v>
      </c>
      <c r="HI113" s="4">
        <v>4.5</v>
      </c>
      <c r="HJ113" s="4"/>
      <c r="HK113" s="4">
        <v>24</v>
      </c>
      <c r="HL113" s="12">
        <v>39</v>
      </c>
      <c r="HM113" s="4"/>
      <c r="HN113" s="4"/>
      <c r="HO113" s="4"/>
      <c r="HP113" s="4">
        <v>0.01</v>
      </c>
      <c r="HQ113" s="12">
        <v>0.01</v>
      </c>
      <c r="HR113" s="4"/>
      <c r="HS113" s="4"/>
      <c r="HT113" s="4"/>
      <c r="HU113" s="4"/>
      <c r="HV113" s="4"/>
      <c r="HW113" s="4"/>
      <c r="HX113" s="4"/>
      <c r="HY113" s="4">
        <v>0.36</v>
      </c>
      <c r="HZ113" s="12"/>
      <c r="IA113" s="4">
        <v>0.1</v>
      </c>
      <c r="IB113" s="4"/>
      <c r="IC113" s="4"/>
      <c r="ID113" s="12">
        <v>2.2000000000000002</v>
      </c>
      <c r="IE113" s="4">
        <v>0.69</v>
      </c>
      <c r="IF113" s="4">
        <v>2.1</v>
      </c>
      <c r="IG113" s="4">
        <v>4.4800000000000004</v>
      </c>
      <c r="IH113" s="4">
        <v>0.02</v>
      </c>
      <c r="II113" s="4"/>
      <c r="IJ113" s="4">
        <v>5.0999999999999996</v>
      </c>
      <c r="IK113" s="4">
        <v>4.5</v>
      </c>
      <c r="IL113" s="4"/>
      <c r="IM113" s="4">
        <v>0.1</v>
      </c>
      <c r="IN113" s="4">
        <v>0.2</v>
      </c>
      <c r="IO113" s="4"/>
      <c r="IP113" s="4">
        <v>7.05</v>
      </c>
      <c r="IQ113" s="4">
        <v>77.8</v>
      </c>
      <c r="IR113" s="4">
        <v>1E-3</v>
      </c>
      <c r="IS113" s="4">
        <v>1E-3</v>
      </c>
      <c r="IT113" s="4">
        <v>1E-3</v>
      </c>
      <c r="IU113" s="4">
        <v>1E-3</v>
      </c>
      <c r="IV113" s="4">
        <v>1E-3</v>
      </c>
      <c r="IW113" s="4">
        <v>1E-3</v>
      </c>
      <c r="IX113" s="4">
        <v>2E-3</v>
      </c>
      <c r="IY113" s="4">
        <v>8.0000000000000002E-3</v>
      </c>
      <c r="IZ113" s="4"/>
      <c r="JA113" s="4"/>
      <c r="JB113" s="4">
        <v>0.02</v>
      </c>
      <c r="JC113" s="4"/>
      <c r="JD113" s="4"/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  <c r="JQ113" s="4"/>
      <c r="JR113" s="4"/>
      <c r="JS113" s="4"/>
      <c r="JT113" s="4"/>
      <c r="JU113" s="4"/>
      <c r="JV113" s="4"/>
      <c r="JW113" s="4"/>
      <c r="JX113" s="4"/>
      <c r="JY113" s="12"/>
      <c r="JZ113" s="4"/>
      <c r="KA113" s="4"/>
      <c r="KB113" s="12"/>
      <c r="KC113" s="4"/>
      <c r="KD113" s="4"/>
      <c r="KE113" s="4"/>
      <c r="KF113" s="4"/>
      <c r="KG113" s="4"/>
      <c r="KH113" s="4"/>
      <c r="KI113" s="4"/>
      <c r="KJ113" s="4"/>
      <c r="KK113" s="4">
        <v>7.73</v>
      </c>
      <c r="KL113" s="4"/>
      <c r="KM113" s="4">
        <v>6.3E-2</v>
      </c>
      <c r="KN113" s="4"/>
      <c r="KO113" s="4">
        <v>0.22</v>
      </c>
      <c r="KP113" s="4"/>
      <c r="KQ113" s="4">
        <v>5</v>
      </c>
      <c r="KR113" s="4"/>
      <c r="KS113" s="4"/>
      <c r="KT113" s="4"/>
      <c r="KU113" s="4">
        <v>0.1</v>
      </c>
      <c r="KV113" s="4"/>
      <c r="KW113" s="4">
        <v>9.3000000000000007</v>
      </c>
      <c r="KX113" s="4"/>
      <c r="KY113" s="4">
        <v>26</v>
      </c>
      <c r="KZ113" s="4">
        <v>3.2</v>
      </c>
      <c r="LA113" s="4">
        <v>180</v>
      </c>
      <c r="LB113" s="4">
        <v>0.1</v>
      </c>
      <c r="LC113" s="4"/>
      <c r="LD113" s="4">
        <v>39</v>
      </c>
      <c r="LE113" s="4"/>
      <c r="LF113" s="4">
        <v>20</v>
      </c>
      <c r="LG113" s="4"/>
      <c r="LH113" s="4">
        <v>0.1</v>
      </c>
      <c r="LI113" s="4">
        <v>0.1</v>
      </c>
      <c r="LJ113" s="4">
        <v>0.1</v>
      </c>
      <c r="LK113" s="12">
        <v>0.1</v>
      </c>
      <c r="LL113" s="4">
        <v>0.1</v>
      </c>
      <c r="LM113" s="4">
        <v>0.5</v>
      </c>
      <c r="LN113" s="4"/>
      <c r="LO113" s="4"/>
      <c r="LP113" s="4">
        <v>2.0000000000000001E-4</v>
      </c>
      <c r="LQ113" s="12">
        <v>0.1</v>
      </c>
      <c r="LR113" s="4">
        <v>0.1</v>
      </c>
      <c r="LS113" s="4"/>
      <c r="LT113" s="4">
        <v>0.01</v>
      </c>
      <c r="LU113" s="4"/>
      <c r="LV113" s="4">
        <v>2.0000000000000001E-4</v>
      </c>
      <c r="LW113" s="4">
        <v>4.5999999999999996</v>
      </c>
      <c r="LX113" s="4">
        <v>0.1</v>
      </c>
      <c r="LY113" s="12">
        <v>3.9</v>
      </c>
      <c r="LZ113" s="4">
        <v>4</v>
      </c>
      <c r="MA113" s="4">
        <v>8.9</v>
      </c>
      <c r="MB113" s="4">
        <v>8.4427865624999967</v>
      </c>
    </row>
    <row r="114" spans="1:340">
      <c r="A114" s="4" t="s">
        <v>505</v>
      </c>
      <c r="B114" s="4">
        <v>0.1</v>
      </c>
      <c r="C114" s="4">
        <v>0.1</v>
      </c>
      <c r="D114" s="4">
        <v>0.1</v>
      </c>
      <c r="E114" s="4">
        <v>0.1</v>
      </c>
      <c r="F114" s="4">
        <v>0.1</v>
      </c>
      <c r="G114" s="4">
        <v>0.1</v>
      </c>
      <c r="H114" s="4">
        <v>0.1</v>
      </c>
      <c r="I114" s="4"/>
      <c r="J114" s="4">
        <v>0.5</v>
      </c>
      <c r="K114" s="4">
        <v>0.1</v>
      </c>
      <c r="L114" s="4">
        <v>0.1</v>
      </c>
      <c r="M114" s="4">
        <v>0.1</v>
      </c>
      <c r="N114" s="4">
        <v>0.1</v>
      </c>
      <c r="O114" s="4">
        <v>0.1</v>
      </c>
      <c r="P114" s="4">
        <v>0.1</v>
      </c>
      <c r="Q114" s="4">
        <v>0.1</v>
      </c>
      <c r="R114" s="4">
        <v>0.1</v>
      </c>
      <c r="S114" s="12">
        <v>0.1</v>
      </c>
      <c r="T114" s="4"/>
      <c r="U114" s="4">
        <v>0.1</v>
      </c>
      <c r="V114" s="4">
        <v>0.1</v>
      </c>
      <c r="W114" s="4">
        <v>0.1</v>
      </c>
      <c r="X114" s="4">
        <v>0.1</v>
      </c>
      <c r="Y114" s="4"/>
      <c r="Z114" s="4"/>
      <c r="AA114" s="4"/>
      <c r="AB114" s="4"/>
      <c r="AC114" s="4"/>
      <c r="AD114" s="4">
        <v>6.0000000000000002E-5</v>
      </c>
      <c r="AE114" s="4">
        <v>9.0000000000000006E-5</v>
      </c>
      <c r="AF114" s="4">
        <v>6.0000000000000002E-5</v>
      </c>
      <c r="AG114" s="4">
        <v>6.0000000000000002E-5</v>
      </c>
      <c r="AH114" s="4">
        <v>6.0000000000000002E-5</v>
      </c>
      <c r="AI114" s="4">
        <v>1.1E-4</v>
      </c>
      <c r="AJ114" s="4">
        <v>6.0000000000000002E-5</v>
      </c>
      <c r="AK114" s="4">
        <v>6.9999999999999994E-5</v>
      </c>
      <c r="AL114" s="4">
        <v>0.1</v>
      </c>
      <c r="AM114" s="4">
        <v>6.9999999999999994E-5</v>
      </c>
      <c r="AN114" s="4"/>
      <c r="AO114" s="4">
        <v>0.02</v>
      </c>
      <c r="AP114" s="4">
        <v>0.02</v>
      </c>
      <c r="AQ114" s="4">
        <v>6.0000000000000002E-5</v>
      </c>
      <c r="AR114" s="4"/>
      <c r="AS114" s="4">
        <v>0.02</v>
      </c>
      <c r="AT114" s="4">
        <v>0.02</v>
      </c>
      <c r="AU114" s="4"/>
      <c r="AV114" s="4"/>
      <c r="AW114" s="4">
        <v>0.02</v>
      </c>
      <c r="AX114" s="4">
        <v>0.02</v>
      </c>
      <c r="AY114" s="4">
        <v>0.02</v>
      </c>
      <c r="AZ114" s="4">
        <v>0.02</v>
      </c>
      <c r="BA114" s="4">
        <v>0.02</v>
      </c>
      <c r="BB114" s="4">
        <v>0.02</v>
      </c>
      <c r="BC114" s="4">
        <v>0.02</v>
      </c>
      <c r="BD114" s="4">
        <v>0.1</v>
      </c>
      <c r="BE114" s="4">
        <v>0.02</v>
      </c>
      <c r="BF114" s="4"/>
      <c r="BG114" s="4">
        <v>0.02</v>
      </c>
      <c r="BH114" s="4"/>
      <c r="BI114" s="4">
        <v>0.02</v>
      </c>
      <c r="BJ114" s="4">
        <v>0.02</v>
      </c>
      <c r="BK114" s="4"/>
      <c r="BL114" s="4">
        <v>0.02</v>
      </c>
      <c r="BM114" s="4">
        <v>0.1</v>
      </c>
      <c r="BN114" s="4">
        <v>0.02</v>
      </c>
      <c r="BO114" s="4"/>
      <c r="BP114" s="4"/>
      <c r="BQ114" s="4"/>
      <c r="BR114" s="4">
        <v>0.02</v>
      </c>
      <c r="BS114" s="4">
        <v>0.02</v>
      </c>
      <c r="BT114" s="4">
        <v>0.02</v>
      </c>
      <c r="BU114" s="4">
        <v>0.02</v>
      </c>
      <c r="BV114" s="4"/>
      <c r="BW114" s="4">
        <v>0.1</v>
      </c>
      <c r="BX114" s="4">
        <v>0.1</v>
      </c>
      <c r="BY114" s="4">
        <v>0.02</v>
      </c>
      <c r="BZ114" s="4">
        <v>0.04</v>
      </c>
      <c r="CA114" s="4"/>
      <c r="CB114" s="4">
        <v>0.01</v>
      </c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>
        <v>20</v>
      </c>
      <c r="CP114" s="4"/>
      <c r="CQ114" s="12">
        <v>9.5E-4</v>
      </c>
      <c r="CR114" s="4">
        <v>5.8000000000000003E-2</v>
      </c>
      <c r="CS114" s="4"/>
      <c r="CT114" s="12">
        <v>1</v>
      </c>
      <c r="CU114" s="4"/>
      <c r="CV114" s="4"/>
      <c r="CW114" s="4"/>
      <c r="CX114" s="4">
        <v>33</v>
      </c>
      <c r="CY114" s="4"/>
      <c r="CZ114" s="4"/>
      <c r="DA114" s="12">
        <v>0.1</v>
      </c>
      <c r="DB114" s="4"/>
      <c r="DC114" s="12"/>
      <c r="DD114" s="4"/>
      <c r="DE114" s="4"/>
      <c r="DF114" s="4"/>
      <c r="DG114" s="4"/>
      <c r="DH114" s="4"/>
      <c r="DI114" s="4"/>
      <c r="DJ114" s="4">
        <v>100</v>
      </c>
      <c r="DK114" s="4">
        <v>0.1</v>
      </c>
      <c r="DL114" s="4">
        <v>0.1</v>
      </c>
      <c r="DM114" s="4">
        <v>0.1</v>
      </c>
      <c r="DN114" s="4">
        <v>0.1</v>
      </c>
      <c r="DO114" s="4"/>
      <c r="DP114" s="12">
        <v>1.7000000000000001E-2</v>
      </c>
      <c r="DQ114" s="4">
        <v>1.4999999999999999E-2</v>
      </c>
      <c r="DR114" s="4">
        <v>59</v>
      </c>
      <c r="DS114" s="4"/>
      <c r="DT114" s="4"/>
      <c r="DU114" s="4"/>
      <c r="DV114" s="4"/>
      <c r="DW114" s="4">
        <v>0.1</v>
      </c>
      <c r="DX114" s="4">
        <v>0.1</v>
      </c>
      <c r="DY114" s="4">
        <v>3.7</v>
      </c>
      <c r="DZ114" s="4"/>
      <c r="EA114" s="4"/>
      <c r="EB114" s="4">
        <v>40</v>
      </c>
      <c r="EC114" s="4">
        <v>0.1</v>
      </c>
      <c r="ED114" s="4">
        <v>0.1</v>
      </c>
      <c r="EE114" s="4">
        <v>0.1</v>
      </c>
      <c r="EF114" s="4">
        <v>0.5</v>
      </c>
      <c r="EG114" s="4">
        <v>3.7</v>
      </c>
      <c r="EH114" s="4"/>
      <c r="EI114" s="4"/>
      <c r="EJ114" s="4"/>
      <c r="EK114" s="4"/>
      <c r="EL114" s="12"/>
      <c r="EM114" s="12">
        <v>0.5</v>
      </c>
      <c r="EN114" s="4"/>
      <c r="EO114" s="4">
        <v>0.1</v>
      </c>
      <c r="EP114" s="4">
        <v>0.1</v>
      </c>
      <c r="EQ114" s="4"/>
      <c r="ER114" s="4"/>
      <c r="ES114" s="4"/>
      <c r="ET114" s="4">
        <v>488</v>
      </c>
      <c r="EU114" s="12">
        <v>2.9</v>
      </c>
      <c r="EV114" s="4">
        <v>0.16</v>
      </c>
      <c r="EW114" s="4">
        <v>2.2999999999999998</v>
      </c>
      <c r="EX114" s="12"/>
      <c r="EY114" s="12"/>
      <c r="EZ114" s="4"/>
      <c r="FA114" s="4"/>
      <c r="FB114" s="4"/>
      <c r="FC114" s="4"/>
      <c r="FD114" s="4"/>
      <c r="FE114" s="4"/>
      <c r="FF114" s="4">
        <v>0.2</v>
      </c>
      <c r="FG114" s="4"/>
      <c r="FH114" s="4"/>
      <c r="FI114" s="4">
        <v>0.1</v>
      </c>
      <c r="FJ114" s="4"/>
      <c r="FK114" s="4"/>
      <c r="FL114" s="12">
        <v>0.5</v>
      </c>
      <c r="FM114" s="4"/>
      <c r="FN114" s="4"/>
      <c r="FO114" s="4"/>
      <c r="FP114" s="4"/>
      <c r="FQ114" s="4"/>
      <c r="FR114" s="4">
        <v>0.2</v>
      </c>
      <c r="FS114" s="4"/>
      <c r="FT114" s="4"/>
      <c r="FU114" s="4"/>
      <c r="FV114" s="4"/>
      <c r="FW114" s="4"/>
      <c r="FX114" s="4"/>
      <c r="FY114" s="4"/>
      <c r="FZ114" s="4">
        <v>0.1</v>
      </c>
      <c r="GA114" s="12">
        <v>0.1</v>
      </c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>
        <v>3.0000000000000001E-3</v>
      </c>
      <c r="GO114" s="4"/>
      <c r="GP114" s="4">
        <v>2.0000000000000001E-4</v>
      </c>
      <c r="GQ114" s="4"/>
      <c r="GR114" s="4"/>
      <c r="GS114" s="4">
        <v>0.1</v>
      </c>
      <c r="GT114" s="4"/>
      <c r="GU114" s="4"/>
      <c r="GV114" s="4"/>
      <c r="GW114" s="4"/>
      <c r="GX114" s="4"/>
      <c r="GY114" s="4">
        <v>30</v>
      </c>
      <c r="GZ114" s="4"/>
      <c r="HA114" s="4">
        <v>0.1</v>
      </c>
      <c r="HB114" s="4"/>
      <c r="HC114" s="4"/>
      <c r="HD114" s="12">
        <v>0.31</v>
      </c>
      <c r="HE114" s="4">
        <v>0.01</v>
      </c>
      <c r="HF114" s="4">
        <v>0.1</v>
      </c>
      <c r="HG114" s="4"/>
      <c r="HH114" s="4">
        <v>100</v>
      </c>
      <c r="HI114" s="4">
        <v>4.7</v>
      </c>
      <c r="HJ114" s="4"/>
      <c r="HK114" s="4">
        <v>23</v>
      </c>
      <c r="HL114" s="12">
        <v>46</v>
      </c>
      <c r="HM114" s="4"/>
      <c r="HN114" s="4"/>
      <c r="HO114" s="4"/>
      <c r="HP114" s="4">
        <v>0.01</v>
      </c>
      <c r="HQ114" s="12">
        <v>0.01</v>
      </c>
      <c r="HR114" s="4"/>
      <c r="HS114" s="4"/>
      <c r="HT114" s="4"/>
      <c r="HU114" s="4"/>
      <c r="HV114" s="4"/>
      <c r="HW114" s="4"/>
      <c r="HX114" s="4"/>
      <c r="HY114" s="4">
        <v>0.13</v>
      </c>
      <c r="HZ114" s="12"/>
      <c r="IA114" s="4">
        <v>0.1</v>
      </c>
      <c r="IB114" s="4"/>
      <c r="IC114" s="4"/>
      <c r="ID114" s="12">
        <v>2.1</v>
      </c>
      <c r="IE114" s="4">
        <v>0.62</v>
      </c>
      <c r="IF114" s="4">
        <v>2</v>
      </c>
      <c r="IG114" s="4">
        <v>4.68</v>
      </c>
      <c r="IH114" s="4">
        <v>1.9E-2</v>
      </c>
      <c r="II114" s="4"/>
      <c r="IJ114" s="4">
        <v>5.2</v>
      </c>
      <c r="IK114" s="4">
        <v>4.7</v>
      </c>
      <c r="IL114" s="4"/>
      <c r="IM114" s="4">
        <v>0.1</v>
      </c>
      <c r="IN114" s="4">
        <v>0.23</v>
      </c>
      <c r="IO114" s="4"/>
      <c r="IP114" s="4">
        <v>7.63</v>
      </c>
      <c r="IQ114" s="4">
        <v>84.1</v>
      </c>
      <c r="IR114" s="4">
        <v>1E-3</v>
      </c>
      <c r="IS114" s="4">
        <v>1E-3</v>
      </c>
      <c r="IT114" s="4">
        <v>1E-3</v>
      </c>
      <c r="IU114" s="4">
        <v>1E-3</v>
      </c>
      <c r="IV114" s="4">
        <v>1E-3</v>
      </c>
      <c r="IW114" s="4">
        <v>1E-3</v>
      </c>
      <c r="IX114" s="4">
        <v>2E-3</v>
      </c>
      <c r="IY114" s="4">
        <v>8.0000000000000002E-3</v>
      </c>
      <c r="IZ114" s="4"/>
      <c r="JA114" s="4"/>
      <c r="JB114" s="4">
        <v>0.02</v>
      </c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12"/>
      <c r="JZ114" s="4"/>
      <c r="KA114" s="4"/>
      <c r="KB114" s="12"/>
      <c r="KC114" s="4"/>
      <c r="KD114" s="4"/>
      <c r="KE114" s="4"/>
      <c r="KF114" s="4"/>
      <c r="KG114" s="4"/>
      <c r="KH114" s="4"/>
      <c r="KI114" s="4"/>
      <c r="KJ114" s="4"/>
      <c r="KK114" s="4">
        <v>7.63</v>
      </c>
      <c r="KL114" s="4"/>
      <c r="KM114" s="4">
        <v>0.14000000000000001</v>
      </c>
      <c r="KN114" s="4"/>
      <c r="KO114" s="4">
        <v>0.25</v>
      </c>
      <c r="KP114" s="4"/>
      <c r="KQ114" s="4">
        <v>5.3</v>
      </c>
      <c r="KR114" s="4"/>
      <c r="KS114" s="4"/>
      <c r="KT114" s="4"/>
      <c r="KU114" s="4">
        <v>0.1</v>
      </c>
      <c r="KV114" s="4"/>
      <c r="KW114" s="4">
        <v>9</v>
      </c>
      <c r="KX114" s="4"/>
      <c r="KY114" s="4">
        <v>30</v>
      </c>
      <c r="KZ114" s="4">
        <v>3</v>
      </c>
      <c r="LA114" s="4">
        <v>190</v>
      </c>
      <c r="LB114" s="4">
        <v>0.1</v>
      </c>
      <c r="LC114" s="4"/>
      <c r="LD114" s="4">
        <v>43</v>
      </c>
      <c r="LE114" s="4"/>
      <c r="LF114" s="4">
        <v>20</v>
      </c>
      <c r="LG114" s="4"/>
      <c r="LH114" s="4">
        <v>0.1</v>
      </c>
      <c r="LI114" s="4">
        <v>0.1</v>
      </c>
      <c r="LJ114" s="4">
        <v>0.1</v>
      </c>
      <c r="LK114" s="12">
        <v>0.1</v>
      </c>
      <c r="LL114" s="4">
        <v>0.1</v>
      </c>
      <c r="LM114" s="4">
        <v>0.5</v>
      </c>
      <c r="LN114" s="4"/>
      <c r="LO114" s="4"/>
      <c r="LP114" s="4"/>
      <c r="LQ114" s="12">
        <v>0.1</v>
      </c>
      <c r="LR114" s="4">
        <v>0.1</v>
      </c>
      <c r="LS114" s="4"/>
      <c r="LT114" s="4">
        <v>0.01</v>
      </c>
      <c r="LU114" s="4"/>
      <c r="LV114" s="4"/>
      <c r="LW114" s="4">
        <v>2.9</v>
      </c>
      <c r="LX114" s="4">
        <v>0.1</v>
      </c>
      <c r="LY114" s="12">
        <v>4.0999999999999996</v>
      </c>
      <c r="LZ114" s="4">
        <v>2.2000000000000002</v>
      </c>
      <c r="MA114" s="4">
        <v>4.5999999999999996</v>
      </c>
      <c r="MB114" s="4">
        <v>8.8630370253164497</v>
      </c>
    </row>
    <row r="115" spans="1:340">
      <c r="A115" s="4" t="s">
        <v>506</v>
      </c>
      <c r="B115" s="4">
        <v>0.1</v>
      </c>
      <c r="C115" s="4">
        <v>0.1</v>
      </c>
      <c r="D115" s="4">
        <v>0.1</v>
      </c>
      <c r="E115" s="4">
        <v>0.1</v>
      </c>
      <c r="F115" s="4">
        <v>0.1</v>
      </c>
      <c r="G115" s="4">
        <v>0.1</v>
      </c>
      <c r="H115" s="4">
        <v>0.1</v>
      </c>
      <c r="I115" s="4">
        <v>1E-4</v>
      </c>
      <c r="J115" s="4">
        <v>0.5</v>
      </c>
      <c r="K115" s="4">
        <v>0.1</v>
      </c>
      <c r="L115" s="4">
        <v>0.1</v>
      </c>
      <c r="M115" s="4">
        <v>0.1</v>
      </c>
      <c r="N115" s="4">
        <v>0.1</v>
      </c>
      <c r="O115" s="4">
        <v>0.1</v>
      </c>
      <c r="P115" s="4">
        <v>0.1</v>
      </c>
      <c r="Q115" s="4">
        <v>0.1</v>
      </c>
      <c r="R115" s="4">
        <v>0.1</v>
      </c>
      <c r="S115" s="12">
        <v>0.1</v>
      </c>
      <c r="T115" s="4">
        <v>1E-4</v>
      </c>
      <c r="U115" s="4">
        <v>0.1</v>
      </c>
      <c r="V115" s="4">
        <v>0.1</v>
      </c>
      <c r="W115" s="4">
        <v>0.1</v>
      </c>
      <c r="X115" s="4">
        <v>0.1</v>
      </c>
      <c r="Y115" s="4"/>
      <c r="Z115" s="4"/>
      <c r="AA115" s="4"/>
      <c r="AB115" s="4"/>
      <c r="AC115" s="4"/>
      <c r="AD115" s="4">
        <v>6.0000000000000002E-5</v>
      </c>
      <c r="AE115" s="4">
        <v>9.0000000000000006E-5</v>
      </c>
      <c r="AF115" s="4">
        <v>6.0000000000000002E-5</v>
      </c>
      <c r="AG115" s="4">
        <v>6.0000000000000002E-5</v>
      </c>
      <c r="AH115" s="4">
        <v>6.0000000000000002E-5</v>
      </c>
      <c r="AI115" s="4">
        <v>6.0000000000000002E-5</v>
      </c>
      <c r="AJ115" s="4">
        <v>6.0000000000000002E-5</v>
      </c>
      <c r="AK115" s="4">
        <v>6.0000000000000002E-5</v>
      </c>
      <c r="AL115" s="4">
        <v>0.1</v>
      </c>
      <c r="AM115" s="4">
        <v>6.9999999999999994E-5</v>
      </c>
      <c r="AN115" s="4">
        <v>0.02</v>
      </c>
      <c r="AO115" s="4">
        <v>0.02</v>
      </c>
      <c r="AP115" s="4">
        <v>0.02</v>
      </c>
      <c r="AQ115" s="4">
        <v>6.0000000000000002E-5</v>
      </c>
      <c r="AR115" s="4">
        <v>5.0000000000000001E-3</v>
      </c>
      <c r="AS115" s="4">
        <v>0.02</v>
      </c>
      <c r="AT115" s="4">
        <v>0.02</v>
      </c>
      <c r="AU115" s="4">
        <v>2.8000000000000001E-2</v>
      </c>
      <c r="AV115" s="4">
        <v>5.0000000000000001E-3</v>
      </c>
      <c r="AW115" s="4">
        <v>0.02</v>
      </c>
      <c r="AX115" s="4">
        <v>0.02</v>
      </c>
      <c r="AY115" s="4">
        <v>0.02</v>
      </c>
      <c r="AZ115" s="4">
        <v>0.02</v>
      </c>
      <c r="BA115" s="4">
        <v>0.02</v>
      </c>
      <c r="BB115" s="4">
        <v>0.02</v>
      </c>
      <c r="BC115" s="4">
        <v>0.02</v>
      </c>
      <c r="BD115" s="4">
        <v>0.1</v>
      </c>
      <c r="BE115" s="4">
        <v>0.02</v>
      </c>
      <c r="BF115" s="4"/>
      <c r="BG115" s="4">
        <v>0.02</v>
      </c>
      <c r="BH115" s="4">
        <v>5.0000000000000001E-3</v>
      </c>
      <c r="BI115" s="4">
        <v>0.02</v>
      </c>
      <c r="BJ115" s="4">
        <v>0.02</v>
      </c>
      <c r="BK115" s="4"/>
      <c r="BL115" s="4">
        <v>0.02</v>
      </c>
      <c r="BM115" s="4">
        <v>0.1</v>
      </c>
      <c r="BN115" s="4">
        <v>0.02</v>
      </c>
      <c r="BO115" s="4"/>
      <c r="BP115" s="4"/>
      <c r="BQ115" s="4"/>
      <c r="BR115" s="4">
        <v>0.02</v>
      </c>
      <c r="BS115" s="4">
        <v>0.02</v>
      </c>
      <c r="BT115" s="4">
        <v>0.02</v>
      </c>
      <c r="BU115" s="4">
        <v>0.02</v>
      </c>
      <c r="BV115" s="4">
        <v>5.0000000000000001E-3</v>
      </c>
      <c r="BW115" s="4">
        <v>0.1</v>
      </c>
      <c r="BX115" s="4">
        <v>0.1</v>
      </c>
      <c r="BY115" s="4">
        <v>0.02</v>
      </c>
      <c r="BZ115" s="4">
        <v>0.04</v>
      </c>
      <c r="CA115" s="4">
        <v>5.0000000000000001E-3</v>
      </c>
      <c r="CB115" s="4">
        <v>0.01</v>
      </c>
      <c r="CC115" s="4"/>
      <c r="CD115" s="4"/>
      <c r="CE115" s="4"/>
      <c r="CF115" s="4">
        <v>0.01</v>
      </c>
      <c r="CG115" s="4">
        <v>0.01</v>
      </c>
      <c r="CH115" s="4">
        <v>2.3999999999999998E-3</v>
      </c>
      <c r="CI115" s="4">
        <v>1E-4</v>
      </c>
      <c r="CJ115" s="4">
        <v>5.0000000000000001E-3</v>
      </c>
      <c r="CK115" s="4">
        <v>5.0000000000000001E-3</v>
      </c>
      <c r="CL115" s="4">
        <v>5.0000000000000001E-3</v>
      </c>
      <c r="CM115" s="4">
        <v>1E-4</v>
      </c>
      <c r="CN115" s="4"/>
      <c r="CO115" s="4">
        <v>36</v>
      </c>
      <c r="CP115" s="4">
        <v>0.46</v>
      </c>
      <c r="CQ115" s="12">
        <v>2.5999999999999998E-4</v>
      </c>
      <c r="CR115" s="4">
        <v>4.5999999999999999E-2</v>
      </c>
      <c r="CS115" s="4">
        <v>0.01</v>
      </c>
      <c r="CT115" s="12">
        <v>1</v>
      </c>
      <c r="CU115" s="4">
        <v>0.02</v>
      </c>
      <c r="CV115" s="4">
        <v>2.9E-4</v>
      </c>
      <c r="CW115" s="4">
        <v>0.02</v>
      </c>
      <c r="CX115" s="4">
        <v>17</v>
      </c>
      <c r="CY115" s="4">
        <v>5.0000000000000001E-3</v>
      </c>
      <c r="CZ115" s="4">
        <v>3.0999999999999999E-3</v>
      </c>
      <c r="DA115" s="12">
        <v>0.1</v>
      </c>
      <c r="DB115" s="4">
        <v>1.0999999999999999E-2</v>
      </c>
      <c r="DC115" s="12">
        <v>0.01</v>
      </c>
      <c r="DD115" s="4">
        <v>9.1000000000000004E-3</v>
      </c>
      <c r="DE115" s="4">
        <v>1.4999999999999999E-2</v>
      </c>
      <c r="DF115" s="4">
        <v>1.4E-2</v>
      </c>
      <c r="DG115" s="4">
        <v>4.3E-3</v>
      </c>
      <c r="DH115" s="4">
        <v>1</v>
      </c>
      <c r="DI115" s="4">
        <v>1E-4</v>
      </c>
      <c r="DJ115" s="4">
        <v>100</v>
      </c>
      <c r="DK115" s="4">
        <v>0.1</v>
      </c>
      <c r="DL115" s="4">
        <v>0.1</v>
      </c>
      <c r="DM115" s="4">
        <v>0.1</v>
      </c>
      <c r="DN115" s="4">
        <v>0.1</v>
      </c>
      <c r="DO115" s="4">
        <v>5.0000000000000001E-3</v>
      </c>
      <c r="DP115" s="12">
        <v>8.7999999999999995E-2</v>
      </c>
      <c r="DQ115" s="4">
        <v>1.9E-2</v>
      </c>
      <c r="DR115" s="4">
        <v>33</v>
      </c>
      <c r="DS115" s="4">
        <v>0.01</v>
      </c>
      <c r="DT115" s="4">
        <v>0.01</v>
      </c>
      <c r="DU115" s="4">
        <v>0.01</v>
      </c>
      <c r="DV115" s="4">
        <v>5.0000000000000001E-3</v>
      </c>
      <c r="DW115" s="4">
        <v>0.1</v>
      </c>
      <c r="DX115" s="4">
        <v>0.1</v>
      </c>
      <c r="DY115" s="4">
        <v>11</v>
      </c>
      <c r="DZ115" s="4">
        <v>1E-4</v>
      </c>
      <c r="EA115" s="4">
        <v>0.01</v>
      </c>
      <c r="EB115" s="4">
        <v>20</v>
      </c>
      <c r="EC115" s="4">
        <v>0.1</v>
      </c>
      <c r="ED115" s="4">
        <v>0.1</v>
      </c>
      <c r="EE115" s="4">
        <v>0.1</v>
      </c>
      <c r="EF115" s="4">
        <v>0.5</v>
      </c>
      <c r="EG115" s="4">
        <v>9.1999999999999993</v>
      </c>
      <c r="EH115" s="4">
        <v>5.0000000000000001E-4</v>
      </c>
      <c r="EI115" s="4">
        <v>0.01</v>
      </c>
      <c r="EJ115" s="4">
        <v>0.01</v>
      </c>
      <c r="EK115" s="4">
        <v>1E-4</v>
      </c>
      <c r="EL115" s="12">
        <v>0.05</v>
      </c>
      <c r="EM115" s="12">
        <v>0.5</v>
      </c>
      <c r="EN115" s="4">
        <v>1.7000000000000001E-2</v>
      </c>
      <c r="EO115" s="4">
        <v>0.1</v>
      </c>
      <c r="EP115" s="4">
        <v>0.1</v>
      </c>
      <c r="EQ115" s="4"/>
      <c r="ER115" s="4">
        <v>1E-4</v>
      </c>
      <c r="ES115" s="4">
        <v>1.2E-2</v>
      </c>
      <c r="ET115" s="4">
        <v>260</v>
      </c>
      <c r="EU115" s="12">
        <v>8.1999999999999993</v>
      </c>
      <c r="EV115" s="4">
        <v>0.09</v>
      </c>
      <c r="EW115" s="4">
        <v>4.5999999999999996</v>
      </c>
      <c r="EX115" s="12">
        <v>5.0000000000000001E-3</v>
      </c>
      <c r="EY115" s="12"/>
      <c r="EZ115" s="4">
        <v>1.3999999999999999E-4</v>
      </c>
      <c r="FA115" s="4">
        <v>1</v>
      </c>
      <c r="FB115" s="4">
        <v>2.9E-4</v>
      </c>
      <c r="FC115" s="4">
        <v>7.2999999999999996E-4</v>
      </c>
      <c r="FD115" s="4">
        <v>1E-4</v>
      </c>
      <c r="FE115" s="4">
        <v>2.4000000000000001E-4</v>
      </c>
      <c r="FF115" s="4">
        <v>0.2</v>
      </c>
      <c r="FG115" s="4">
        <v>2.7E-4</v>
      </c>
      <c r="FH115" s="4">
        <v>0.01</v>
      </c>
      <c r="FI115" s="4">
        <v>0.1</v>
      </c>
      <c r="FJ115" s="4">
        <v>0.01</v>
      </c>
      <c r="FK115" s="4">
        <v>1E-4</v>
      </c>
      <c r="FL115" s="12">
        <v>0.5</v>
      </c>
      <c r="FM115" s="4">
        <v>5.0000000000000001E-3</v>
      </c>
      <c r="FN115" s="4">
        <v>4.0000000000000003E-5</v>
      </c>
      <c r="FO115" s="4">
        <v>2.1000000000000001E-4</v>
      </c>
      <c r="FP115" s="4">
        <v>0.01</v>
      </c>
      <c r="FQ115" s="4">
        <v>1E-4</v>
      </c>
      <c r="FR115" s="4">
        <v>0.2</v>
      </c>
      <c r="FS115" s="4">
        <v>0.01</v>
      </c>
      <c r="FT115" s="4">
        <v>2.0000000000000001E-4</v>
      </c>
      <c r="FU115" s="4">
        <v>1E-4</v>
      </c>
      <c r="FV115" s="4">
        <v>1E-4</v>
      </c>
      <c r="FW115" s="4">
        <v>1E-4</v>
      </c>
      <c r="FX115" s="4">
        <v>5.0000000000000001E-3</v>
      </c>
      <c r="FY115" s="4">
        <v>0.05</v>
      </c>
      <c r="FZ115" s="4">
        <v>0.1</v>
      </c>
      <c r="GA115" s="12">
        <v>0.1</v>
      </c>
      <c r="GB115" s="4">
        <v>1E-4</v>
      </c>
      <c r="GC115" s="4">
        <v>5.0000000000000001E-3</v>
      </c>
      <c r="GD115" s="4">
        <v>0.01</v>
      </c>
      <c r="GE115" s="4">
        <v>1.2E-2</v>
      </c>
      <c r="GF115" s="4">
        <v>0.01</v>
      </c>
      <c r="GG115" s="4">
        <v>7.6E-3</v>
      </c>
      <c r="GH115" s="4"/>
      <c r="GI115" s="4">
        <v>0.27</v>
      </c>
      <c r="GJ115" s="4">
        <v>1E-4</v>
      </c>
      <c r="GK115" s="4">
        <v>1.7000000000000001E-4</v>
      </c>
      <c r="GL115" s="4">
        <v>4.8000000000000001E-4</v>
      </c>
      <c r="GM115" s="4"/>
      <c r="GN115" s="4">
        <v>1.9000000000000001E-4</v>
      </c>
      <c r="GO115" s="4">
        <v>4.0000000000000003E-5</v>
      </c>
      <c r="GP115" s="4">
        <v>2.0000000000000001E-4</v>
      </c>
      <c r="GQ115" s="4">
        <v>1E-4</v>
      </c>
      <c r="GR115" s="4">
        <v>1E-4</v>
      </c>
      <c r="GS115" s="4">
        <v>0.1</v>
      </c>
      <c r="GT115" s="4"/>
      <c r="GU115" s="4">
        <v>5.0000000000000001E-3</v>
      </c>
      <c r="GV115" s="4">
        <v>1.2E-2</v>
      </c>
      <c r="GW115" s="4">
        <v>5.0000000000000001E-3</v>
      </c>
      <c r="GX115" s="4">
        <v>1E-4</v>
      </c>
      <c r="GY115" s="4">
        <v>220</v>
      </c>
      <c r="GZ115" s="4">
        <v>1E-4</v>
      </c>
      <c r="HA115" s="4">
        <v>0.1</v>
      </c>
      <c r="HB115" s="4">
        <v>0.01</v>
      </c>
      <c r="HC115" s="4"/>
      <c r="HD115" s="12">
        <v>5.4</v>
      </c>
      <c r="HE115" s="4">
        <v>0.03</v>
      </c>
      <c r="HF115" s="4">
        <v>0.33</v>
      </c>
      <c r="HG115" s="4">
        <v>0.01</v>
      </c>
      <c r="HH115" s="4">
        <v>100</v>
      </c>
      <c r="HI115" s="4">
        <v>3.2</v>
      </c>
      <c r="HJ115" s="4">
        <v>1E-4</v>
      </c>
      <c r="HK115" s="4">
        <v>21</v>
      </c>
      <c r="HL115" s="12">
        <v>74</v>
      </c>
      <c r="HM115" s="4">
        <v>5.5999999999999999E-3</v>
      </c>
      <c r="HN115" s="4">
        <v>5.0000000000000001E-3</v>
      </c>
      <c r="HO115" s="4">
        <v>9.4999999999999998E-3</v>
      </c>
      <c r="HP115" s="4">
        <v>4.3999999999999997E-2</v>
      </c>
      <c r="HQ115" s="12">
        <v>0.01</v>
      </c>
      <c r="HR115" s="4">
        <v>0.01</v>
      </c>
      <c r="HS115" s="4">
        <v>1E-3</v>
      </c>
      <c r="HT115" s="4">
        <v>5.0000000000000001E-3</v>
      </c>
      <c r="HU115" s="4">
        <v>0.01</v>
      </c>
      <c r="HV115" s="4">
        <v>0.01</v>
      </c>
      <c r="HW115" s="4">
        <v>0.01</v>
      </c>
      <c r="HX115" s="4">
        <v>0.01</v>
      </c>
      <c r="HY115" s="4">
        <v>0.1</v>
      </c>
      <c r="HZ115" s="12">
        <v>0.01</v>
      </c>
      <c r="IA115" s="4">
        <v>0.1</v>
      </c>
      <c r="IB115" s="4">
        <v>0.01</v>
      </c>
      <c r="IC115" s="4"/>
      <c r="ID115" s="12">
        <v>6.8</v>
      </c>
      <c r="IE115" s="4">
        <v>0.68</v>
      </c>
      <c r="IF115" s="4">
        <v>3.4</v>
      </c>
      <c r="IG115" s="4">
        <v>3.37</v>
      </c>
      <c r="IH115" s="4">
        <v>2.5999999999999999E-2</v>
      </c>
      <c r="II115" s="4"/>
      <c r="IJ115" s="4">
        <v>4.8</v>
      </c>
      <c r="IK115" s="4">
        <v>3.4</v>
      </c>
      <c r="IL115" s="4"/>
      <c r="IM115" s="4">
        <v>0.1</v>
      </c>
      <c r="IN115" s="4">
        <v>0.15</v>
      </c>
      <c r="IO115" s="4">
        <v>5.0000000000000001E-3</v>
      </c>
      <c r="IP115" s="4">
        <v>9.8800000000000008</v>
      </c>
      <c r="IQ115" s="4">
        <v>95.1</v>
      </c>
      <c r="IR115" s="4">
        <v>1E-3</v>
      </c>
      <c r="IS115" s="4">
        <v>1E-3</v>
      </c>
      <c r="IT115" s="4">
        <v>1E-3</v>
      </c>
      <c r="IU115" s="4">
        <v>1E-3</v>
      </c>
      <c r="IV115" s="4">
        <v>1E-3</v>
      </c>
      <c r="IW115" s="4">
        <v>1E-3</v>
      </c>
      <c r="IX115" s="4">
        <v>2E-3</v>
      </c>
      <c r="IY115" s="4">
        <v>8.0000000000000002E-3</v>
      </c>
      <c r="IZ115" s="4">
        <v>0.03</v>
      </c>
      <c r="JA115" s="4"/>
      <c r="JB115" s="4">
        <v>0.02</v>
      </c>
      <c r="JC115" s="4"/>
      <c r="JD115" s="4"/>
      <c r="JE115" s="4"/>
      <c r="JF115" s="4"/>
      <c r="JG115" s="4"/>
      <c r="JH115" s="4"/>
      <c r="JI115" s="4"/>
      <c r="JJ115" s="4"/>
      <c r="JK115" s="4"/>
      <c r="JL115" s="4"/>
      <c r="JM115" s="4"/>
      <c r="JN115" s="4"/>
      <c r="JO115" s="4"/>
      <c r="JP115" s="4"/>
      <c r="JQ115" s="4"/>
      <c r="JR115" s="4"/>
      <c r="JS115" s="4"/>
      <c r="JT115" s="4"/>
      <c r="JU115" s="4"/>
      <c r="JV115" s="4"/>
      <c r="JW115" s="4"/>
      <c r="JX115" s="4"/>
      <c r="JY115" s="12"/>
      <c r="JZ115" s="4"/>
      <c r="KA115" s="4">
        <v>2E-3</v>
      </c>
      <c r="KB115" s="12"/>
      <c r="KC115" s="4">
        <v>3.2000000000000002E-3</v>
      </c>
      <c r="KD115" s="4"/>
      <c r="KE115" s="4"/>
      <c r="KF115" s="4"/>
      <c r="KG115" s="4"/>
      <c r="KH115" s="4"/>
      <c r="KI115" s="4"/>
      <c r="KJ115" s="4">
        <v>0.01</v>
      </c>
      <c r="KK115" s="4">
        <v>7.37</v>
      </c>
      <c r="KL115" s="4">
        <v>0.01</v>
      </c>
      <c r="KM115" s="4">
        <v>0.05</v>
      </c>
      <c r="KN115" s="4">
        <v>0.17</v>
      </c>
      <c r="KO115" s="4">
        <v>0.37</v>
      </c>
      <c r="KP115" s="4">
        <v>5.0000000000000001E-3</v>
      </c>
      <c r="KQ115" s="4">
        <v>4.5</v>
      </c>
      <c r="KR115" s="4">
        <v>5.0000000000000001E-3</v>
      </c>
      <c r="KS115" s="4">
        <v>2.9000000000000001E-2</v>
      </c>
      <c r="KT115" s="4">
        <v>1E-4</v>
      </c>
      <c r="KU115" s="4">
        <v>0.1</v>
      </c>
      <c r="KV115" s="4">
        <v>1</v>
      </c>
      <c r="KW115" s="4">
        <v>8.4</v>
      </c>
      <c r="KX115" s="4">
        <v>1.1000000000000001E-3</v>
      </c>
      <c r="KY115" s="4">
        <v>13</v>
      </c>
      <c r="KZ115" s="4">
        <v>88</v>
      </c>
      <c r="LA115" s="4">
        <v>110</v>
      </c>
      <c r="LB115" s="4">
        <v>0.1</v>
      </c>
      <c r="LC115" s="4">
        <v>0.1</v>
      </c>
      <c r="LD115" s="4">
        <v>24</v>
      </c>
      <c r="LE115" s="4">
        <v>1E-4</v>
      </c>
      <c r="LF115" s="4">
        <v>13.5</v>
      </c>
      <c r="LG115" s="4">
        <v>1.5E-3</v>
      </c>
      <c r="LH115" s="4">
        <v>0.1</v>
      </c>
      <c r="LI115" s="4">
        <v>0.1</v>
      </c>
      <c r="LJ115" s="4">
        <v>0.1</v>
      </c>
      <c r="LK115" s="12">
        <v>0.1</v>
      </c>
      <c r="LL115" s="4">
        <v>0.1</v>
      </c>
      <c r="LM115" s="4">
        <v>0.5</v>
      </c>
      <c r="LN115" s="4">
        <v>4.0000000000000003E-5</v>
      </c>
      <c r="LO115" s="4">
        <v>1E-4</v>
      </c>
      <c r="LP115" s="4">
        <v>2.0000000000000001E-4</v>
      </c>
      <c r="LQ115" s="12">
        <v>0.1</v>
      </c>
      <c r="LR115" s="4">
        <v>0.1</v>
      </c>
      <c r="LS115" s="4">
        <v>8.9999999999999993E-3</v>
      </c>
      <c r="LT115" s="4">
        <v>0.01</v>
      </c>
      <c r="LU115" s="4">
        <v>1E-4</v>
      </c>
      <c r="LV115" s="4">
        <v>2.0000000000000001E-4</v>
      </c>
      <c r="LW115" s="4">
        <v>94</v>
      </c>
      <c r="LX115" s="4">
        <v>0.1</v>
      </c>
      <c r="LY115" s="12">
        <v>22</v>
      </c>
      <c r="LZ115" s="4">
        <v>0.61</v>
      </c>
      <c r="MA115" s="4">
        <v>2.5</v>
      </c>
      <c r="MB115" s="4">
        <v>5.1374071731448687</v>
      </c>
    </row>
    <row r="116" spans="1:340">
      <c r="A116" s="4" t="s">
        <v>507</v>
      </c>
      <c r="B116" s="4">
        <v>0.1</v>
      </c>
      <c r="C116" s="4">
        <v>0.1</v>
      </c>
      <c r="D116" s="4">
        <v>0.1</v>
      </c>
      <c r="E116" s="4">
        <v>0.1</v>
      </c>
      <c r="F116" s="4">
        <v>0.1</v>
      </c>
      <c r="G116" s="4">
        <v>0.1</v>
      </c>
      <c r="H116" s="4">
        <v>0.1</v>
      </c>
      <c r="I116" s="4"/>
      <c r="J116" s="4">
        <v>0.5</v>
      </c>
      <c r="K116" s="4">
        <v>0.1</v>
      </c>
      <c r="L116" s="4">
        <v>0.1</v>
      </c>
      <c r="M116" s="4">
        <v>0.1</v>
      </c>
      <c r="N116" s="4">
        <v>0.1</v>
      </c>
      <c r="O116" s="4">
        <v>0.1</v>
      </c>
      <c r="P116" s="4">
        <v>0.1</v>
      </c>
      <c r="Q116" s="4">
        <v>0.1</v>
      </c>
      <c r="R116" s="4">
        <v>0.1</v>
      </c>
      <c r="S116" s="12">
        <v>0.1</v>
      </c>
      <c r="T116" s="4"/>
      <c r="U116" s="4">
        <v>0.1</v>
      </c>
      <c r="V116" s="4">
        <v>0.1</v>
      </c>
      <c r="W116" s="4">
        <v>0.1</v>
      </c>
      <c r="X116" s="4">
        <v>0.1</v>
      </c>
      <c r="Y116" s="4"/>
      <c r="Z116" s="4"/>
      <c r="AA116" s="4"/>
      <c r="AB116" s="4"/>
      <c r="AC116" s="4"/>
      <c r="AD116" s="4">
        <v>6.0000000000000002E-5</v>
      </c>
      <c r="AE116" s="4">
        <v>9.0000000000000006E-5</v>
      </c>
      <c r="AF116" s="4">
        <v>6.0000000000000002E-5</v>
      </c>
      <c r="AG116" s="4">
        <v>6.0000000000000002E-5</v>
      </c>
      <c r="AH116" s="4">
        <v>6.0000000000000002E-5</v>
      </c>
      <c r="AI116" s="4">
        <v>6.0000000000000002E-5</v>
      </c>
      <c r="AJ116" s="4">
        <v>6.0000000000000002E-5</v>
      </c>
      <c r="AK116" s="4">
        <v>6.0000000000000002E-5</v>
      </c>
      <c r="AL116" s="4">
        <v>0.1</v>
      </c>
      <c r="AM116" s="4">
        <v>6.9999999999999994E-5</v>
      </c>
      <c r="AN116" s="4"/>
      <c r="AO116" s="4">
        <v>0.02</v>
      </c>
      <c r="AP116" s="4">
        <v>0.02</v>
      </c>
      <c r="AQ116" s="4">
        <v>6.0000000000000002E-5</v>
      </c>
      <c r="AR116" s="4"/>
      <c r="AS116" s="4">
        <v>0.02</v>
      </c>
      <c r="AT116" s="4">
        <v>0.02</v>
      </c>
      <c r="AU116" s="4"/>
      <c r="AV116" s="4"/>
      <c r="AW116" s="4">
        <v>0.02</v>
      </c>
      <c r="AX116" s="4">
        <v>0.02</v>
      </c>
      <c r="AY116" s="4">
        <v>0.02</v>
      </c>
      <c r="AZ116" s="4">
        <v>0.02</v>
      </c>
      <c r="BA116" s="4">
        <v>0.02</v>
      </c>
      <c r="BB116" s="4">
        <v>0.02</v>
      </c>
      <c r="BC116" s="4">
        <v>0.02</v>
      </c>
      <c r="BD116" s="4">
        <v>0.1</v>
      </c>
      <c r="BE116" s="4">
        <v>0.02</v>
      </c>
      <c r="BF116" s="4"/>
      <c r="BG116" s="4">
        <v>0.02</v>
      </c>
      <c r="BH116" s="4"/>
      <c r="BI116" s="4">
        <v>0.02</v>
      </c>
      <c r="BJ116" s="4">
        <v>0.02</v>
      </c>
      <c r="BK116" s="4"/>
      <c r="BL116" s="4">
        <v>0.02</v>
      </c>
      <c r="BM116" s="4">
        <v>0.1</v>
      </c>
      <c r="BN116" s="4">
        <v>0.02</v>
      </c>
      <c r="BO116" s="4"/>
      <c r="BP116" s="4"/>
      <c r="BQ116" s="4"/>
      <c r="BR116" s="4">
        <v>0.02</v>
      </c>
      <c r="BS116" s="4">
        <v>0.02</v>
      </c>
      <c r="BT116" s="4">
        <v>0.02</v>
      </c>
      <c r="BU116" s="4">
        <v>0.02</v>
      </c>
      <c r="BV116" s="4"/>
      <c r="BW116" s="4">
        <v>0.1</v>
      </c>
      <c r="BX116" s="4">
        <v>0.1</v>
      </c>
      <c r="BY116" s="4">
        <v>0.02</v>
      </c>
      <c r="BZ116" s="4">
        <v>0.04</v>
      </c>
      <c r="CA116" s="4"/>
      <c r="CB116" s="4">
        <v>0.01</v>
      </c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>
        <v>20</v>
      </c>
      <c r="CP116" s="4"/>
      <c r="CQ116" s="12">
        <v>4.6999999999999999E-4</v>
      </c>
      <c r="CR116" s="4">
        <v>7.5999999999999998E-2</v>
      </c>
      <c r="CS116" s="4"/>
      <c r="CT116" s="12">
        <v>1</v>
      </c>
      <c r="CU116" s="4"/>
      <c r="CV116" s="4"/>
      <c r="CW116" s="4"/>
      <c r="CX116" s="4">
        <v>31</v>
      </c>
      <c r="CY116" s="4"/>
      <c r="CZ116" s="4"/>
      <c r="DA116" s="12">
        <v>0.1</v>
      </c>
      <c r="DB116" s="4"/>
      <c r="DC116" s="12"/>
      <c r="DD116" s="4"/>
      <c r="DE116" s="4"/>
      <c r="DF116" s="4"/>
      <c r="DG116" s="4"/>
      <c r="DH116" s="4"/>
      <c r="DI116" s="4"/>
      <c r="DJ116" s="4">
        <v>100</v>
      </c>
      <c r="DK116" s="4">
        <v>0.1</v>
      </c>
      <c r="DL116" s="4">
        <v>0.1</v>
      </c>
      <c r="DM116" s="4">
        <v>0.1</v>
      </c>
      <c r="DN116" s="4">
        <v>0.1</v>
      </c>
      <c r="DO116" s="4"/>
      <c r="DP116" s="12">
        <v>1.7000000000000001E-2</v>
      </c>
      <c r="DQ116" s="4">
        <v>1.2E-2</v>
      </c>
      <c r="DR116" s="4">
        <v>59</v>
      </c>
      <c r="DS116" s="4"/>
      <c r="DT116" s="4"/>
      <c r="DU116" s="4"/>
      <c r="DV116" s="4"/>
      <c r="DW116" s="4">
        <v>0.1</v>
      </c>
      <c r="DX116" s="4">
        <v>0.1</v>
      </c>
      <c r="DY116" s="4">
        <v>4.8</v>
      </c>
      <c r="DZ116" s="4"/>
      <c r="EA116" s="4"/>
      <c r="EB116" s="4">
        <v>35</v>
      </c>
      <c r="EC116" s="4">
        <v>0.1</v>
      </c>
      <c r="ED116" s="4">
        <v>0.1</v>
      </c>
      <c r="EE116" s="4">
        <v>0.1</v>
      </c>
      <c r="EF116" s="4">
        <v>0.5</v>
      </c>
      <c r="EG116" s="4">
        <v>1.1000000000000001</v>
      </c>
      <c r="EH116" s="4"/>
      <c r="EI116" s="4"/>
      <c r="EJ116" s="4"/>
      <c r="EK116" s="4"/>
      <c r="EL116" s="12"/>
      <c r="EM116" s="12">
        <v>0.5</v>
      </c>
      <c r="EN116" s="4"/>
      <c r="EO116" s="4">
        <v>0.1</v>
      </c>
      <c r="EP116" s="4">
        <v>0.1</v>
      </c>
      <c r="EQ116" s="4"/>
      <c r="ER116" s="4"/>
      <c r="ES116" s="4"/>
      <c r="ET116" s="4">
        <v>470</v>
      </c>
      <c r="EU116" s="12">
        <v>2.4</v>
      </c>
      <c r="EV116" s="4">
        <v>0.1</v>
      </c>
      <c r="EW116" s="4">
        <v>2.1</v>
      </c>
      <c r="EX116" s="12"/>
      <c r="EY116" s="12"/>
      <c r="EZ116" s="4"/>
      <c r="FA116" s="4"/>
      <c r="FB116" s="4"/>
      <c r="FC116" s="4"/>
      <c r="FD116" s="4"/>
      <c r="FE116" s="4"/>
      <c r="FF116" s="4">
        <v>0.2</v>
      </c>
      <c r="FG116" s="4"/>
      <c r="FH116" s="4"/>
      <c r="FI116" s="4">
        <v>0.1</v>
      </c>
      <c r="FJ116" s="4"/>
      <c r="FK116" s="4"/>
      <c r="FL116" s="12">
        <v>0.5</v>
      </c>
      <c r="FM116" s="4"/>
      <c r="FN116" s="4"/>
      <c r="FO116" s="4"/>
      <c r="FP116" s="4"/>
      <c r="FQ116" s="4"/>
      <c r="FR116" s="4">
        <v>0.2</v>
      </c>
      <c r="FS116" s="4"/>
      <c r="FT116" s="4"/>
      <c r="FU116" s="4"/>
      <c r="FV116" s="4"/>
      <c r="FW116" s="4"/>
      <c r="FX116" s="4"/>
      <c r="FY116" s="4"/>
      <c r="FZ116" s="4">
        <v>0.1</v>
      </c>
      <c r="GA116" s="12">
        <v>0.1</v>
      </c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>
        <v>3.0000000000000001E-3</v>
      </c>
      <c r="GO116" s="4"/>
      <c r="GP116" s="4">
        <v>2.0000000000000001E-4</v>
      </c>
      <c r="GQ116" s="4"/>
      <c r="GR116" s="4"/>
      <c r="GS116" s="4">
        <v>0.1</v>
      </c>
      <c r="GT116" s="4"/>
      <c r="GU116" s="4"/>
      <c r="GV116" s="4"/>
      <c r="GW116" s="4"/>
      <c r="GX116" s="4"/>
      <c r="GY116" s="4">
        <v>130</v>
      </c>
      <c r="GZ116" s="4"/>
      <c r="HA116" s="4">
        <v>0.1</v>
      </c>
      <c r="HB116" s="4"/>
      <c r="HC116" s="4"/>
      <c r="HD116" s="12">
        <v>0.35</v>
      </c>
      <c r="HE116" s="4">
        <v>0.03</v>
      </c>
      <c r="HF116" s="4">
        <v>0.15</v>
      </c>
      <c r="HG116" s="4"/>
      <c r="HH116" s="4">
        <v>100</v>
      </c>
      <c r="HI116" s="4">
        <v>5.2</v>
      </c>
      <c r="HJ116" s="4"/>
      <c r="HK116" s="4">
        <v>21</v>
      </c>
      <c r="HL116" s="12">
        <v>58</v>
      </c>
      <c r="HM116" s="4"/>
      <c r="HN116" s="4"/>
      <c r="HO116" s="4"/>
      <c r="HP116" s="4">
        <v>0.01</v>
      </c>
      <c r="HQ116" s="12">
        <v>0.01</v>
      </c>
      <c r="HR116" s="4"/>
      <c r="HS116" s="4"/>
      <c r="HT116" s="4"/>
      <c r="HU116" s="4"/>
      <c r="HV116" s="4"/>
      <c r="HW116" s="4"/>
      <c r="HX116" s="4"/>
      <c r="HY116" s="4">
        <v>0.1</v>
      </c>
      <c r="HZ116" s="12"/>
      <c r="IA116" s="4">
        <v>0.1</v>
      </c>
      <c r="IB116" s="4"/>
      <c r="IC116" s="4"/>
      <c r="ID116" s="12">
        <v>2.6</v>
      </c>
      <c r="IE116" s="4">
        <v>0.65</v>
      </c>
      <c r="IF116" s="4">
        <v>2.5</v>
      </c>
      <c r="IG116" s="4">
        <v>4.67</v>
      </c>
      <c r="IH116" s="4">
        <v>2.5999999999999999E-2</v>
      </c>
      <c r="II116" s="4"/>
      <c r="IJ116" s="4">
        <v>5.4</v>
      </c>
      <c r="IK116" s="4">
        <v>4.7</v>
      </c>
      <c r="IL116" s="4"/>
      <c r="IM116" s="4">
        <v>0.1</v>
      </c>
      <c r="IN116" s="4">
        <v>0.16</v>
      </c>
      <c r="IO116" s="4"/>
      <c r="IP116" s="4">
        <v>9.1199999999999992</v>
      </c>
      <c r="IQ116" s="4">
        <v>84.5</v>
      </c>
      <c r="IR116" s="4">
        <v>1E-3</v>
      </c>
      <c r="IS116" s="4">
        <v>1E-3</v>
      </c>
      <c r="IT116" s="4">
        <v>1E-3</v>
      </c>
      <c r="IU116" s="4">
        <v>1E-3</v>
      </c>
      <c r="IV116" s="4">
        <v>1E-3</v>
      </c>
      <c r="IW116" s="4">
        <v>1E-3</v>
      </c>
      <c r="IX116" s="4">
        <v>2E-3</v>
      </c>
      <c r="IY116" s="4">
        <v>8.0000000000000002E-3</v>
      </c>
      <c r="IZ116" s="4"/>
      <c r="JA116" s="4"/>
      <c r="JB116" s="4">
        <v>0.02</v>
      </c>
      <c r="JC116" s="4"/>
      <c r="JD116" s="4"/>
      <c r="JE116" s="4"/>
      <c r="JF116" s="4"/>
      <c r="JG116" s="4"/>
      <c r="JH116" s="4"/>
      <c r="JI116" s="4"/>
      <c r="JJ116" s="4"/>
      <c r="JK116" s="4"/>
      <c r="JL116" s="4"/>
      <c r="JM116" s="4"/>
      <c r="JN116" s="4"/>
      <c r="JO116" s="4"/>
      <c r="JP116" s="4"/>
      <c r="JQ116" s="4"/>
      <c r="JR116" s="4"/>
      <c r="JS116" s="4"/>
      <c r="JT116" s="4"/>
      <c r="JU116" s="4"/>
      <c r="JV116" s="4"/>
      <c r="JW116" s="4"/>
      <c r="JX116" s="4"/>
      <c r="JY116" s="12"/>
      <c r="JZ116" s="4"/>
      <c r="KA116" s="4"/>
      <c r="KB116" s="12"/>
      <c r="KC116" s="4"/>
      <c r="KD116" s="4"/>
      <c r="KE116" s="4"/>
      <c r="KF116" s="4"/>
      <c r="KG116" s="4"/>
      <c r="KH116" s="4"/>
      <c r="KI116" s="4"/>
      <c r="KJ116" s="4"/>
      <c r="KK116" s="4">
        <v>7.47</v>
      </c>
      <c r="KL116" s="4"/>
      <c r="KM116" s="4">
        <v>7.3999999999999996E-2</v>
      </c>
      <c r="KN116" s="4"/>
      <c r="KO116" s="4">
        <v>0.18</v>
      </c>
      <c r="KP116" s="4"/>
      <c r="KQ116" s="4">
        <v>4.7</v>
      </c>
      <c r="KR116" s="4"/>
      <c r="KS116" s="4"/>
      <c r="KT116" s="4"/>
      <c r="KU116" s="4">
        <v>0.1</v>
      </c>
      <c r="KV116" s="4"/>
      <c r="KW116" s="4">
        <v>11</v>
      </c>
      <c r="KX116" s="4"/>
      <c r="KY116" s="4">
        <v>25</v>
      </c>
      <c r="KZ116" s="4">
        <v>4</v>
      </c>
      <c r="LA116" s="4">
        <v>190</v>
      </c>
      <c r="LB116" s="4">
        <v>0.1</v>
      </c>
      <c r="LC116" s="4"/>
      <c r="LD116" s="4">
        <v>41</v>
      </c>
      <c r="LE116" s="4"/>
      <c r="LF116" s="4">
        <v>11.8</v>
      </c>
      <c r="LG116" s="4"/>
      <c r="LH116" s="4">
        <v>0.1</v>
      </c>
      <c r="LI116" s="4">
        <v>0.1</v>
      </c>
      <c r="LJ116" s="4">
        <v>0.1</v>
      </c>
      <c r="LK116" s="12">
        <v>0.1</v>
      </c>
      <c r="LL116" s="4">
        <v>0.1</v>
      </c>
      <c r="LM116" s="4">
        <v>0.5</v>
      </c>
      <c r="LN116" s="4"/>
      <c r="LO116" s="4"/>
      <c r="LP116" s="4">
        <v>2.0000000000000001E-4</v>
      </c>
      <c r="LQ116" s="12">
        <v>0.1</v>
      </c>
      <c r="LR116" s="4">
        <v>0.1</v>
      </c>
      <c r="LS116" s="4"/>
      <c r="LT116" s="4">
        <v>0.01</v>
      </c>
      <c r="LU116" s="4"/>
      <c r="LV116" s="4">
        <v>2.0000000000000001E-4</v>
      </c>
      <c r="LW116" s="4">
        <v>3.2</v>
      </c>
      <c r="LX116" s="4">
        <v>0.1</v>
      </c>
      <c r="LY116" s="12">
        <v>3</v>
      </c>
      <c r="LZ116" s="4">
        <v>2.1</v>
      </c>
      <c r="MA116" s="4">
        <v>5.0999999999999996</v>
      </c>
      <c r="MB116" s="4">
        <v>9.2077856874999959</v>
      </c>
    </row>
    <row r="117" spans="1:340">
      <c r="A117" s="4" t="s">
        <v>508</v>
      </c>
      <c r="B117" s="4">
        <v>0.1</v>
      </c>
      <c r="C117" s="4">
        <v>0.1</v>
      </c>
      <c r="D117" s="4">
        <v>0.1</v>
      </c>
      <c r="E117" s="4">
        <v>0.1</v>
      </c>
      <c r="F117" s="4">
        <v>0.1</v>
      </c>
      <c r="G117" s="4">
        <v>0.1</v>
      </c>
      <c r="H117" s="4">
        <v>0.1</v>
      </c>
      <c r="I117" s="4"/>
      <c r="J117" s="4">
        <v>0.5</v>
      </c>
      <c r="K117" s="4">
        <v>0.1</v>
      </c>
      <c r="L117" s="4">
        <v>0.1</v>
      </c>
      <c r="M117" s="4">
        <v>0.1</v>
      </c>
      <c r="N117" s="4">
        <v>0.1</v>
      </c>
      <c r="O117" s="4">
        <v>0.1</v>
      </c>
      <c r="P117" s="4">
        <v>0.1</v>
      </c>
      <c r="Q117" s="4">
        <v>0.1</v>
      </c>
      <c r="R117" s="4">
        <v>0.1</v>
      </c>
      <c r="S117" s="12">
        <v>0.1</v>
      </c>
      <c r="T117" s="4"/>
      <c r="U117" s="4">
        <v>0.1</v>
      </c>
      <c r="V117" s="4">
        <v>0.1</v>
      </c>
      <c r="W117" s="4">
        <v>0.1</v>
      </c>
      <c r="X117" s="4">
        <v>0.1</v>
      </c>
      <c r="Y117" s="4"/>
      <c r="Z117" s="4"/>
      <c r="AA117" s="4"/>
      <c r="AB117" s="4"/>
      <c r="AC117" s="4"/>
      <c r="AD117" s="4">
        <v>6.0000000000000002E-5</v>
      </c>
      <c r="AE117" s="4">
        <v>9.0000000000000006E-5</v>
      </c>
      <c r="AF117" s="4">
        <v>6.0000000000000002E-5</v>
      </c>
      <c r="AG117" s="4">
        <v>6.0000000000000002E-5</v>
      </c>
      <c r="AH117" s="4">
        <v>6.0000000000000002E-5</v>
      </c>
      <c r="AI117" s="4">
        <v>6.0000000000000002E-5</v>
      </c>
      <c r="AJ117" s="4">
        <v>6.0000000000000002E-5</v>
      </c>
      <c r="AK117" s="4">
        <v>6.0000000000000002E-5</v>
      </c>
      <c r="AL117" s="4">
        <v>0.1</v>
      </c>
      <c r="AM117" s="4">
        <v>6.9999999999999994E-5</v>
      </c>
      <c r="AN117" s="4"/>
      <c r="AO117" s="4">
        <v>0.02</v>
      </c>
      <c r="AP117" s="4">
        <v>0.02</v>
      </c>
      <c r="AQ117" s="4">
        <v>6.0000000000000002E-5</v>
      </c>
      <c r="AR117" s="4"/>
      <c r="AS117" s="4">
        <v>0.02</v>
      </c>
      <c r="AT117" s="4">
        <v>0.02</v>
      </c>
      <c r="AU117" s="4"/>
      <c r="AV117" s="4"/>
      <c r="AW117" s="4">
        <v>0.02</v>
      </c>
      <c r="AX117" s="4">
        <v>0.02</v>
      </c>
      <c r="AY117" s="4">
        <v>0.02</v>
      </c>
      <c r="AZ117" s="4">
        <v>0.02</v>
      </c>
      <c r="BA117" s="4">
        <v>0.02</v>
      </c>
      <c r="BB117" s="4">
        <v>0.02</v>
      </c>
      <c r="BC117" s="4">
        <v>0.02</v>
      </c>
      <c r="BD117" s="4">
        <v>0.1</v>
      </c>
      <c r="BE117" s="4">
        <v>0.02</v>
      </c>
      <c r="BF117" s="4"/>
      <c r="BG117" s="4">
        <v>0.02</v>
      </c>
      <c r="BH117" s="4"/>
      <c r="BI117" s="4">
        <v>0.02</v>
      </c>
      <c r="BJ117" s="4">
        <v>3.4000000000000002E-2</v>
      </c>
      <c r="BK117" s="4"/>
      <c r="BL117" s="4">
        <v>0.02</v>
      </c>
      <c r="BM117" s="4">
        <v>0.1</v>
      </c>
      <c r="BN117" s="4">
        <v>0.02</v>
      </c>
      <c r="BO117" s="4"/>
      <c r="BP117" s="4"/>
      <c r="BQ117" s="4"/>
      <c r="BR117" s="4">
        <v>0.02</v>
      </c>
      <c r="BS117" s="4">
        <v>0.02</v>
      </c>
      <c r="BT117" s="4">
        <v>0.02</v>
      </c>
      <c r="BU117" s="4">
        <v>0.02</v>
      </c>
      <c r="BV117" s="4"/>
      <c r="BW117" s="4">
        <v>0.1</v>
      </c>
      <c r="BX117" s="4">
        <v>0.1</v>
      </c>
      <c r="BY117" s="4">
        <v>0.02</v>
      </c>
      <c r="BZ117" s="4">
        <v>0.04</v>
      </c>
      <c r="CA117" s="4"/>
      <c r="CB117" s="4">
        <v>0.01</v>
      </c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>
        <v>37</v>
      </c>
      <c r="CP117" s="4"/>
      <c r="CQ117" s="12">
        <v>4.4999999999999999E-4</v>
      </c>
      <c r="CR117" s="4">
        <v>6.0999999999999999E-2</v>
      </c>
      <c r="CS117" s="4"/>
      <c r="CT117" s="12">
        <v>1</v>
      </c>
      <c r="CU117" s="4"/>
      <c r="CV117" s="4"/>
      <c r="CW117" s="4"/>
      <c r="CX117" s="4">
        <v>17</v>
      </c>
      <c r="CY117" s="4"/>
      <c r="CZ117" s="4"/>
      <c r="DA117" s="12">
        <v>0.1</v>
      </c>
      <c r="DB117" s="4"/>
      <c r="DC117" s="12"/>
      <c r="DD117" s="4"/>
      <c r="DE117" s="4"/>
      <c r="DF117" s="4"/>
      <c r="DG117" s="4"/>
      <c r="DH117" s="4"/>
      <c r="DI117" s="4"/>
      <c r="DJ117" s="4">
        <v>100</v>
      </c>
      <c r="DK117" s="4">
        <v>0.1</v>
      </c>
      <c r="DL117" s="4">
        <v>0.1</v>
      </c>
      <c r="DM117" s="4">
        <v>0.1</v>
      </c>
      <c r="DN117" s="4">
        <v>0.1</v>
      </c>
      <c r="DO117" s="4"/>
      <c r="DP117" s="12">
        <v>5.8000000000000003E-2</v>
      </c>
      <c r="DQ117" s="4">
        <v>1.6E-2</v>
      </c>
      <c r="DR117" s="4">
        <v>40</v>
      </c>
      <c r="DS117" s="4"/>
      <c r="DT117" s="4"/>
      <c r="DU117" s="4"/>
      <c r="DV117" s="4"/>
      <c r="DW117" s="4">
        <v>0.1</v>
      </c>
      <c r="DX117" s="4">
        <v>0.1</v>
      </c>
      <c r="DY117" s="4">
        <v>9</v>
      </c>
      <c r="DZ117" s="4"/>
      <c r="EA117" s="4"/>
      <c r="EB117" s="4">
        <v>23</v>
      </c>
      <c r="EC117" s="4">
        <v>0.1</v>
      </c>
      <c r="ED117" s="4">
        <v>0.1</v>
      </c>
      <c r="EE117" s="4">
        <v>0.1</v>
      </c>
      <c r="EF117" s="4">
        <v>0.5</v>
      </c>
      <c r="EG117" s="4">
        <v>2.2999999999999998</v>
      </c>
      <c r="EH117" s="4"/>
      <c r="EI117" s="4"/>
      <c r="EJ117" s="4"/>
      <c r="EK117" s="4"/>
      <c r="EL117" s="12"/>
      <c r="EM117" s="12">
        <v>0.5</v>
      </c>
      <c r="EN117" s="4"/>
      <c r="EO117" s="4">
        <v>0.1</v>
      </c>
      <c r="EP117" s="4">
        <v>0.1</v>
      </c>
      <c r="EQ117" s="4"/>
      <c r="ER117" s="4"/>
      <c r="ES117" s="4"/>
      <c r="ET117" s="4">
        <v>310</v>
      </c>
      <c r="EU117" s="12">
        <v>6.6</v>
      </c>
      <c r="EV117" s="4">
        <v>0.11</v>
      </c>
      <c r="EW117" s="4">
        <v>4.0999999999999996</v>
      </c>
      <c r="EX117" s="12"/>
      <c r="EY117" s="12"/>
      <c r="EZ117" s="4"/>
      <c r="FA117" s="4"/>
      <c r="FB117" s="4"/>
      <c r="FC117" s="4"/>
      <c r="FD117" s="4"/>
      <c r="FE117" s="4"/>
      <c r="FF117" s="4">
        <v>0.2</v>
      </c>
      <c r="FG117" s="4"/>
      <c r="FH117" s="4"/>
      <c r="FI117" s="4">
        <v>0.1</v>
      </c>
      <c r="FJ117" s="4"/>
      <c r="FK117" s="4"/>
      <c r="FL117" s="12">
        <v>0.5</v>
      </c>
      <c r="FM117" s="4"/>
      <c r="FN117" s="4"/>
      <c r="FO117" s="4"/>
      <c r="FP117" s="4"/>
      <c r="FQ117" s="4"/>
      <c r="FR117" s="4">
        <v>0.2</v>
      </c>
      <c r="FS117" s="4"/>
      <c r="FT117" s="4"/>
      <c r="FU117" s="4"/>
      <c r="FV117" s="4"/>
      <c r="FW117" s="4"/>
      <c r="FX117" s="4"/>
      <c r="FY117" s="4"/>
      <c r="FZ117" s="4">
        <v>0.1</v>
      </c>
      <c r="GA117" s="12">
        <v>0.1</v>
      </c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>
        <v>3.0000000000000001E-3</v>
      </c>
      <c r="GO117" s="4"/>
      <c r="GP117" s="4">
        <v>2.0000000000000001E-4</v>
      </c>
      <c r="GQ117" s="4"/>
      <c r="GR117" s="4"/>
      <c r="GS117" s="4">
        <v>0.1</v>
      </c>
      <c r="GT117" s="4"/>
      <c r="GU117" s="4"/>
      <c r="GV117" s="4"/>
      <c r="GW117" s="4"/>
      <c r="GX117" s="4"/>
      <c r="GY117" s="4">
        <v>220</v>
      </c>
      <c r="GZ117" s="4"/>
      <c r="HA117" s="4">
        <v>0.1</v>
      </c>
      <c r="HB117" s="4"/>
      <c r="HC117" s="4"/>
      <c r="HD117" s="12">
        <v>3.6</v>
      </c>
      <c r="HE117" s="4">
        <v>0.03</v>
      </c>
      <c r="HF117" s="4">
        <v>0.28999999999999998</v>
      </c>
      <c r="HG117" s="4"/>
      <c r="HH117" s="4">
        <v>100</v>
      </c>
      <c r="HI117" s="4">
        <v>3.6</v>
      </c>
      <c r="HJ117" s="4"/>
      <c r="HK117" s="4">
        <v>24</v>
      </c>
      <c r="HL117" s="12">
        <v>45</v>
      </c>
      <c r="HM117" s="4"/>
      <c r="HN117" s="4"/>
      <c r="HO117" s="4"/>
      <c r="HP117" s="4">
        <v>4.2999999999999997E-2</v>
      </c>
      <c r="HQ117" s="12">
        <v>0.01</v>
      </c>
      <c r="HR117" s="4"/>
      <c r="HS117" s="4"/>
      <c r="HT117" s="4"/>
      <c r="HU117" s="4"/>
      <c r="HV117" s="4"/>
      <c r="HW117" s="4"/>
      <c r="HX117" s="4"/>
      <c r="HY117" s="4">
        <v>0.1</v>
      </c>
      <c r="HZ117" s="12"/>
      <c r="IA117" s="4">
        <v>0.1</v>
      </c>
      <c r="IB117" s="4"/>
      <c r="IC117" s="4"/>
      <c r="ID117" s="12">
        <v>4.8</v>
      </c>
      <c r="IE117" s="4">
        <v>0.74</v>
      </c>
      <c r="IF117" s="4">
        <v>2.9</v>
      </c>
      <c r="IG117" s="4">
        <v>3.18</v>
      </c>
      <c r="IH117" s="4">
        <v>2.1999999999999999E-2</v>
      </c>
      <c r="II117" s="4"/>
      <c r="IJ117" s="4">
        <v>4.3</v>
      </c>
      <c r="IK117" s="4">
        <v>3.2</v>
      </c>
      <c r="IL117" s="4"/>
      <c r="IM117" s="4">
        <v>0.1</v>
      </c>
      <c r="IN117" s="4">
        <v>0.15</v>
      </c>
      <c r="IO117" s="4"/>
      <c r="IP117" s="4">
        <v>11.3</v>
      </c>
      <c r="IQ117" s="4">
        <v>94.2</v>
      </c>
      <c r="IR117" s="4">
        <v>1E-3</v>
      </c>
      <c r="IS117" s="4">
        <v>1E-3</v>
      </c>
      <c r="IT117" s="4">
        <v>1E-3</v>
      </c>
      <c r="IU117" s="4">
        <v>1E-3</v>
      </c>
      <c r="IV117" s="4">
        <v>1E-3</v>
      </c>
      <c r="IW117" s="4">
        <v>1E-3</v>
      </c>
      <c r="IX117" s="4">
        <v>2E-3</v>
      </c>
      <c r="IY117" s="4">
        <v>8.0000000000000002E-3</v>
      </c>
      <c r="IZ117" s="4"/>
      <c r="JA117" s="4"/>
      <c r="JB117" s="4">
        <v>0.02</v>
      </c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12"/>
      <c r="JZ117" s="4"/>
      <c r="KA117" s="4"/>
      <c r="KB117" s="12"/>
      <c r="KC117" s="4"/>
      <c r="KD117" s="4"/>
      <c r="KE117" s="4"/>
      <c r="KF117" s="4"/>
      <c r="KG117" s="4"/>
      <c r="KH117" s="4"/>
      <c r="KI117" s="4"/>
      <c r="KJ117" s="4"/>
      <c r="KK117" s="4">
        <v>7.68</v>
      </c>
      <c r="KL117" s="4"/>
      <c r="KM117" s="4">
        <v>7.4999999999999997E-2</v>
      </c>
      <c r="KN117" s="4"/>
      <c r="KO117" s="4"/>
      <c r="KP117" s="4"/>
      <c r="KQ117" s="4">
        <v>4.3</v>
      </c>
      <c r="KR117" s="4"/>
      <c r="KS117" s="4"/>
      <c r="KT117" s="4"/>
      <c r="KU117" s="4">
        <v>0.1</v>
      </c>
      <c r="KV117" s="4"/>
      <c r="KW117" s="4">
        <v>8.9</v>
      </c>
      <c r="KX117" s="4"/>
      <c r="KY117" s="4">
        <v>15</v>
      </c>
      <c r="KZ117" s="4">
        <v>53</v>
      </c>
      <c r="LA117" s="4">
        <v>130</v>
      </c>
      <c r="LB117" s="4">
        <v>0.1</v>
      </c>
      <c r="LC117" s="4"/>
      <c r="LD117" s="4">
        <v>25</v>
      </c>
      <c r="LE117" s="4"/>
      <c r="LF117" s="4">
        <v>7.5</v>
      </c>
      <c r="LG117" s="4"/>
      <c r="LH117" s="4">
        <v>0.1</v>
      </c>
      <c r="LI117" s="4">
        <v>0.1</v>
      </c>
      <c r="LJ117" s="4">
        <v>0.1</v>
      </c>
      <c r="LK117" s="12">
        <v>0.1</v>
      </c>
      <c r="LL117" s="4">
        <v>0.1</v>
      </c>
      <c r="LM117" s="4">
        <v>0.5</v>
      </c>
      <c r="LN117" s="4"/>
      <c r="LO117" s="4"/>
      <c r="LP117" s="4">
        <v>2.0000000000000001E-4</v>
      </c>
      <c r="LQ117" s="12">
        <v>0.1</v>
      </c>
      <c r="LR117" s="4">
        <v>0.1</v>
      </c>
      <c r="LS117" s="4"/>
      <c r="LT117" s="4"/>
      <c r="LU117" s="4"/>
      <c r="LV117" s="4">
        <v>2.0000000000000001E-4</v>
      </c>
      <c r="LW117" s="4">
        <v>69</v>
      </c>
      <c r="LX117" s="4">
        <v>0.1</v>
      </c>
      <c r="LY117" s="12">
        <v>17</v>
      </c>
      <c r="LZ117" s="4">
        <v>0.93</v>
      </c>
      <c r="MA117" s="4">
        <v>3.5</v>
      </c>
      <c r="MB117" s="4">
        <v>9.0027828481012602</v>
      </c>
    </row>
    <row r="118" spans="1:340">
      <c r="A118" s="4" t="s">
        <v>509</v>
      </c>
      <c r="B118" s="4">
        <v>0.1</v>
      </c>
      <c r="C118" s="4">
        <v>0.1</v>
      </c>
      <c r="D118" s="4">
        <v>0.1</v>
      </c>
      <c r="E118" s="4">
        <v>0.1</v>
      </c>
      <c r="F118" s="4">
        <v>0.1</v>
      </c>
      <c r="G118" s="4">
        <v>0.1</v>
      </c>
      <c r="H118" s="4">
        <v>0.1</v>
      </c>
      <c r="I118" s="4">
        <v>5.0000000000000001E-4</v>
      </c>
      <c r="J118" s="4">
        <v>0.5</v>
      </c>
      <c r="K118" s="4">
        <v>0.1</v>
      </c>
      <c r="L118" s="4">
        <v>0.1</v>
      </c>
      <c r="M118" s="4">
        <v>0.1</v>
      </c>
      <c r="N118" s="4">
        <v>0.1</v>
      </c>
      <c r="O118" s="4">
        <v>0.1</v>
      </c>
      <c r="P118" s="4">
        <v>0.1</v>
      </c>
      <c r="Q118" s="4">
        <v>0.1</v>
      </c>
      <c r="R118" s="4">
        <v>0.1</v>
      </c>
      <c r="S118" s="12">
        <v>0.1</v>
      </c>
      <c r="T118" s="4">
        <v>5.0000000000000001E-4</v>
      </c>
      <c r="U118" s="4">
        <v>0.1</v>
      </c>
      <c r="V118" s="4">
        <v>0.1</v>
      </c>
      <c r="W118" s="4">
        <v>0.1</v>
      </c>
      <c r="X118" s="4">
        <v>0.1</v>
      </c>
      <c r="Y118" s="4">
        <v>1E-3</v>
      </c>
      <c r="Z118" s="4">
        <v>1E-3</v>
      </c>
      <c r="AA118" s="4">
        <v>1E-3</v>
      </c>
      <c r="AB118" s="4">
        <v>2E-3</v>
      </c>
      <c r="AC118" s="4">
        <v>5.0000000000000001E-4</v>
      </c>
      <c r="AD118" s="4">
        <v>6.0000000000000002E-5</v>
      </c>
      <c r="AE118" s="4">
        <v>9.0000000000000006E-5</v>
      </c>
      <c r="AF118" s="4">
        <v>6.0000000000000002E-5</v>
      </c>
      <c r="AG118" s="4">
        <v>6.0000000000000002E-5</v>
      </c>
      <c r="AH118" s="4">
        <v>6.0000000000000002E-5</v>
      </c>
      <c r="AI118" s="4">
        <v>6.0000000000000002E-5</v>
      </c>
      <c r="AJ118" s="4">
        <v>6.0000000000000002E-5</v>
      </c>
      <c r="AK118" s="4">
        <v>6.0000000000000002E-5</v>
      </c>
      <c r="AL118" s="4">
        <v>0.1</v>
      </c>
      <c r="AM118" s="4">
        <v>6.9999999999999994E-5</v>
      </c>
      <c r="AN118" s="4">
        <v>0.02</v>
      </c>
      <c r="AO118" s="4">
        <v>0.02</v>
      </c>
      <c r="AP118" s="4">
        <v>0.02</v>
      </c>
      <c r="AQ118" s="4">
        <v>6.0000000000000002E-5</v>
      </c>
      <c r="AR118" s="4">
        <v>5.0000000000000001E-3</v>
      </c>
      <c r="AS118" s="4">
        <v>0.02</v>
      </c>
      <c r="AT118" s="4">
        <v>0.02</v>
      </c>
      <c r="AU118" s="4">
        <v>7.0000000000000001E-3</v>
      </c>
      <c r="AV118" s="4">
        <v>5.0000000000000001E-3</v>
      </c>
      <c r="AW118" s="4">
        <v>0.02</v>
      </c>
      <c r="AX118" s="4">
        <v>0.02</v>
      </c>
      <c r="AY118" s="4">
        <v>0.02</v>
      </c>
      <c r="AZ118" s="4">
        <v>0.02</v>
      </c>
      <c r="BA118" s="4">
        <v>0.02</v>
      </c>
      <c r="BB118" s="4">
        <v>0.02</v>
      </c>
      <c r="BC118" s="4">
        <v>0.02</v>
      </c>
      <c r="BD118" s="4">
        <v>0.1</v>
      </c>
      <c r="BE118" s="4">
        <v>0.02</v>
      </c>
      <c r="BF118" s="4">
        <v>1E-3</v>
      </c>
      <c r="BG118" s="4">
        <v>0.02</v>
      </c>
      <c r="BH118" s="4">
        <v>5.0000000000000001E-3</v>
      </c>
      <c r="BI118" s="4">
        <v>0.02</v>
      </c>
      <c r="BJ118" s="4">
        <v>0.02</v>
      </c>
      <c r="BK118" s="4">
        <v>4.0000000000000001E-3</v>
      </c>
      <c r="BL118" s="4">
        <v>0.02</v>
      </c>
      <c r="BM118" s="4">
        <v>0.1</v>
      </c>
      <c r="BN118" s="4">
        <v>0.02</v>
      </c>
      <c r="BO118" s="4">
        <v>5.0000000000000001E-4</v>
      </c>
      <c r="BP118" s="4">
        <v>5.0000000000000001E-3</v>
      </c>
      <c r="BQ118" s="4">
        <v>5.0000000000000001E-4</v>
      </c>
      <c r="BR118" s="4">
        <v>0.02</v>
      </c>
      <c r="BS118" s="4">
        <v>0.02</v>
      </c>
      <c r="BT118" s="4">
        <v>0.02</v>
      </c>
      <c r="BU118" s="4">
        <v>0.02</v>
      </c>
      <c r="BV118" s="4">
        <v>5.0000000000000001E-3</v>
      </c>
      <c r="BW118" s="4">
        <v>0.1</v>
      </c>
      <c r="BX118" s="4">
        <v>0.1</v>
      </c>
      <c r="BY118" s="4">
        <v>3.1E-2</v>
      </c>
      <c r="BZ118" s="4">
        <v>0.04</v>
      </c>
      <c r="CA118" s="4">
        <v>5.0000000000000001E-3</v>
      </c>
      <c r="CB118" s="4">
        <v>0.01</v>
      </c>
      <c r="CC118" s="4">
        <v>1E-3</v>
      </c>
      <c r="CD118" s="4">
        <v>1E-3</v>
      </c>
      <c r="CE118" s="4">
        <v>5.0000000000000001E-4</v>
      </c>
      <c r="CF118" s="4">
        <v>0.01</v>
      </c>
      <c r="CG118" s="4">
        <v>0.01</v>
      </c>
      <c r="CH118" s="4">
        <v>5.3E-3</v>
      </c>
      <c r="CI118" s="4">
        <v>5.0000000000000001E-4</v>
      </c>
      <c r="CJ118" s="4">
        <v>5.0000000000000001E-3</v>
      </c>
      <c r="CK118" s="4">
        <v>5.0000000000000001E-3</v>
      </c>
      <c r="CL118" s="4">
        <v>5.0000000000000001E-3</v>
      </c>
      <c r="CM118" s="4">
        <v>5.0000000000000001E-4</v>
      </c>
      <c r="CN118" s="4"/>
      <c r="CO118" s="4">
        <v>50</v>
      </c>
      <c r="CP118" s="4">
        <v>0.22</v>
      </c>
      <c r="CQ118" s="12">
        <v>6.6E-4</v>
      </c>
      <c r="CR118" s="4">
        <v>6.2E-2</v>
      </c>
      <c r="CS118" s="4">
        <v>0.01</v>
      </c>
      <c r="CT118" s="12">
        <v>1</v>
      </c>
      <c r="CU118" s="4">
        <v>0.02</v>
      </c>
      <c r="CV118" s="4">
        <v>5.0000000000000001E-4</v>
      </c>
      <c r="CW118" s="4">
        <v>0.02</v>
      </c>
      <c r="CX118" s="4">
        <v>13</v>
      </c>
      <c r="CY118" s="4">
        <v>5.0000000000000001E-3</v>
      </c>
      <c r="CZ118" s="4">
        <v>3.0000000000000001E-3</v>
      </c>
      <c r="DA118" s="12">
        <v>0.1</v>
      </c>
      <c r="DB118" s="4">
        <v>2.8000000000000001E-2</v>
      </c>
      <c r="DC118" s="12">
        <v>1.7999999999999999E-2</v>
      </c>
      <c r="DD118" s="4">
        <v>1.4E-2</v>
      </c>
      <c r="DE118" s="4">
        <v>3.6999999999999998E-2</v>
      </c>
      <c r="DF118" s="4">
        <v>2.5000000000000001E-2</v>
      </c>
      <c r="DG118" s="4">
        <v>7.3000000000000001E-3</v>
      </c>
      <c r="DH118" s="4">
        <v>20</v>
      </c>
      <c r="DI118" s="4">
        <v>5.0000000000000001E-4</v>
      </c>
      <c r="DJ118" s="4">
        <v>100</v>
      </c>
      <c r="DK118" s="4">
        <v>0.1</v>
      </c>
      <c r="DL118" s="4">
        <v>0.1</v>
      </c>
      <c r="DM118" s="4">
        <v>0.1</v>
      </c>
      <c r="DN118" s="4">
        <v>0.1</v>
      </c>
      <c r="DO118" s="4">
        <v>5.0000000000000001E-3</v>
      </c>
      <c r="DP118" s="12">
        <v>7.2999999999999995E-2</v>
      </c>
      <c r="DQ118" s="4">
        <v>1.7000000000000001E-2</v>
      </c>
      <c r="DR118" s="4">
        <v>29</v>
      </c>
      <c r="DS118" s="4">
        <v>0.01</v>
      </c>
      <c r="DT118" s="4">
        <v>0.01</v>
      </c>
      <c r="DU118" s="4">
        <v>0.01</v>
      </c>
      <c r="DV118" s="4">
        <v>5.0000000000000001E-3</v>
      </c>
      <c r="DW118" s="4">
        <v>0.1</v>
      </c>
      <c r="DX118" s="4">
        <v>0.1</v>
      </c>
      <c r="DY118" s="4">
        <v>7.7</v>
      </c>
      <c r="DZ118" s="4">
        <v>5.0000000000000001E-4</v>
      </c>
      <c r="EA118" s="4">
        <v>0.01</v>
      </c>
      <c r="EB118" s="4">
        <v>22</v>
      </c>
      <c r="EC118" s="4">
        <v>0.1</v>
      </c>
      <c r="ED118" s="4">
        <v>0.1</v>
      </c>
      <c r="EE118" s="4">
        <v>0.1</v>
      </c>
      <c r="EF118" s="4">
        <v>0.5</v>
      </c>
      <c r="EG118" s="4">
        <v>3.2</v>
      </c>
      <c r="EH118" s="4">
        <v>3.0000000000000001E-3</v>
      </c>
      <c r="EI118" s="4">
        <v>0.01</v>
      </c>
      <c r="EJ118" s="4">
        <v>0.01</v>
      </c>
      <c r="EK118" s="4">
        <v>5.0000000000000001E-4</v>
      </c>
      <c r="EL118" s="12"/>
      <c r="EM118" s="12">
        <v>0.5</v>
      </c>
      <c r="EN118" s="4">
        <v>3.2000000000000001E-2</v>
      </c>
      <c r="EO118" s="4">
        <v>0.1</v>
      </c>
      <c r="EP118" s="4">
        <v>0.1</v>
      </c>
      <c r="EQ118" s="4">
        <v>2.0000000000000001E-4</v>
      </c>
      <c r="ER118" s="4">
        <v>4.0000000000000002E-4</v>
      </c>
      <c r="ES118" s="4">
        <v>5.0000000000000001E-3</v>
      </c>
      <c r="ET118" s="4">
        <v>273</v>
      </c>
      <c r="EU118" s="12">
        <v>7</v>
      </c>
      <c r="EV118" s="4">
        <v>0.14000000000000001</v>
      </c>
      <c r="EW118" s="4">
        <v>4</v>
      </c>
      <c r="EX118" s="12">
        <v>5.0000000000000001E-3</v>
      </c>
      <c r="EY118" s="12"/>
      <c r="EZ118" s="4">
        <v>1.7000000000000001E-4</v>
      </c>
      <c r="FA118" s="4">
        <v>1</v>
      </c>
      <c r="FB118" s="4">
        <v>1.5E-3</v>
      </c>
      <c r="FC118" s="4">
        <v>3.1800000000000001E-3</v>
      </c>
      <c r="FD118" s="4">
        <v>5.0000000000000001E-4</v>
      </c>
      <c r="FE118" s="4">
        <v>6.8000000000000005E-4</v>
      </c>
      <c r="FF118" s="4">
        <v>0.2</v>
      </c>
      <c r="FG118" s="4">
        <v>5.0000000000000001E-4</v>
      </c>
      <c r="FH118" s="4">
        <v>0.01</v>
      </c>
      <c r="FI118" s="4">
        <v>0.1</v>
      </c>
      <c r="FJ118" s="4">
        <v>0.01</v>
      </c>
      <c r="FK118" s="4">
        <v>5.0000000000000001E-4</v>
      </c>
      <c r="FL118" s="12">
        <v>0.5</v>
      </c>
      <c r="FM118" s="4">
        <v>5.0000000000000001E-3</v>
      </c>
      <c r="FN118" s="4">
        <v>2.0000000000000001E-4</v>
      </c>
      <c r="FO118" s="4">
        <v>5.0000000000000001E-4</v>
      </c>
      <c r="FP118" s="4">
        <v>0.01</v>
      </c>
      <c r="FQ118" s="4">
        <v>5.0000000000000001E-4</v>
      </c>
      <c r="FR118" s="4">
        <v>0.2</v>
      </c>
      <c r="FS118" s="4">
        <v>0.01</v>
      </c>
      <c r="FT118" s="4">
        <v>1E-3</v>
      </c>
      <c r="FU118" s="4">
        <v>5.0000000000000001E-4</v>
      </c>
      <c r="FV118" s="4">
        <v>5.0000000000000001E-4</v>
      </c>
      <c r="FW118" s="4">
        <v>5.0000000000000001E-4</v>
      </c>
      <c r="FX118" s="4">
        <v>5.0000000000000001E-3</v>
      </c>
      <c r="FY118" s="4">
        <v>0.05</v>
      </c>
      <c r="FZ118" s="4">
        <v>0.1</v>
      </c>
      <c r="GA118" s="12">
        <v>0.1</v>
      </c>
      <c r="GB118" s="4">
        <v>5.0000000000000001E-4</v>
      </c>
      <c r="GC118" s="4">
        <v>5.0000000000000001E-3</v>
      </c>
      <c r="GD118" s="4">
        <v>0.01</v>
      </c>
      <c r="GE118" s="4">
        <v>1.6E-2</v>
      </c>
      <c r="GF118" s="4">
        <v>0.01</v>
      </c>
      <c r="GG118" s="4">
        <v>5.0000000000000001E-3</v>
      </c>
      <c r="GH118" s="4"/>
      <c r="GI118" s="4">
        <v>0.2</v>
      </c>
      <c r="GJ118" s="4">
        <v>5.0000000000000001E-4</v>
      </c>
      <c r="GK118" s="4">
        <v>5.0000000000000001E-4</v>
      </c>
      <c r="GL118" s="4">
        <v>5.0000000000000001E-4</v>
      </c>
      <c r="GM118" s="4"/>
      <c r="GN118" s="4">
        <v>5.0000000000000001E-4</v>
      </c>
      <c r="GO118" s="4">
        <v>2.0000000000000001E-4</v>
      </c>
      <c r="GP118" s="4">
        <v>2.0000000000000001E-4</v>
      </c>
      <c r="GQ118" s="4">
        <v>5.0000000000000001E-4</v>
      </c>
      <c r="GR118" s="4">
        <v>5.0000000000000001E-4</v>
      </c>
      <c r="GS118" s="4">
        <v>0.1</v>
      </c>
      <c r="GT118" s="4">
        <v>1E-3</v>
      </c>
      <c r="GU118" s="4">
        <v>5.0000000000000001E-3</v>
      </c>
      <c r="GV118" s="4">
        <v>2.1999999999999999E-2</v>
      </c>
      <c r="GW118" s="4">
        <v>5.0000000000000001E-3</v>
      </c>
      <c r="GX118" s="4">
        <v>5.0000000000000001E-4</v>
      </c>
      <c r="GY118" s="4">
        <v>210</v>
      </c>
      <c r="GZ118" s="4">
        <v>5.0000000000000001E-4</v>
      </c>
      <c r="HA118" s="4">
        <v>0.1</v>
      </c>
      <c r="HB118" s="4">
        <v>0.01</v>
      </c>
      <c r="HC118" s="4"/>
      <c r="HD118" s="12">
        <v>5.3</v>
      </c>
      <c r="HE118" s="4">
        <v>0.04</v>
      </c>
      <c r="HF118" s="4">
        <v>0.28999999999999998</v>
      </c>
      <c r="HG118" s="4">
        <v>0.01</v>
      </c>
      <c r="HH118" s="4">
        <v>100</v>
      </c>
      <c r="HI118" s="4">
        <v>3</v>
      </c>
      <c r="HJ118" s="4">
        <v>5.0000000000000001E-4</v>
      </c>
      <c r="HK118" s="4">
        <v>27</v>
      </c>
      <c r="HL118" s="12">
        <v>34</v>
      </c>
      <c r="HM118" s="4">
        <v>5.0000000000000001E-3</v>
      </c>
      <c r="HN118" s="4">
        <v>5.0000000000000001E-3</v>
      </c>
      <c r="HO118" s="4">
        <v>5.0000000000000001E-3</v>
      </c>
      <c r="HP118" s="4">
        <v>4.7E-2</v>
      </c>
      <c r="HQ118" s="12">
        <v>0.01</v>
      </c>
      <c r="HR118" s="4">
        <v>0.01</v>
      </c>
      <c r="HS118" s="4">
        <v>1E-3</v>
      </c>
      <c r="HT118" s="4">
        <v>5.0000000000000001E-3</v>
      </c>
      <c r="HU118" s="4">
        <v>0.01</v>
      </c>
      <c r="HV118" s="4">
        <v>0.01</v>
      </c>
      <c r="HW118" s="4">
        <v>0.01</v>
      </c>
      <c r="HX118" s="4">
        <v>0.01</v>
      </c>
      <c r="HY118" s="4">
        <v>0.1</v>
      </c>
      <c r="HZ118" s="12">
        <v>0.01</v>
      </c>
      <c r="IA118" s="4">
        <v>0.1</v>
      </c>
      <c r="IB118" s="4">
        <v>0.01</v>
      </c>
      <c r="IC118" s="4">
        <v>2E-3</v>
      </c>
      <c r="ID118" s="12">
        <v>5.7</v>
      </c>
      <c r="IE118" s="4">
        <v>0.85</v>
      </c>
      <c r="IF118" s="4">
        <v>2.6</v>
      </c>
      <c r="IG118" s="4">
        <v>2.38</v>
      </c>
      <c r="IH118" s="4">
        <v>1.9E-2</v>
      </c>
      <c r="II118" s="4"/>
      <c r="IJ118" s="4">
        <v>3.5</v>
      </c>
      <c r="IK118" s="4">
        <v>2.4</v>
      </c>
      <c r="IL118" s="4">
        <v>2E-3</v>
      </c>
      <c r="IM118" s="4">
        <v>0.1</v>
      </c>
      <c r="IN118" s="4">
        <v>9.0999999999999998E-2</v>
      </c>
      <c r="IO118" s="4">
        <v>5.0000000000000001E-3</v>
      </c>
      <c r="IP118" s="4">
        <v>11.5</v>
      </c>
      <c r="IQ118" s="4">
        <v>95.2</v>
      </c>
      <c r="IR118" s="4">
        <v>5.0000000000000001E-3</v>
      </c>
      <c r="IS118" s="4">
        <v>5.0000000000000001E-3</v>
      </c>
      <c r="IT118" s="4">
        <v>5.0000000000000001E-3</v>
      </c>
      <c r="IU118" s="4">
        <v>5.0000000000000001E-3</v>
      </c>
      <c r="IV118" s="4">
        <v>5.0000000000000001E-3</v>
      </c>
      <c r="IW118" s="4">
        <v>5.0000000000000001E-3</v>
      </c>
      <c r="IX118" s="4">
        <v>0.01</v>
      </c>
      <c r="IY118" s="4">
        <v>0.04</v>
      </c>
      <c r="IZ118" s="4">
        <v>2.1999999999999999E-2</v>
      </c>
      <c r="JA118" s="4">
        <v>5.0000000000000001E-4</v>
      </c>
      <c r="JB118" s="4">
        <v>0.02</v>
      </c>
      <c r="JC118" s="4">
        <v>5.0000000000000001E-4</v>
      </c>
      <c r="JD118" s="4">
        <v>5.0000000000000001E-4</v>
      </c>
      <c r="JE118" s="4">
        <v>5.0000000000000001E-4</v>
      </c>
      <c r="JF118" s="4">
        <v>5.0000000000000001E-4</v>
      </c>
      <c r="JG118" s="4">
        <v>5.0000000000000001E-4</v>
      </c>
      <c r="JH118" s="4">
        <v>1.4E-3</v>
      </c>
      <c r="JI118" s="4">
        <v>3.0000000000000001E-3</v>
      </c>
      <c r="JJ118" s="4">
        <v>5.0000000000000001E-4</v>
      </c>
      <c r="JK118" s="4">
        <v>2E-3</v>
      </c>
      <c r="JL118" s="4">
        <v>2E-3</v>
      </c>
      <c r="JM118" s="4">
        <v>5.0000000000000001E-3</v>
      </c>
      <c r="JN118" s="4">
        <v>2E-3</v>
      </c>
      <c r="JO118" s="4">
        <v>5.0000000000000001E-4</v>
      </c>
      <c r="JP118" s="4">
        <v>1E-3</v>
      </c>
      <c r="JQ118" s="4">
        <v>5.0000000000000001E-4</v>
      </c>
      <c r="JR118" s="4">
        <v>5.0000000000000001E-4</v>
      </c>
      <c r="JS118" s="4">
        <v>5.2999999999999998E-4</v>
      </c>
      <c r="JT118" s="4">
        <v>1.8E-3</v>
      </c>
      <c r="JU118" s="4">
        <v>5.0000000000000001E-4</v>
      </c>
      <c r="JV118" s="4">
        <v>1E-3</v>
      </c>
      <c r="JW118" s="4">
        <v>2E-3</v>
      </c>
      <c r="JX118" s="4">
        <v>1E-3</v>
      </c>
      <c r="JY118" s="12">
        <v>1.1000000000000001E-3</v>
      </c>
      <c r="JZ118" s="4">
        <v>8.9999999999999998E-4</v>
      </c>
      <c r="KA118" s="4">
        <v>1.9E-3</v>
      </c>
      <c r="KB118" s="12">
        <v>1.6000000000000001E-3</v>
      </c>
      <c r="KC118" s="4">
        <v>2E-3</v>
      </c>
      <c r="KD118" s="4">
        <v>5.0000000000000001E-4</v>
      </c>
      <c r="KE118" s="4">
        <v>1.1000000000000001E-3</v>
      </c>
      <c r="KF118" s="4">
        <v>6.0000000000000001E-3</v>
      </c>
      <c r="KG118" s="4">
        <v>5.0000000000000001E-3</v>
      </c>
      <c r="KH118" s="4">
        <v>4.0000000000000001E-3</v>
      </c>
      <c r="KI118" s="4">
        <v>2E-3</v>
      </c>
      <c r="KJ118" s="4">
        <v>1.4999999999999999E-2</v>
      </c>
      <c r="KK118" s="4">
        <v>7.86</v>
      </c>
      <c r="KL118" s="4">
        <v>1.7000000000000001E-2</v>
      </c>
      <c r="KM118" s="4">
        <v>7.0999999999999994E-2</v>
      </c>
      <c r="KN118" s="4">
        <v>0.22</v>
      </c>
      <c r="KO118" s="4">
        <v>0.31</v>
      </c>
      <c r="KP118" s="4">
        <v>5.0000000000000001E-3</v>
      </c>
      <c r="KQ118" s="4">
        <v>4.0999999999999996</v>
      </c>
      <c r="KR118" s="4">
        <v>5.0000000000000001E-3</v>
      </c>
      <c r="KS118" s="4">
        <v>5.0999999999999997E-2</v>
      </c>
      <c r="KT118" s="4">
        <v>5.0000000000000001E-4</v>
      </c>
      <c r="KU118" s="4">
        <v>0.1</v>
      </c>
      <c r="KV118" s="4">
        <v>1</v>
      </c>
      <c r="KW118" s="4">
        <v>7</v>
      </c>
      <c r="KX118" s="4">
        <v>5.2999999999999998E-4</v>
      </c>
      <c r="KY118" s="4">
        <v>15</v>
      </c>
      <c r="KZ118" s="4">
        <v>100</v>
      </c>
      <c r="LA118" s="4">
        <v>97</v>
      </c>
      <c r="LB118" s="4">
        <v>0.1</v>
      </c>
      <c r="LC118" s="4">
        <v>0.1</v>
      </c>
      <c r="LD118" s="4">
        <v>19</v>
      </c>
      <c r="LE118" s="4">
        <v>5.0000000000000001E-4</v>
      </c>
      <c r="LF118" s="4">
        <v>7.1</v>
      </c>
      <c r="LG118" s="4">
        <v>5.9999999999999995E-4</v>
      </c>
      <c r="LH118" s="4">
        <v>0.1</v>
      </c>
      <c r="LI118" s="4">
        <v>0.1</v>
      </c>
      <c r="LJ118" s="4">
        <v>0.1</v>
      </c>
      <c r="LK118" s="12">
        <v>0.1</v>
      </c>
      <c r="LL118" s="4">
        <v>0.1</v>
      </c>
      <c r="LM118" s="4">
        <v>0.5</v>
      </c>
      <c r="LN118" s="4">
        <v>2.0000000000000001E-4</v>
      </c>
      <c r="LO118" s="4">
        <v>1.9000000000000001E-4</v>
      </c>
      <c r="LP118" s="4">
        <v>2.0000000000000001E-4</v>
      </c>
      <c r="LQ118" s="12">
        <v>0.1</v>
      </c>
      <c r="LR118" s="4">
        <v>0.1</v>
      </c>
      <c r="LS118" s="4">
        <v>5.0000000000000001E-3</v>
      </c>
      <c r="LT118" s="4">
        <v>0.01</v>
      </c>
      <c r="LU118" s="4">
        <v>5.0000000000000001E-4</v>
      </c>
      <c r="LV118" s="4">
        <v>2.0000000000000001E-4</v>
      </c>
      <c r="LW118" s="4">
        <v>100</v>
      </c>
      <c r="LX118" s="4">
        <v>0.1</v>
      </c>
      <c r="LY118" s="12">
        <v>22</v>
      </c>
      <c r="LZ118" s="4">
        <v>1.3</v>
      </c>
      <c r="MA118" s="4">
        <v>4.7</v>
      </c>
      <c r="MB118" s="4">
        <v>4.326958851963747</v>
      </c>
    </row>
    <row r="119" spans="1:340">
      <c r="A119" s="4" t="s">
        <v>510</v>
      </c>
      <c r="B119" s="4">
        <v>0.1</v>
      </c>
      <c r="C119" s="4">
        <v>0.1</v>
      </c>
      <c r="D119" s="4">
        <v>0.1</v>
      </c>
      <c r="E119" s="4">
        <v>0.1</v>
      </c>
      <c r="F119" s="4">
        <v>0.1</v>
      </c>
      <c r="G119" s="4">
        <v>0.1</v>
      </c>
      <c r="H119" s="4">
        <v>0.1</v>
      </c>
      <c r="I119" s="4"/>
      <c r="J119" s="4">
        <v>0.5</v>
      </c>
      <c r="K119" s="4">
        <v>0.1</v>
      </c>
      <c r="L119" s="4">
        <v>0.1</v>
      </c>
      <c r="M119" s="4">
        <v>0.1</v>
      </c>
      <c r="N119" s="4">
        <v>0.1</v>
      </c>
      <c r="O119" s="4">
        <v>0.1</v>
      </c>
      <c r="P119" s="4">
        <v>0.1</v>
      </c>
      <c r="Q119" s="4">
        <v>0.1</v>
      </c>
      <c r="R119" s="4">
        <v>0.1</v>
      </c>
      <c r="S119" s="12">
        <v>0.1</v>
      </c>
      <c r="T119" s="4"/>
      <c r="U119" s="4">
        <v>0.1</v>
      </c>
      <c r="V119" s="4">
        <v>0.1</v>
      </c>
      <c r="W119" s="4">
        <v>0.1</v>
      </c>
      <c r="X119" s="4">
        <v>0.1</v>
      </c>
      <c r="Y119" s="4"/>
      <c r="Z119" s="4"/>
      <c r="AA119" s="4"/>
      <c r="AB119" s="4"/>
      <c r="AC119" s="4"/>
      <c r="AD119" s="4">
        <v>6.0000000000000002E-5</v>
      </c>
      <c r="AE119" s="4">
        <v>9.0000000000000006E-5</v>
      </c>
      <c r="AF119" s="4">
        <v>6.0000000000000002E-5</v>
      </c>
      <c r="AG119" s="4">
        <v>6.0000000000000002E-5</v>
      </c>
      <c r="AH119" s="4">
        <v>6.0000000000000002E-5</v>
      </c>
      <c r="AI119" s="4">
        <v>6.0000000000000002E-5</v>
      </c>
      <c r="AJ119" s="4">
        <v>6.0000000000000002E-5</v>
      </c>
      <c r="AK119" s="4">
        <v>6.0000000000000002E-5</v>
      </c>
      <c r="AL119" s="4">
        <v>0.1</v>
      </c>
      <c r="AM119" s="4">
        <v>6.9999999999999994E-5</v>
      </c>
      <c r="AN119" s="4"/>
      <c r="AO119" s="4">
        <v>0.02</v>
      </c>
      <c r="AP119" s="4">
        <v>0.02</v>
      </c>
      <c r="AQ119" s="4">
        <v>6.0000000000000002E-5</v>
      </c>
      <c r="AR119" s="4"/>
      <c r="AS119" s="4">
        <v>0.02</v>
      </c>
      <c r="AT119" s="4">
        <v>0.02</v>
      </c>
      <c r="AU119" s="4"/>
      <c r="AV119" s="4"/>
      <c r="AW119" s="4">
        <v>0.02</v>
      </c>
      <c r="AX119" s="4">
        <v>0.02</v>
      </c>
      <c r="AY119" s="4">
        <v>0.02</v>
      </c>
      <c r="AZ119" s="4">
        <v>0.02</v>
      </c>
      <c r="BA119" s="4">
        <v>0.02</v>
      </c>
      <c r="BB119" s="4">
        <v>0.02</v>
      </c>
      <c r="BC119" s="4">
        <v>0.02</v>
      </c>
      <c r="BD119" s="4">
        <v>0.1</v>
      </c>
      <c r="BE119" s="4">
        <v>0.02</v>
      </c>
      <c r="BF119" s="4"/>
      <c r="BG119" s="4">
        <v>0.02</v>
      </c>
      <c r="BH119" s="4"/>
      <c r="BI119" s="4">
        <v>0.02</v>
      </c>
      <c r="BJ119" s="4">
        <v>0.13</v>
      </c>
      <c r="BK119" s="4"/>
      <c r="BL119" s="4">
        <v>0.02</v>
      </c>
      <c r="BM119" s="4">
        <v>0.1</v>
      </c>
      <c r="BN119" s="4">
        <v>0.02</v>
      </c>
      <c r="BO119" s="4"/>
      <c r="BP119" s="4"/>
      <c r="BQ119" s="4"/>
      <c r="BR119" s="4">
        <v>0.02</v>
      </c>
      <c r="BS119" s="4">
        <v>2.7E-2</v>
      </c>
      <c r="BT119" s="4">
        <v>0.02</v>
      </c>
      <c r="BU119" s="4">
        <v>0.02</v>
      </c>
      <c r="BV119" s="4"/>
      <c r="BW119" s="4">
        <v>0.1</v>
      </c>
      <c r="BX119" s="4">
        <v>0.1</v>
      </c>
      <c r="BY119" s="4">
        <v>0.02</v>
      </c>
      <c r="BZ119" s="4">
        <v>0.04</v>
      </c>
      <c r="CA119" s="4"/>
      <c r="CB119" s="4">
        <v>0.01</v>
      </c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>
        <v>20</v>
      </c>
      <c r="CP119" s="4"/>
      <c r="CQ119" s="12">
        <v>9.8999999999999999E-4</v>
      </c>
      <c r="CR119" s="4">
        <v>0.11</v>
      </c>
      <c r="CS119" s="4"/>
      <c r="CT119" s="12">
        <v>1</v>
      </c>
      <c r="CU119" s="4"/>
      <c r="CV119" s="4"/>
      <c r="CW119" s="4"/>
      <c r="CX119" s="4">
        <v>25</v>
      </c>
      <c r="CY119" s="4"/>
      <c r="CZ119" s="4"/>
      <c r="DA119" s="12">
        <v>0.1</v>
      </c>
      <c r="DB119" s="4"/>
      <c r="DC119" s="12"/>
      <c r="DD119" s="4"/>
      <c r="DE119" s="4"/>
      <c r="DF119" s="4"/>
      <c r="DG119" s="4"/>
      <c r="DH119" s="4"/>
      <c r="DI119" s="4"/>
      <c r="DJ119" s="4">
        <v>100</v>
      </c>
      <c r="DK119" s="4">
        <v>0.1</v>
      </c>
      <c r="DL119" s="4">
        <v>0.1</v>
      </c>
      <c r="DM119" s="4">
        <v>0.1</v>
      </c>
      <c r="DN119" s="4">
        <v>0.1</v>
      </c>
      <c r="DO119" s="4"/>
      <c r="DP119" s="12">
        <v>2.3E-2</v>
      </c>
      <c r="DQ119" s="4">
        <v>1.9E-2</v>
      </c>
      <c r="DR119" s="4">
        <v>54</v>
      </c>
      <c r="DS119" s="4"/>
      <c r="DT119" s="4"/>
      <c r="DU119" s="4"/>
      <c r="DV119" s="4"/>
      <c r="DW119" s="4">
        <v>0.1</v>
      </c>
      <c r="DX119" s="4">
        <v>0.1</v>
      </c>
      <c r="DY119" s="4">
        <v>4.0999999999999996</v>
      </c>
      <c r="DZ119" s="4"/>
      <c r="EA119" s="4"/>
      <c r="EB119" s="4">
        <v>34</v>
      </c>
      <c r="EC119" s="4">
        <v>0.1</v>
      </c>
      <c r="ED119" s="4">
        <v>0.1</v>
      </c>
      <c r="EE119" s="4">
        <v>0.1</v>
      </c>
      <c r="EF119" s="4">
        <v>0.5</v>
      </c>
      <c r="EG119" s="4">
        <v>1.8</v>
      </c>
      <c r="EH119" s="4"/>
      <c r="EI119" s="4"/>
      <c r="EJ119" s="4"/>
      <c r="EK119" s="4"/>
      <c r="EL119" s="12"/>
      <c r="EM119" s="12">
        <v>0.62</v>
      </c>
      <c r="EN119" s="4"/>
      <c r="EO119" s="4">
        <v>0.1</v>
      </c>
      <c r="EP119" s="4">
        <v>0.1</v>
      </c>
      <c r="EQ119" s="4"/>
      <c r="ER119" s="4"/>
      <c r="ES119" s="4"/>
      <c r="ET119" s="4">
        <v>444</v>
      </c>
      <c r="EU119" s="12">
        <v>2.2999999999999998</v>
      </c>
      <c r="EV119" s="4">
        <v>0.13</v>
      </c>
      <c r="EW119" s="4">
        <v>1.8</v>
      </c>
      <c r="EX119" s="12"/>
      <c r="EY119" s="12"/>
      <c r="EZ119" s="4"/>
      <c r="FA119" s="4"/>
      <c r="FB119" s="4"/>
      <c r="FC119" s="4"/>
      <c r="FD119" s="4"/>
      <c r="FE119" s="4"/>
      <c r="FF119" s="4">
        <v>0.2</v>
      </c>
      <c r="FG119" s="4"/>
      <c r="FH119" s="4"/>
      <c r="FI119" s="4">
        <v>0.1</v>
      </c>
      <c r="FJ119" s="4"/>
      <c r="FK119" s="4"/>
      <c r="FL119" s="12">
        <v>0.5</v>
      </c>
      <c r="FM119" s="4"/>
      <c r="FN119" s="4"/>
      <c r="FO119" s="4"/>
      <c r="FP119" s="4"/>
      <c r="FQ119" s="4"/>
      <c r="FR119" s="4">
        <v>0.2</v>
      </c>
      <c r="FS119" s="4"/>
      <c r="FT119" s="4"/>
      <c r="FU119" s="4"/>
      <c r="FV119" s="4"/>
      <c r="FW119" s="4"/>
      <c r="FX119" s="4"/>
      <c r="FY119" s="4"/>
      <c r="FZ119" s="4">
        <v>0.1</v>
      </c>
      <c r="GA119" s="12">
        <v>0.1</v>
      </c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>
        <v>3.0000000000000001E-3</v>
      </c>
      <c r="GO119" s="4"/>
      <c r="GP119" s="4">
        <v>2.0000000000000001E-4</v>
      </c>
      <c r="GQ119" s="4"/>
      <c r="GR119" s="4"/>
      <c r="GS119" s="4">
        <v>0.1</v>
      </c>
      <c r="GT119" s="4"/>
      <c r="GU119" s="4"/>
      <c r="GV119" s="4"/>
      <c r="GW119" s="4"/>
      <c r="GX119" s="4"/>
      <c r="GY119" s="4">
        <v>130</v>
      </c>
      <c r="GZ119" s="4"/>
      <c r="HA119" s="4">
        <v>0.1</v>
      </c>
      <c r="HB119" s="4"/>
      <c r="HC119" s="4"/>
      <c r="HD119" s="12">
        <v>0.63</v>
      </c>
      <c r="HE119" s="4">
        <v>0.03</v>
      </c>
      <c r="HF119" s="4">
        <v>0.11</v>
      </c>
      <c r="HG119" s="4"/>
      <c r="HH119" s="4">
        <v>100</v>
      </c>
      <c r="HI119" s="4">
        <v>5.0999999999999996</v>
      </c>
      <c r="HJ119" s="4"/>
      <c r="HK119" s="4">
        <v>57</v>
      </c>
      <c r="HL119" s="12">
        <v>74</v>
      </c>
      <c r="HM119" s="4"/>
      <c r="HN119" s="4"/>
      <c r="HO119" s="4"/>
      <c r="HP119" s="4">
        <v>0.01</v>
      </c>
      <c r="HQ119" s="12">
        <v>0.01</v>
      </c>
      <c r="HR119" s="4"/>
      <c r="HS119" s="4"/>
      <c r="HT119" s="4"/>
      <c r="HU119" s="4"/>
      <c r="HV119" s="4"/>
      <c r="HW119" s="4"/>
      <c r="HX119" s="4"/>
      <c r="HY119" s="4">
        <v>0.1</v>
      </c>
      <c r="HZ119" s="12"/>
      <c r="IA119" s="4">
        <v>0.1</v>
      </c>
      <c r="IB119" s="4"/>
      <c r="IC119" s="4"/>
      <c r="ID119" s="12">
        <v>2.9</v>
      </c>
      <c r="IE119" s="4">
        <v>0.96</v>
      </c>
      <c r="IF119" s="4">
        <v>2.6</v>
      </c>
      <c r="IG119" s="4">
        <v>4.55</v>
      </c>
      <c r="IH119" s="4">
        <v>4.7E-2</v>
      </c>
      <c r="II119" s="4"/>
      <c r="IJ119" s="4">
        <v>5.3</v>
      </c>
      <c r="IK119" s="4">
        <v>4.5999999999999996</v>
      </c>
      <c r="IL119" s="4"/>
      <c r="IM119" s="4">
        <v>0.1</v>
      </c>
      <c r="IN119" s="4">
        <v>0.1</v>
      </c>
      <c r="IO119" s="4"/>
      <c r="IP119" s="4">
        <v>12.4</v>
      </c>
      <c r="IQ119" s="4">
        <v>97.4</v>
      </c>
      <c r="IR119" s="4">
        <v>1E-3</v>
      </c>
      <c r="IS119" s="4">
        <v>1E-3</v>
      </c>
      <c r="IT119" s="4">
        <v>1E-3</v>
      </c>
      <c r="IU119" s="4">
        <v>1E-3</v>
      </c>
      <c r="IV119" s="4">
        <v>1E-3</v>
      </c>
      <c r="IW119" s="4">
        <v>1E-3</v>
      </c>
      <c r="IX119" s="4">
        <v>2E-3</v>
      </c>
      <c r="IY119" s="4">
        <v>8.0000000000000002E-3</v>
      </c>
      <c r="IZ119" s="4"/>
      <c r="JA119" s="4"/>
      <c r="JB119" s="4">
        <v>0.02</v>
      </c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12"/>
      <c r="JZ119" s="4"/>
      <c r="KA119" s="4"/>
      <c r="KB119" s="12"/>
      <c r="KC119" s="4"/>
      <c r="KD119" s="4"/>
      <c r="KE119" s="4"/>
      <c r="KF119" s="4"/>
      <c r="KG119" s="4"/>
      <c r="KH119" s="4"/>
      <c r="KI119" s="4"/>
      <c r="KJ119" s="4"/>
      <c r="KK119" s="4">
        <v>7.85</v>
      </c>
      <c r="KL119" s="4"/>
      <c r="KM119" s="4">
        <v>0.05</v>
      </c>
      <c r="KN119" s="4"/>
      <c r="KO119" s="4">
        <v>0.14000000000000001</v>
      </c>
      <c r="KP119" s="4"/>
      <c r="KQ119" s="4">
        <v>3.9</v>
      </c>
      <c r="KR119" s="4"/>
      <c r="KS119" s="4"/>
      <c r="KT119" s="4"/>
      <c r="KU119" s="4">
        <v>0.1</v>
      </c>
      <c r="KV119" s="4"/>
      <c r="KW119" s="4">
        <v>9.3000000000000007</v>
      </c>
      <c r="KX119" s="4"/>
      <c r="KY119" s="4">
        <v>24</v>
      </c>
      <c r="KZ119" s="4">
        <v>7.4</v>
      </c>
      <c r="LA119" s="4">
        <v>170</v>
      </c>
      <c r="LB119" s="4">
        <v>0.1</v>
      </c>
      <c r="LC119" s="4"/>
      <c r="LD119" s="4">
        <v>39</v>
      </c>
      <c r="LE119" s="4"/>
      <c r="LF119" s="4">
        <v>5</v>
      </c>
      <c r="LG119" s="4"/>
      <c r="LH119" s="4">
        <v>0.1</v>
      </c>
      <c r="LI119" s="4">
        <v>0.1</v>
      </c>
      <c r="LJ119" s="4">
        <v>0.1</v>
      </c>
      <c r="LK119" s="12">
        <v>0.1</v>
      </c>
      <c r="LL119" s="4">
        <v>0.1</v>
      </c>
      <c r="LM119" s="4">
        <v>0.5</v>
      </c>
      <c r="LN119" s="4"/>
      <c r="LO119" s="4"/>
      <c r="LP119" s="4">
        <v>2.0000000000000001E-4</v>
      </c>
      <c r="LQ119" s="12">
        <v>0.1</v>
      </c>
      <c r="LR119" s="4">
        <v>0.1</v>
      </c>
      <c r="LS119" s="4"/>
      <c r="LT119" s="4">
        <v>0.01</v>
      </c>
      <c r="LU119" s="4"/>
      <c r="LV119" s="4">
        <v>2.0000000000000001E-4</v>
      </c>
      <c r="LW119" s="4">
        <v>10</v>
      </c>
      <c r="LX119" s="4">
        <v>0.1</v>
      </c>
      <c r="LY119" s="12">
        <v>5.3</v>
      </c>
      <c r="LZ119" s="4">
        <v>1.3</v>
      </c>
      <c r="MA119" s="4">
        <v>3</v>
      </c>
      <c r="MB119" s="4">
        <v>9.2590451874999911</v>
      </c>
    </row>
    <row r="120" spans="1:340">
      <c r="A120" s="4" t="s">
        <v>511</v>
      </c>
      <c r="B120" s="4">
        <v>0.1</v>
      </c>
      <c r="C120" s="4">
        <v>0.1</v>
      </c>
      <c r="D120" s="4">
        <v>0.1</v>
      </c>
      <c r="E120" s="4">
        <v>0.1</v>
      </c>
      <c r="F120" s="4">
        <v>0.1</v>
      </c>
      <c r="G120" s="4">
        <v>0.1</v>
      </c>
      <c r="H120" s="4">
        <v>0.1</v>
      </c>
      <c r="I120" s="4"/>
      <c r="J120" s="4">
        <v>0.5</v>
      </c>
      <c r="K120" s="4">
        <v>0.1</v>
      </c>
      <c r="L120" s="4">
        <v>0.1</v>
      </c>
      <c r="M120" s="4">
        <v>0.1</v>
      </c>
      <c r="N120" s="4">
        <v>0.1</v>
      </c>
      <c r="O120" s="4">
        <v>0.1</v>
      </c>
      <c r="P120" s="4">
        <v>0.1</v>
      </c>
      <c r="Q120" s="4">
        <v>0.1</v>
      </c>
      <c r="R120" s="4">
        <v>0.1</v>
      </c>
      <c r="S120" s="12">
        <v>0.1</v>
      </c>
      <c r="T120" s="4"/>
      <c r="U120" s="4">
        <v>0.1</v>
      </c>
      <c r="V120" s="4">
        <v>0.1</v>
      </c>
      <c r="W120" s="4">
        <v>0.1</v>
      </c>
      <c r="X120" s="4">
        <v>0.1</v>
      </c>
      <c r="Y120" s="4"/>
      <c r="Z120" s="4"/>
      <c r="AA120" s="4"/>
      <c r="AB120" s="4"/>
      <c r="AC120" s="4"/>
      <c r="AD120" s="4">
        <v>6.0000000000000002E-5</v>
      </c>
      <c r="AE120" s="4">
        <v>9.0000000000000006E-5</v>
      </c>
      <c r="AF120" s="4">
        <v>6.0000000000000002E-5</v>
      </c>
      <c r="AG120" s="4">
        <v>6.0000000000000002E-5</v>
      </c>
      <c r="AH120" s="4">
        <v>6.0000000000000002E-5</v>
      </c>
      <c r="AI120" s="4">
        <v>6.0000000000000002E-5</v>
      </c>
      <c r="AJ120" s="4">
        <v>6.0000000000000002E-5</v>
      </c>
      <c r="AK120" s="4">
        <v>6.0000000000000002E-5</v>
      </c>
      <c r="AL120" s="4">
        <v>0.1</v>
      </c>
      <c r="AM120" s="4">
        <v>6.9999999999999994E-5</v>
      </c>
      <c r="AN120" s="4"/>
      <c r="AO120" s="4">
        <v>0.02</v>
      </c>
      <c r="AP120" s="4">
        <v>0.02</v>
      </c>
      <c r="AQ120" s="4">
        <v>6.0000000000000002E-5</v>
      </c>
      <c r="AR120" s="4"/>
      <c r="AS120" s="4">
        <v>0.02</v>
      </c>
      <c r="AT120" s="4">
        <v>0.02</v>
      </c>
      <c r="AU120" s="4"/>
      <c r="AV120" s="4"/>
      <c r="AW120" s="4">
        <v>0.02</v>
      </c>
      <c r="AX120" s="4">
        <v>0.02</v>
      </c>
      <c r="AY120" s="4">
        <v>0.02</v>
      </c>
      <c r="AZ120" s="4">
        <v>0.02</v>
      </c>
      <c r="BA120" s="4">
        <v>0.02</v>
      </c>
      <c r="BB120" s="4">
        <v>0.02</v>
      </c>
      <c r="BC120" s="4">
        <v>0.02</v>
      </c>
      <c r="BD120" s="4">
        <v>0.1</v>
      </c>
      <c r="BE120" s="4">
        <v>0.02</v>
      </c>
      <c r="BF120" s="4"/>
      <c r="BG120" s="4">
        <v>0.02</v>
      </c>
      <c r="BH120" s="4"/>
      <c r="BI120" s="4">
        <v>0.02</v>
      </c>
      <c r="BJ120" s="4">
        <v>0.17</v>
      </c>
      <c r="BK120" s="4"/>
      <c r="BL120" s="4">
        <v>0.02</v>
      </c>
      <c r="BM120" s="4">
        <v>0.1</v>
      </c>
      <c r="BN120" s="4">
        <v>0.02</v>
      </c>
      <c r="BO120" s="4"/>
      <c r="BP120" s="4"/>
      <c r="BQ120" s="4"/>
      <c r="BR120" s="4">
        <v>0.02</v>
      </c>
      <c r="BS120" s="4">
        <v>0.02</v>
      </c>
      <c r="BT120" s="4">
        <v>0.02</v>
      </c>
      <c r="BU120" s="4">
        <v>0.02</v>
      </c>
      <c r="BV120" s="4"/>
      <c r="BW120" s="4">
        <v>0.1</v>
      </c>
      <c r="BX120" s="4">
        <v>0.1</v>
      </c>
      <c r="BY120" s="4">
        <v>0.02</v>
      </c>
      <c r="BZ120" s="4">
        <v>0.04</v>
      </c>
      <c r="CA120" s="4"/>
      <c r="CB120" s="4">
        <v>0.01</v>
      </c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>
        <v>23</v>
      </c>
      <c r="CP120" s="4"/>
      <c r="CQ120" s="12">
        <v>1.5E-3</v>
      </c>
      <c r="CR120" s="4">
        <v>8.8999999999999996E-2</v>
      </c>
      <c r="CS120" s="4"/>
      <c r="CT120" s="12">
        <v>1</v>
      </c>
      <c r="CU120" s="4"/>
      <c r="CV120" s="4"/>
      <c r="CW120" s="4"/>
      <c r="CX120" s="4">
        <v>30</v>
      </c>
      <c r="CY120" s="4"/>
      <c r="CZ120" s="4"/>
      <c r="DA120" s="12">
        <v>0.1</v>
      </c>
      <c r="DB120" s="4"/>
      <c r="DC120" s="12"/>
      <c r="DD120" s="4"/>
      <c r="DE120" s="4"/>
      <c r="DF120" s="4"/>
      <c r="DG120" s="4"/>
      <c r="DH120" s="4"/>
      <c r="DI120" s="4"/>
      <c r="DJ120" s="4">
        <v>100</v>
      </c>
      <c r="DK120" s="4">
        <v>0.1</v>
      </c>
      <c r="DL120" s="4">
        <v>0.1</v>
      </c>
      <c r="DM120" s="4">
        <v>0.1</v>
      </c>
      <c r="DN120" s="4">
        <v>0.1</v>
      </c>
      <c r="DO120" s="4"/>
      <c r="DP120" s="12">
        <v>2.1000000000000001E-2</v>
      </c>
      <c r="DQ120" s="4">
        <v>1.6E-2</v>
      </c>
      <c r="DR120" s="4">
        <v>60</v>
      </c>
      <c r="DS120" s="4"/>
      <c r="DT120" s="4"/>
      <c r="DU120" s="4"/>
      <c r="DV120" s="4"/>
      <c r="DW120" s="4"/>
      <c r="DX120" s="4">
        <v>0.1</v>
      </c>
      <c r="DY120" s="4">
        <v>3.5</v>
      </c>
      <c r="DZ120" s="4"/>
      <c r="EA120" s="4"/>
      <c r="EB120" s="4">
        <v>35</v>
      </c>
      <c r="EC120" s="4">
        <v>0.1</v>
      </c>
      <c r="ED120" s="4">
        <v>0.1</v>
      </c>
      <c r="EE120" s="4">
        <v>0.1</v>
      </c>
      <c r="EF120" s="4">
        <v>0.5</v>
      </c>
      <c r="EG120" s="4">
        <v>2.8</v>
      </c>
      <c r="EH120" s="4"/>
      <c r="EI120" s="4"/>
      <c r="EJ120" s="4"/>
      <c r="EK120" s="4"/>
      <c r="EL120" s="12"/>
      <c r="EM120" s="12">
        <v>0.5</v>
      </c>
      <c r="EN120" s="4"/>
      <c r="EO120" s="4">
        <v>0.1</v>
      </c>
      <c r="EP120" s="4">
        <v>0.1</v>
      </c>
      <c r="EQ120" s="4"/>
      <c r="ER120" s="4"/>
      <c r="ES120" s="4"/>
      <c r="ET120" s="4">
        <v>482</v>
      </c>
      <c r="EU120" s="12">
        <v>2.1</v>
      </c>
      <c r="EV120" s="4">
        <v>0.23</v>
      </c>
      <c r="EW120" s="4">
        <v>1.9</v>
      </c>
      <c r="EX120" s="12"/>
      <c r="EY120" s="12"/>
      <c r="EZ120" s="4"/>
      <c r="FA120" s="4"/>
      <c r="FB120" s="4"/>
      <c r="FC120" s="4"/>
      <c r="FD120" s="4"/>
      <c r="FE120" s="4"/>
      <c r="FF120" s="4">
        <v>0.2</v>
      </c>
      <c r="FG120" s="4"/>
      <c r="FH120" s="4"/>
      <c r="FI120" s="4">
        <v>0.1</v>
      </c>
      <c r="FJ120" s="4"/>
      <c r="FK120" s="4"/>
      <c r="FL120" s="12">
        <v>0.5</v>
      </c>
      <c r="FM120" s="4"/>
      <c r="FN120" s="4"/>
      <c r="FO120" s="4"/>
      <c r="FP120" s="4"/>
      <c r="FQ120" s="4"/>
      <c r="FR120" s="4">
        <v>0.2</v>
      </c>
      <c r="FS120" s="4"/>
      <c r="FT120" s="4"/>
      <c r="FU120" s="4"/>
      <c r="FV120" s="4"/>
      <c r="FW120" s="4"/>
      <c r="FX120" s="4"/>
      <c r="FY120" s="4"/>
      <c r="FZ120" s="4">
        <v>0.1</v>
      </c>
      <c r="GA120" s="12">
        <v>0.1</v>
      </c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>
        <v>3.0000000000000001E-3</v>
      </c>
      <c r="GO120" s="4"/>
      <c r="GP120" s="4">
        <v>2.0000000000000001E-4</v>
      </c>
      <c r="GQ120" s="4"/>
      <c r="GR120" s="4"/>
      <c r="GS120" s="4">
        <v>0.1</v>
      </c>
      <c r="GT120" s="4"/>
      <c r="GU120" s="4"/>
      <c r="GV120" s="4"/>
      <c r="GW120" s="4"/>
      <c r="GX120" s="4"/>
      <c r="GY120" s="4">
        <v>110</v>
      </c>
      <c r="GZ120" s="4"/>
      <c r="HA120" s="4">
        <v>0.1</v>
      </c>
      <c r="HB120" s="4"/>
      <c r="HC120" s="4"/>
      <c r="HD120" s="12">
        <v>0.43</v>
      </c>
      <c r="HE120" s="4">
        <v>0.05</v>
      </c>
      <c r="HF120" s="4">
        <v>0.16</v>
      </c>
      <c r="HG120" s="4"/>
      <c r="HH120" s="4">
        <v>100</v>
      </c>
      <c r="HI120" s="4">
        <v>5.4</v>
      </c>
      <c r="HJ120" s="4"/>
      <c r="HK120" s="4">
        <v>73</v>
      </c>
      <c r="HL120" s="12">
        <v>73</v>
      </c>
      <c r="HM120" s="4"/>
      <c r="HN120" s="4"/>
      <c r="HO120" s="4"/>
      <c r="HP120" s="4">
        <v>0.01</v>
      </c>
      <c r="HQ120" s="12">
        <v>0.01</v>
      </c>
      <c r="HR120" s="4"/>
      <c r="HS120" s="4"/>
      <c r="HT120" s="4"/>
      <c r="HU120" s="4"/>
      <c r="HV120" s="4"/>
      <c r="HW120" s="4"/>
      <c r="HX120" s="4"/>
      <c r="HY120" s="4">
        <v>0.1</v>
      </c>
      <c r="HZ120" s="12"/>
      <c r="IA120" s="4">
        <v>0.1</v>
      </c>
      <c r="IB120" s="4"/>
      <c r="IC120" s="4"/>
      <c r="ID120" s="12">
        <v>2.7</v>
      </c>
      <c r="IE120" s="4">
        <v>1.2</v>
      </c>
      <c r="IF120" s="4">
        <v>2.4</v>
      </c>
      <c r="IG120" s="4">
        <v>5.0599999999999996</v>
      </c>
      <c r="IH120" s="4">
        <v>3.9E-2</v>
      </c>
      <c r="II120" s="4"/>
      <c r="IJ120" s="4">
        <v>6</v>
      </c>
      <c r="IK120" s="4">
        <v>5.0999999999999996</v>
      </c>
      <c r="IL120" s="4"/>
      <c r="IM120" s="4">
        <v>0.1</v>
      </c>
      <c r="IN120" s="4">
        <v>0.11</v>
      </c>
      <c r="IO120" s="4"/>
      <c r="IP120" s="4">
        <v>11.2</v>
      </c>
      <c r="IQ120" s="4">
        <v>96.6</v>
      </c>
      <c r="IR120" s="4">
        <v>1E-3</v>
      </c>
      <c r="IS120" s="4">
        <v>1E-3</v>
      </c>
      <c r="IT120" s="4">
        <v>1E-3</v>
      </c>
      <c r="IU120" s="4">
        <v>1E-3</v>
      </c>
      <c r="IV120" s="4">
        <v>1E-3</v>
      </c>
      <c r="IW120" s="4">
        <v>1E-3</v>
      </c>
      <c r="IX120" s="4">
        <v>2E-3</v>
      </c>
      <c r="IY120" s="4">
        <v>8.0000000000000002E-3</v>
      </c>
      <c r="IZ120" s="4"/>
      <c r="JA120" s="4"/>
      <c r="JB120" s="4">
        <v>0.02</v>
      </c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12"/>
      <c r="JZ120" s="4"/>
      <c r="KA120" s="4"/>
      <c r="KB120" s="12"/>
      <c r="KC120" s="4"/>
      <c r="KD120" s="4"/>
      <c r="KE120" s="4"/>
      <c r="KF120" s="4"/>
      <c r="KG120" s="4"/>
      <c r="KH120" s="4"/>
      <c r="KI120" s="4"/>
      <c r="KJ120" s="4"/>
      <c r="KK120" s="4">
        <v>8.14</v>
      </c>
      <c r="KL120" s="4"/>
      <c r="KM120" s="4">
        <v>0.05</v>
      </c>
      <c r="KN120" s="4"/>
      <c r="KO120" s="4">
        <v>0.14000000000000001</v>
      </c>
      <c r="KP120" s="4"/>
      <c r="KQ120" s="4">
        <v>4.2</v>
      </c>
      <c r="KR120" s="4"/>
      <c r="KS120" s="4"/>
      <c r="KT120" s="4"/>
      <c r="KU120" s="4">
        <v>0.1</v>
      </c>
      <c r="KV120" s="4"/>
      <c r="KW120" s="4">
        <v>9.1999999999999993</v>
      </c>
      <c r="KX120" s="4"/>
      <c r="KY120" s="4">
        <v>26</v>
      </c>
      <c r="KZ120" s="4">
        <v>3.4</v>
      </c>
      <c r="LA120" s="4">
        <v>190</v>
      </c>
      <c r="LB120" s="4">
        <v>0.1</v>
      </c>
      <c r="LC120" s="4"/>
      <c r="LD120" s="4">
        <v>43</v>
      </c>
      <c r="LE120" s="4"/>
      <c r="LF120" s="4">
        <v>8.9</v>
      </c>
      <c r="LG120" s="4"/>
      <c r="LH120" s="4">
        <v>0.1</v>
      </c>
      <c r="LI120" s="4">
        <v>0.1</v>
      </c>
      <c r="LJ120" s="4">
        <v>0.1</v>
      </c>
      <c r="LK120" s="12">
        <v>0.1</v>
      </c>
      <c r="LL120" s="4">
        <v>0.1</v>
      </c>
      <c r="LM120" s="4">
        <v>0.5</v>
      </c>
      <c r="LN120" s="4"/>
      <c r="LO120" s="4"/>
      <c r="LP120" s="4">
        <v>2.0000000000000001E-4</v>
      </c>
      <c r="LQ120" s="12">
        <v>0.1</v>
      </c>
      <c r="LR120" s="4">
        <v>0.1</v>
      </c>
      <c r="LS120" s="4"/>
      <c r="LT120" s="4">
        <v>0.01</v>
      </c>
      <c r="LU120" s="4"/>
      <c r="LV120" s="4">
        <v>2.0000000000000001E-4</v>
      </c>
      <c r="LW120" s="4">
        <v>5.4</v>
      </c>
      <c r="LX120" s="4">
        <v>0.1</v>
      </c>
      <c r="LY120" s="12">
        <v>4.2</v>
      </c>
      <c r="LZ120" s="4">
        <v>2.4</v>
      </c>
      <c r="MA120" s="4">
        <v>5.2</v>
      </c>
      <c r="MB120" s="4">
        <v>9.7694763522012522</v>
      </c>
    </row>
    <row r="121" spans="1:340">
      <c r="A121" s="4" t="s">
        <v>512</v>
      </c>
      <c r="B121" s="4"/>
      <c r="C121" s="4"/>
      <c r="D121" s="4"/>
      <c r="E121" s="4"/>
      <c r="F121" s="4"/>
      <c r="G121" s="4"/>
      <c r="H121" s="4"/>
      <c r="I121" s="4">
        <v>1E-4</v>
      </c>
      <c r="J121" s="4"/>
      <c r="K121" s="4"/>
      <c r="L121" s="4"/>
      <c r="M121" s="4"/>
      <c r="N121" s="4"/>
      <c r="O121" s="4"/>
      <c r="P121" s="4"/>
      <c r="Q121" s="4"/>
      <c r="R121" s="4"/>
      <c r="S121" s="12"/>
      <c r="T121" s="4">
        <v>1E-4</v>
      </c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>
        <v>0.01</v>
      </c>
      <c r="CG121" s="4">
        <v>0.01</v>
      </c>
      <c r="CH121" s="4">
        <v>2.2000000000000001E-4</v>
      </c>
      <c r="CI121" s="4">
        <v>1E-4</v>
      </c>
      <c r="CJ121" s="4">
        <v>5.0000000000000001E-3</v>
      </c>
      <c r="CK121" s="4">
        <v>5.0000000000000001E-3</v>
      </c>
      <c r="CL121" s="4">
        <v>5.0000000000000001E-3</v>
      </c>
      <c r="CM121" s="4">
        <v>1E-4</v>
      </c>
      <c r="CN121" s="4"/>
      <c r="CO121" s="4"/>
      <c r="CP121" s="4">
        <v>0.4</v>
      </c>
      <c r="CQ121" s="12"/>
      <c r="CR121" s="4"/>
      <c r="CS121" s="4">
        <v>0.01</v>
      </c>
      <c r="CT121" s="12">
        <v>1</v>
      </c>
      <c r="CU121" s="4">
        <v>0.02</v>
      </c>
      <c r="CV121" s="4">
        <v>1.1999999999999999E-3</v>
      </c>
      <c r="CW121" s="4">
        <v>0.02</v>
      </c>
      <c r="CX121" s="4"/>
      <c r="CY121" s="4"/>
      <c r="CZ121" s="4"/>
      <c r="DA121" s="12"/>
      <c r="DB121" s="4">
        <v>0.01</v>
      </c>
      <c r="DC121" s="12">
        <v>7.9000000000000001E-4</v>
      </c>
      <c r="DD121" s="4">
        <v>8.4000000000000003E-4</v>
      </c>
      <c r="DE121" s="4">
        <v>0.01</v>
      </c>
      <c r="DF121" s="4">
        <v>1.5E-3</v>
      </c>
      <c r="DG121" s="4">
        <v>4.2999999999999999E-4</v>
      </c>
      <c r="DH121" s="4"/>
      <c r="DI121" s="4">
        <v>1E-4</v>
      </c>
      <c r="DJ121" s="4">
        <v>100</v>
      </c>
      <c r="DK121" s="4"/>
      <c r="DL121" s="4"/>
      <c r="DM121" s="4"/>
      <c r="DN121" s="4"/>
      <c r="DO121" s="4"/>
      <c r="DP121" s="12">
        <v>0.02</v>
      </c>
      <c r="DQ121" s="4">
        <v>2.1999999999999999E-2</v>
      </c>
      <c r="DR121" s="4"/>
      <c r="DS121" s="4">
        <v>0.01</v>
      </c>
      <c r="DT121" s="4">
        <v>0.01</v>
      </c>
      <c r="DU121" s="4">
        <v>0.01</v>
      </c>
      <c r="DV121" s="4">
        <v>5.0000000000000001E-3</v>
      </c>
      <c r="DW121" s="4"/>
      <c r="DX121" s="4"/>
      <c r="DY121" s="4"/>
      <c r="DZ121" s="4">
        <v>1E-4</v>
      </c>
      <c r="EA121" s="4">
        <v>0.01</v>
      </c>
      <c r="EB121" s="4"/>
      <c r="EC121" s="4"/>
      <c r="ED121" s="4"/>
      <c r="EE121" s="4"/>
      <c r="EF121" s="4"/>
      <c r="EG121" s="4">
        <v>39</v>
      </c>
      <c r="EH121" s="4">
        <v>5.0000000000000001E-4</v>
      </c>
      <c r="EI121" s="4">
        <v>0.01</v>
      </c>
      <c r="EJ121" s="4">
        <v>0.01</v>
      </c>
      <c r="EK121" s="4">
        <v>1E-4</v>
      </c>
      <c r="EL121" s="12"/>
      <c r="EM121" s="12">
        <v>0.5</v>
      </c>
      <c r="EN121" s="4">
        <v>0.01</v>
      </c>
      <c r="EO121" s="4"/>
      <c r="EP121" s="4"/>
      <c r="EQ121" s="4">
        <v>4.0000000000000003E-5</v>
      </c>
      <c r="ER121" s="4">
        <v>1E-4</v>
      </c>
      <c r="ES121" s="4"/>
      <c r="ET121" s="4">
        <v>515</v>
      </c>
      <c r="EU121" s="12">
        <v>2.2000000000000002</v>
      </c>
      <c r="EV121" s="4"/>
      <c r="EW121" s="4">
        <v>2.4</v>
      </c>
      <c r="EX121" s="12"/>
      <c r="EY121" s="12"/>
      <c r="EZ121" s="4">
        <v>3.0000000000000001E-5</v>
      </c>
      <c r="FA121" s="4">
        <v>1</v>
      </c>
      <c r="FB121" s="4">
        <v>1E-4</v>
      </c>
      <c r="FC121" s="4">
        <v>4.0000000000000002E-4</v>
      </c>
      <c r="FD121" s="4">
        <v>1E-4</v>
      </c>
      <c r="FE121" s="4">
        <v>1E-4</v>
      </c>
      <c r="FF121" s="4"/>
      <c r="FG121" s="4">
        <v>1E-4</v>
      </c>
      <c r="FH121" s="4">
        <v>0.01</v>
      </c>
      <c r="FI121" s="4"/>
      <c r="FJ121" s="4"/>
      <c r="FK121" s="4">
        <v>1E-4</v>
      </c>
      <c r="FL121" s="12"/>
      <c r="FM121" s="4"/>
      <c r="FN121" s="4">
        <v>4.0000000000000003E-5</v>
      </c>
      <c r="FO121" s="4">
        <v>1.9000000000000001E-4</v>
      </c>
      <c r="FP121" s="4">
        <v>0.01</v>
      </c>
      <c r="FQ121" s="4">
        <v>1E-4</v>
      </c>
      <c r="FR121" s="4"/>
      <c r="FS121" s="4">
        <v>0.01</v>
      </c>
      <c r="FT121" s="4">
        <v>2.0000000000000001E-4</v>
      </c>
      <c r="FU121" s="4">
        <v>1E-4</v>
      </c>
      <c r="FV121" s="4">
        <v>1E-4</v>
      </c>
      <c r="FW121" s="4">
        <v>1E-4</v>
      </c>
      <c r="FX121" s="4">
        <v>5.0000000000000001E-3</v>
      </c>
      <c r="FY121" s="4">
        <v>0.05</v>
      </c>
      <c r="FZ121" s="4"/>
      <c r="GA121" s="12"/>
      <c r="GB121" s="4">
        <v>1E-4</v>
      </c>
      <c r="GC121" s="4"/>
      <c r="GD121" s="4">
        <v>0.01</v>
      </c>
      <c r="GE121" s="4"/>
      <c r="GF121" s="4">
        <v>0.01</v>
      </c>
      <c r="GG121" s="4"/>
      <c r="GH121" s="4"/>
      <c r="GI121" s="4">
        <v>0.1</v>
      </c>
      <c r="GJ121" s="4">
        <v>2.5000000000000001E-4</v>
      </c>
      <c r="GK121" s="4">
        <v>3.6000000000000002E-4</v>
      </c>
      <c r="GL121" s="4">
        <v>5.0000000000000001E-3</v>
      </c>
      <c r="GM121" s="4"/>
      <c r="GN121" s="4">
        <v>3.3E-4</v>
      </c>
      <c r="GO121" s="4">
        <v>4.0000000000000003E-5</v>
      </c>
      <c r="GP121" s="4"/>
      <c r="GQ121" s="4">
        <v>1E-4</v>
      </c>
      <c r="GR121" s="4">
        <v>1E-4</v>
      </c>
      <c r="GS121" s="4"/>
      <c r="GT121" s="4"/>
      <c r="GU121" s="4"/>
      <c r="GV121" s="4">
        <v>1.1999999999999999E-3</v>
      </c>
      <c r="GW121" s="4"/>
      <c r="GX121" s="4"/>
      <c r="GY121" s="4">
        <v>46</v>
      </c>
      <c r="GZ121" s="4">
        <v>1E-4</v>
      </c>
      <c r="HA121" s="4"/>
      <c r="HB121" s="4">
        <v>0.01</v>
      </c>
      <c r="HC121" s="4"/>
      <c r="HD121" s="12">
        <v>0.34</v>
      </c>
      <c r="HE121" s="4"/>
      <c r="HF121" s="4">
        <v>0.12</v>
      </c>
      <c r="HG121" s="4">
        <v>0.01</v>
      </c>
      <c r="HH121" s="4"/>
      <c r="HI121" s="4"/>
      <c r="HJ121" s="4">
        <v>1E-4</v>
      </c>
      <c r="HK121" s="4"/>
      <c r="HL121" s="12">
        <v>10</v>
      </c>
      <c r="HM121" s="4"/>
      <c r="HN121" s="4"/>
      <c r="HO121" s="4"/>
      <c r="HP121" s="4">
        <v>0.01</v>
      </c>
      <c r="HQ121" s="12">
        <v>0.01</v>
      </c>
      <c r="HR121" s="4">
        <v>0.01</v>
      </c>
      <c r="HS121" s="4">
        <v>1E-3</v>
      </c>
      <c r="HT121" s="4">
        <v>5.0000000000000001E-3</v>
      </c>
      <c r="HU121" s="4">
        <v>0.01</v>
      </c>
      <c r="HV121" s="4">
        <v>0.01</v>
      </c>
      <c r="HW121" s="4">
        <v>0.01</v>
      </c>
      <c r="HX121" s="4">
        <v>0.01</v>
      </c>
      <c r="HY121" s="4"/>
      <c r="HZ121" s="12">
        <v>0.01</v>
      </c>
      <c r="IA121" s="4"/>
      <c r="IB121" s="4">
        <v>0.01</v>
      </c>
      <c r="IC121" s="4"/>
      <c r="ID121" s="12">
        <v>2.2000000000000002</v>
      </c>
      <c r="IE121" s="4"/>
      <c r="IF121" s="4">
        <v>2.2000000000000002</v>
      </c>
      <c r="IG121" s="4"/>
      <c r="IH121" s="4"/>
      <c r="II121" s="4"/>
      <c r="IJ121" s="4"/>
      <c r="IK121" s="4"/>
      <c r="IL121" s="4"/>
      <c r="IM121" s="4"/>
      <c r="IN121" s="4"/>
      <c r="IO121" s="4">
        <v>5.0000000000000001E-3</v>
      </c>
      <c r="IP121" s="4">
        <v>12.7</v>
      </c>
      <c r="IQ121" s="4">
        <v>119.9</v>
      </c>
      <c r="IR121" s="4">
        <v>1E-3</v>
      </c>
      <c r="IS121" s="4">
        <v>1E-3</v>
      </c>
      <c r="IT121" s="4">
        <v>1E-3</v>
      </c>
      <c r="IU121" s="4">
        <v>1E-3</v>
      </c>
      <c r="IV121" s="4">
        <v>1E-3</v>
      </c>
      <c r="IW121" s="4">
        <v>1E-3</v>
      </c>
      <c r="IX121" s="4">
        <v>2E-3</v>
      </c>
      <c r="IY121" s="4">
        <v>8.0000000000000002E-3</v>
      </c>
      <c r="IZ121" s="4">
        <v>1.6999999999999999E-3</v>
      </c>
      <c r="JA121" s="4">
        <v>1E-4</v>
      </c>
      <c r="JB121" s="4"/>
      <c r="JC121" s="4"/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12"/>
      <c r="JZ121" s="4"/>
      <c r="KA121" s="4">
        <v>1.6000000000000001E-3</v>
      </c>
      <c r="KB121" s="12"/>
      <c r="KC121" s="4">
        <v>2.3E-3</v>
      </c>
      <c r="KD121" s="4"/>
      <c r="KE121" s="4"/>
      <c r="KF121" s="4"/>
      <c r="KG121" s="4"/>
      <c r="KH121" s="4"/>
      <c r="KI121" s="4"/>
      <c r="KJ121" s="4">
        <v>0.01</v>
      </c>
      <c r="KK121" s="4">
        <v>8.31</v>
      </c>
      <c r="KL121" s="4">
        <v>0.01</v>
      </c>
      <c r="KM121" s="4"/>
      <c r="KN121" s="4"/>
      <c r="KO121" s="4"/>
      <c r="KP121" s="4"/>
      <c r="KQ121" s="4">
        <v>4.9000000000000004</v>
      </c>
      <c r="KR121" s="4">
        <v>5.0000000000000001E-3</v>
      </c>
      <c r="KS121" s="4">
        <v>0.03</v>
      </c>
      <c r="KT121" s="4">
        <v>1E-4</v>
      </c>
      <c r="KU121" s="4"/>
      <c r="KV121" s="4"/>
      <c r="KW121" s="4"/>
      <c r="KX121" s="4">
        <v>3.2000000000000002E-3</v>
      </c>
      <c r="KY121" s="4">
        <v>31</v>
      </c>
      <c r="KZ121" s="4"/>
      <c r="LA121" s="4"/>
      <c r="LB121" s="4"/>
      <c r="LC121" s="4">
        <v>0.1</v>
      </c>
      <c r="LD121" s="4">
        <v>50</v>
      </c>
      <c r="LE121" s="4">
        <v>1E-4</v>
      </c>
      <c r="LF121" s="4">
        <v>12.6</v>
      </c>
      <c r="LG121" s="4">
        <v>1.5E-3</v>
      </c>
      <c r="LH121" s="4"/>
      <c r="LI121" s="4"/>
      <c r="LJ121" s="4"/>
      <c r="LK121" s="12"/>
      <c r="LL121" s="4"/>
      <c r="LM121" s="4"/>
      <c r="LN121" s="4">
        <v>4.0000000000000003E-5</v>
      </c>
      <c r="LO121" s="4">
        <v>1E-4</v>
      </c>
      <c r="LP121" s="4"/>
      <c r="LQ121" s="12"/>
      <c r="LR121" s="4"/>
      <c r="LS121" s="4"/>
      <c r="LT121" s="4"/>
      <c r="LU121" s="4">
        <v>1E-4</v>
      </c>
      <c r="LV121" s="4"/>
      <c r="LW121" s="4"/>
      <c r="LX121" s="4"/>
      <c r="LY121" s="12">
        <v>3.2</v>
      </c>
      <c r="LZ121" s="4"/>
      <c r="MA121" s="4">
        <v>4.7</v>
      </c>
      <c r="MB121" s="4">
        <v>7.4077526717557207</v>
      </c>
    </row>
    <row r="122" spans="1:340">
      <c r="A122" s="4" t="s">
        <v>513</v>
      </c>
      <c r="B122" s="4">
        <v>0.1</v>
      </c>
      <c r="C122" s="4">
        <v>0.1</v>
      </c>
      <c r="D122" s="4">
        <v>0.1</v>
      </c>
      <c r="E122" s="4">
        <v>0.1</v>
      </c>
      <c r="F122" s="4">
        <v>0.1</v>
      </c>
      <c r="G122" s="4">
        <v>0.1</v>
      </c>
      <c r="H122" s="4">
        <v>0.1</v>
      </c>
      <c r="I122" s="4"/>
      <c r="J122" s="4">
        <v>0.5</v>
      </c>
      <c r="K122" s="4">
        <v>0.1</v>
      </c>
      <c r="L122" s="4">
        <v>0.1</v>
      </c>
      <c r="M122" s="4">
        <v>0.1</v>
      </c>
      <c r="N122" s="4">
        <v>0.1</v>
      </c>
      <c r="O122" s="4">
        <v>0.1</v>
      </c>
      <c r="P122" s="4">
        <v>0.1</v>
      </c>
      <c r="Q122" s="4">
        <v>0.1</v>
      </c>
      <c r="R122" s="4">
        <v>0.1</v>
      </c>
      <c r="S122" s="12">
        <v>0.1</v>
      </c>
      <c r="T122" s="4"/>
      <c r="U122" s="4">
        <v>0.1</v>
      </c>
      <c r="V122" s="4">
        <v>0.1</v>
      </c>
      <c r="W122" s="4">
        <v>0.1</v>
      </c>
      <c r="X122" s="4">
        <v>0.1</v>
      </c>
      <c r="Y122" s="4"/>
      <c r="Z122" s="4"/>
      <c r="AA122" s="4"/>
      <c r="AB122" s="4"/>
      <c r="AC122" s="4"/>
      <c r="AD122" s="4">
        <v>6.0000000000000002E-5</v>
      </c>
      <c r="AE122" s="4">
        <v>9.0000000000000006E-5</v>
      </c>
      <c r="AF122" s="4">
        <v>6.0000000000000002E-5</v>
      </c>
      <c r="AG122" s="4">
        <v>6.0000000000000002E-5</v>
      </c>
      <c r="AH122" s="4">
        <v>6.0000000000000002E-5</v>
      </c>
      <c r="AI122" s="4">
        <v>6.0000000000000002E-5</v>
      </c>
      <c r="AJ122" s="4">
        <v>6.0000000000000002E-5</v>
      </c>
      <c r="AK122" s="4">
        <v>6.0000000000000002E-5</v>
      </c>
      <c r="AL122" s="4">
        <v>0.1</v>
      </c>
      <c r="AM122" s="4">
        <v>6.9999999999999994E-5</v>
      </c>
      <c r="AN122" s="4"/>
      <c r="AO122" s="4">
        <v>0.02</v>
      </c>
      <c r="AP122" s="4">
        <v>0.02</v>
      </c>
      <c r="AQ122" s="4">
        <v>6.0000000000000002E-5</v>
      </c>
      <c r="AR122" s="4"/>
      <c r="AS122" s="4">
        <v>0.02</v>
      </c>
      <c r="AT122" s="4">
        <v>0.02</v>
      </c>
      <c r="AU122" s="4"/>
      <c r="AV122" s="4"/>
      <c r="AW122" s="4">
        <v>0.02</v>
      </c>
      <c r="AX122" s="4">
        <v>0.02</v>
      </c>
      <c r="AY122" s="4">
        <v>0.02</v>
      </c>
      <c r="AZ122" s="4">
        <v>0.02</v>
      </c>
      <c r="BA122" s="4">
        <v>0.02</v>
      </c>
      <c r="BB122" s="4">
        <v>0.02</v>
      </c>
      <c r="BC122" s="4">
        <v>0.02</v>
      </c>
      <c r="BD122" s="4">
        <v>0.1</v>
      </c>
      <c r="BE122" s="4">
        <v>0.02</v>
      </c>
      <c r="BF122" s="4"/>
      <c r="BG122" s="4">
        <v>0.02</v>
      </c>
      <c r="BH122" s="4"/>
      <c r="BI122" s="4">
        <v>0.02</v>
      </c>
      <c r="BJ122" s="4">
        <v>0.02</v>
      </c>
      <c r="BK122" s="4"/>
      <c r="BL122" s="4">
        <v>0.02</v>
      </c>
      <c r="BM122" s="4">
        <v>0.1</v>
      </c>
      <c r="BN122" s="4">
        <v>0.02</v>
      </c>
      <c r="BO122" s="4"/>
      <c r="BP122" s="4"/>
      <c r="BQ122" s="4"/>
      <c r="BR122" s="4">
        <v>0.02</v>
      </c>
      <c r="BS122" s="4">
        <v>0.02</v>
      </c>
      <c r="BT122" s="4">
        <v>0.02</v>
      </c>
      <c r="BU122" s="4">
        <v>0.02</v>
      </c>
      <c r="BV122" s="4"/>
      <c r="BW122" s="4">
        <v>0.1</v>
      </c>
      <c r="BX122" s="4">
        <v>0.1</v>
      </c>
      <c r="BY122" s="4">
        <v>0.02</v>
      </c>
      <c r="BZ122" s="4">
        <v>0.04</v>
      </c>
      <c r="CA122" s="4"/>
      <c r="CB122" s="4">
        <v>0.01</v>
      </c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>
        <v>20</v>
      </c>
      <c r="CP122" s="4"/>
      <c r="CQ122" s="12"/>
      <c r="CR122" s="4"/>
      <c r="CS122" s="4"/>
      <c r="CT122" s="12">
        <v>1</v>
      </c>
      <c r="CU122" s="4"/>
      <c r="CV122" s="4"/>
      <c r="CW122" s="4"/>
      <c r="CX122" s="4">
        <v>36</v>
      </c>
      <c r="CY122" s="4"/>
      <c r="CZ122" s="4"/>
      <c r="DA122" s="12">
        <v>0.1</v>
      </c>
      <c r="DB122" s="4"/>
      <c r="DC122" s="12"/>
      <c r="DD122" s="4"/>
      <c r="DE122" s="4"/>
      <c r="DF122" s="4"/>
      <c r="DG122" s="4"/>
      <c r="DH122" s="4"/>
      <c r="DI122" s="4"/>
      <c r="DJ122" s="4">
        <v>100</v>
      </c>
      <c r="DK122" s="4">
        <v>0.1</v>
      </c>
      <c r="DL122" s="4">
        <v>0.1</v>
      </c>
      <c r="DM122" s="4">
        <v>0.1</v>
      </c>
      <c r="DN122" s="4">
        <v>0.1</v>
      </c>
      <c r="DO122" s="4"/>
      <c r="DP122" s="12">
        <v>1.9E-2</v>
      </c>
      <c r="DQ122" s="4">
        <v>1.7000000000000001E-2</v>
      </c>
      <c r="DR122" s="4">
        <v>63</v>
      </c>
      <c r="DS122" s="4"/>
      <c r="DT122" s="4"/>
      <c r="DU122" s="4"/>
      <c r="DV122" s="4"/>
      <c r="DW122" s="4">
        <v>0.1</v>
      </c>
      <c r="DX122" s="4">
        <v>0.1</v>
      </c>
      <c r="DY122" s="4"/>
      <c r="DZ122" s="4"/>
      <c r="EA122" s="4"/>
      <c r="EB122" s="4"/>
      <c r="EC122" s="4">
        <v>0.1</v>
      </c>
      <c r="ED122" s="4">
        <v>0.1</v>
      </c>
      <c r="EE122" s="4">
        <v>0.1</v>
      </c>
      <c r="EF122" s="4">
        <v>0.5</v>
      </c>
      <c r="EG122" s="4"/>
      <c r="EH122" s="4"/>
      <c r="EI122" s="4"/>
      <c r="EJ122" s="4"/>
      <c r="EK122" s="4"/>
      <c r="EL122" s="12"/>
      <c r="EM122" s="12">
        <v>0.5</v>
      </c>
      <c r="EN122" s="4"/>
      <c r="EO122" s="4">
        <v>0.1</v>
      </c>
      <c r="EP122" s="4">
        <v>0.1</v>
      </c>
      <c r="EQ122" s="4"/>
      <c r="ER122" s="4"/>
      <c r="ES122" s="4"/>
      <c r="ET122" s="4">
        <v>530</v>
      </c>
      <c r="EU122" s="12">
        <v>2.8</v>
      </c>
      <c r="EV122" s="4"/>
      <c r="EW122" s="4">
        <v>2.5</v>
      </c>
      <c r="EX122" s="12"/>
      <c r="EY122" s="12"/>
      <c r="EZ122" s="4"/>
      <c r="FA122" s="4"/>
      <c r="FB122" s="4"/>
      <c r="FC122" s="4"/>
      <c r="FD122" s="4"/>
      <c r="FE122" s="4"/>
      <c r="FF122" s="4">
        <v>0.2</v>
      </c>
      <c r="FG122" s="4"/>
      <c r="FH122" s="4"/>
      <c r="FI122" s="4">
        <v>0.1</v>
      </c>
      <c r="FJ122" s="4"/>
      <c r="FK122" s="4"/>
      <c r="FL122" s="12">
        <v>0.5</v>
      </c>
      <c r="FM122" s="4"/>
      <c r="FN122" s="4"/>
      <c r="FO122" s="4"/>
      <c r="FP122" s="4"/>
      <c r="FQ122" s="4"/>
      <c r="FR122" s="4">
        <v>0.2</v>
      </c>
      <c r="FS122" s="4"/>
      <c r="FT122" s="4"/>
      <c r="FU122" s="4"/>
      <c r="FV122" s="4"/>
      <c r="FW122" s="4"/>
      <c r="FX122" s="4"/>
      <c r="FY122" s="4"/>
      <c r="FZ122" s="4">
        <v>0.1</v>
      </c>
      <c r="GA122" s="12">
        <v>0.1</v>
      </c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>
        <v>3.0000000000000001E-3</v>
      </c>
      <c r="GO122" s="4"/>
      <c r="GP122" s="4">
        <v>2.0000000000000001E-4</v>
      </c>
      <c r="GQ122" s="4"/>
      <c r="GR122" s="4"/>
      <c r="GS122" s="4">
        <v>0.1</v>
      </c>
      <c r="GT122" s="4"/>
      <c r="GU122" s="4"/>
      <c r="GV122" s="4"/>
      <c r="GW122" s="4"/>
      <c r="GX122" s="4"/>
      <c r="GY122" s="4">
        <v>30</v>
      </c>
      <c r="GZ122" s="4"/>
      <c r="HA122" s="4">
        <v>0.1</v>
      </c>
      <c r="HB122" s="4"/>
      <c r="HC122" s="4"/>
      <c r="HD122" s="12">
        <v>0.27</v>
      </c>
      <c r="HE122" s="4"/>
      <c r="HF122" s="4">
        <v>0.1</v>
      </c>
      <c r="HG122" s="4"/>
      <c r="HH122" s="4">
        <v>100</v>
      </c>
      <c r="HI122" s="4">
        <v>5.4</v>
      </c>
      <c r="HJ122" s="4"/>
      <c r="HK122" s="4"/>
      <c r="HL122" s="12">
        <v>18</v>
      </c>
      <c r="HM122" s="4"/>
      <c r="HN122" s="4"/>
      <c r="HO122" s="4"/>
      <c r="HP122" s="4">
        <v>0.01</v>
      </c>
      <c r="HQ122" s="12">
        <v>0.01</v>
      </c>
      <c r="HR122" s="4"/>
      <c r="HS122" s="4"/>
      <c r="HT122" s="4"/>
      <c r="HU122" s="4"/>
      <c r="HV122" s="4"/>
      <c r="HW122" s="4"/>
      <c r="HX122" s="4"/>
      <c r="HY122" s="4">
        <v>0.1</v>
      </c>
      <c r="HZ122" s="12"/>
      <c r="IA122" s="4">
        <v>0.1</v>
      </c>
      <c r="IB122" s="4"/>
      <c r="IC122" s="4"/>
      <c r="ID122" s="12">
        <v>2.6</v>
      </c>
      <c r="IE122" s="4"/>
      <c r="IF122" s="4">
        <v>2.2000000000000002</v>
      </c>
      <c r="IG122" s="4"/>
      <c r="IH122" s="4"/>
      <c r="II122" s="4"/>
      <c r="IJ122" s="4"/>
      <c r="IK122" s="4"/>
      <c r="IL122" s="4"/>
      <c r="IM122" s="4">
        <v>0.1</v>
      </c>
      <c r="IN122" s="4"/>
      <c r="IO122" s="4"/>
      <c r="IP122" s="4">
        <v>7.97</v>
      </c>
      <c r="IQ122" s="4">
        <v>83.2</v>
      </c>
      <c r="IR122" s="4">
        <v>1E-3</v>
      </c>
      <c r="IS122" s="4">
        <v>1E-3</v>
      </c>
      <c r="IT122" s="4">
        <v>1E-3</v>
      </c>
      <c r="IU122" s="4">
        <v>1E-3</v>
      </c>
      <c r="IV122" s="4">
        <v>1E-3</v>
      </c>
      <c r="IW122" s="4">
        <v>1E-3</v>
      </c>
      <c r="IX122" s="4">
        <v>2E-3</v>
      </c>
      <c r="IY122" s="4">
        <v>8.0000000000000002E-3</v>
      </c>
      <c r="IZ122" s="4"/>
      <c r="JA122" s="4"/>
      <c r="JB122" s="4">
        <v>0.02</v>
      </c>
      <c r="JC122" s="4"/>
      <c r="JD122" s="4"/>
      <c r="JE122" s="4"/>
      <c r="JF122" s="4"/>
      <c r="JG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  <c r="JT122" s="4"/>
      <c r="JU122" s="4"/>
      <c r="JV122" s="4"/>
      <c r="JW122" s="4"/>
      <c r="JX122" s="4"/>
      <c r="JY122" s="12"/>
      <c r="JZ122" s="4"/>
      <c r="KA122" s="4"/>
      <c r="KB122" s="12"/>
      <c r="KC122" s="4"/>
      <c r="KD122" s="4"/>
      <c r="KE122" s="4"/>
      <c r="KF122" s="4"/>
      <c r="KG122" s="4"/>
      <c r="KH122" s="4"/>
      <c r="KI122" s="4"/>
      <c r="KJ122" s="4"/>
      <c r="KK122" s="4">
        <v>7.76</v>
      </c>
      <c r="KL122" s="4"/>
      <c r="KM122" s="4">
        <v>0.05</v>
      </c>
      <c r="KN122" s="4"/>
      <c r="KO122" s="4"/>
      <c r="KP122" s="4"/>
      <c r="KQ122" s="4">
        <v>5.2</v>
      </c>
      <c r="KR122" s="4"/>
      <c r="KS122" s="4"/>
      <c r="KT122" s="4"/>
      <c r="KU122" s="4">
        <v>0.1</v>
      </c>
      <c r="KV122" s="4"/>
      <c r="KW122" s="4"/>
      <c r="KX122" s="4"/>
      <c r="KY122" s="4">
        <v>33</v>
      </c>
      <c r="KZ122" s="4"/>
      <c r="LA122" s="4">
        <v>200</v>
      </c>
      <c r="LB122" s="4">
        <v>0.1</v>
      </c>
      <c r="LC122" s="4"/>
      <c r="LD122" s="4">
        <v>47</v>
      </c>
      <c r="LE122" s="4"/>
      <c r="LF122" s="4">
        <v>17.3</v>
      </c>
      <c r="LG122" s="4"/>
      <c r="LH122" s="4">
        <v>0.1</v>
      </c>
      <c r="LI122" s="4">
        <v>0.1</v>
      </c>
      <c r="LJ122" s="4">
        <v>0.1</v>
      </c>
      <c r="LK122" s="12">
        <v>0.1</v>
      </c>
      <c r="LL122" s="4">
        <v>0.1</v>
      </c>
      <c r="LM122" s="4">
        <v>0.5</v>
      </c>
      <c r="LN122" s="4"/>
      <c r="LO122" s="4"/>
      <c r="LP122" s="4">
        <v>1.1E-4</v>
      </c>
      <c r="LQ122" s="12">
        <v>0.1</v>
      </c>
      <c r="LR122" s="4">
        <v>0.1</v>
      </c>
      <c r="LS122" s="4"/>
      <c r="LT122" s="4">
        <v>0.01</v>
      </c>
      <c r="LU122" s="4"/>
      <c r="LV122" s="4">
        <v>2.0000000000000002E-5</v>
      </c>
      <c r="LW122" s="4"/>
      <c r="LX122" s="4">
        <v>0.1</v>
      </c>
      <c r="LY122" s="12">
        <v>3.6</v>
      </c>
      <c r="LZ122" s="4"/>
      <c r="MA122" s="4">
        <v>5</v>
      </c>
      <c r="MB122" s="4">
        <v>9.4535175177304875</v>
      </c>
    </row>
    <row r="123" spans="1:340">
      <c r="A123" s="4" t="s">
        <v>514</v>
      </c>
      <c r="B123" s="4">
        <v>0.1</v>
      </c>
      <c r="C123" s="4">
        <v>0.1</v>
      </c>
      <c r="D123" s="4">
        <v>0.1</v>
      </c>
      <c r="E123" s="4">
        <v>0.1</v>
      </c>
      <c r="F123" s="4">
        <v>0.1</v>
      </c>
      <c r="G123" s="4">
        <v>0.1</v>
      </c>
      <c r="H123" s="4">
        <v>0.1</v>
      </c>
      <c r="I123" s="4"/>
      <c r="J123" s="4">
        <v>0.5</v>
      </c>
      <c r="K123" s="4">
        <v>0.1</v>
      </c>
      <c r="L123" s="4">
        <v>0.1</v>
      </c>
      <c r="M123" s="4">
        <v>0.1</v>
      </c>
      <c r="N123" s="4">
        <v>0.1</v>
      </c>
      <c r="O123" s="4">
        <v>0.1</v>
      </c>
      <c r="P123" s="4">
        <v>0.1</v>
      </c>
      <c r="Q123" s="4">
        <v>0.1</v>
      </c>
      <c r="R123" s="4">
        <v>0.1</v>
      </c>
      <c r="S123" s="12">
        <v>0.1</v>
      </c>
      <c r="T123" s="4"/>
      <c r="U123" s="4">
        <v>0.1</v>
      </c>
      <c r="V123" s="4">
        <v>0.1</v>
      </c>
      <c r="W123" s="4">
        <v>0.1</v>
      </c>
      <c r="X123" s="4">
        <v>0.1</v>
      </c>
      <c r="Y123" s="4"/>
      <c r="Z123" s="4"/>
      <c r="AA123" s="4"/>
      <c r="AB123" s="4"/>
      <c r="AC123" s="4"/>
      <c r="AD123" s="4">
        <v>6.0000000000000002E-5</v>
      </c>
      <c r="AE123" s="4">
        <v>9.0000000000000006E-5</v>
      </c>
      <c r="AF123" s="4">
        <v>6.0000000000000002E-5</v>
      </c>
      <c r="AG123" s="4">
        <v>6.0000000000000002E-5</v>
      </c>
      <c r="AH123" s="4">
        <v>6.0000000000000002E-5</v>
      </c>
      <c r="AI123" s="4">
        <v>6.0000000000000002E-5</v>
      </c>
      <c r="AJ123" s="4">
        <v>6.0000000000000002E-5</v>
      </c>
      <c r="AK123" s="4">
        <v>6.0000000000000002E-5</v>
      </c>
      <c r="AL123" s="4">
        <v>0.1</v>
      </c>
      <c r="AM123" s="4">
        <v>6.9999999999999994E-5</v>
      </c>
      <c r="AN123" s="4"/>
      <c r="AO123" s="4">
        <v>0.02</v>
      </c>
      <c r="AP123" s="4">
        <v>0.02</v>
      </c>
      <c r="AQ123" s="4">
        <v>6.0000000000000002E-5</v>
      </c>
      <c r="AR123" s="4"/>
      <c r="AS123" s="4">
        <v>0.02</v>
      </c>
      <c r="AT123" s="4">
        <v>0.02</v>
      </c>
      <c r="AU123" s="4"/>
      <c r="AV123" s="4"/>
      <c r="AW123" s="4">
        <v>0.02</v>
      </c>
      <c r="AX123" s="4">
        <v>0.02</v>
      </c>
      <c r="AY123" s="4">
        <v>0.02</v>
      </c>
      <c r="AZ123" s="4">
        <v>0.02</v>
      </c>
      <c r="BA123" s="4">
        <v>0.02</v>
      </c>
      <c r="BB123" s="4">
        <v>0.02</v>
      </c>
      <c r="BC123" s="4">
        <v>0.02</v>
      </c>
      <c r="BD123" s="4">
        <v>0.1</v>
      </c>
      <c r="BE123" s="4">
        <v>0.02</v>
      </c>
      <c r="BF123" s="4"/>
      <c r="BG123" s="4">
        <v>0.02</v>
      </c>
      <c r="BH123" s="4"/>
      <c r="BI123" s="4">
        <v>0.02</v>
      </c>
      <c r="BJ123" s="4">
        <v>4.7E-2</v>
      </c>
      <c r="BK123" s="4"/>
      <c r="BL123" s="4">
        <v>0.02</v>
      </c>
      <c r="BM123" s="4">
        <v>0.1</v>
      </c>
      <c r="BN123" s="4">
        <v>0.02</v>
      </c>
      <c r="BO123" s="4"/>
      <c r="BP123" s="4"/>
      <c r="BQ123" s="4"/>
      <c r="BR123" s="4">
        <v>0.02</v>
      </c>
      <c r="BS123" s="4">
        <v>0.02</v>
      </c>
      <c r="BT123" s="4">
        <v>0.02</v>
      </c>
      <c r="BU123" s="4">
        <v>0.02</v>
      </c>
      <c r="BV123" s="4"/>
      <c r="BW123" s="4">
        <v>0.1</v>
      </c>
      <c r="BX123" s="4">
        <v>0.1</v>
      </c>
      <c r="BY123" s="4">
        <v>0.02</v>
      </c>
      <c r="BZ123" s="4">
        <v>0.04</v>
      </c>
      <c r="CA123" s="4"/>
      <c r="CB123" s="4">
        <v>0.01</v>
      </c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>
        <v>20</v>
      </c>
      <c r="CP123" s="4"/>
      <c r="CQ123" s="12"/>
      <c r="CR123" s="4"/>
      <c r="CS123" s="4"/>
      <c r="CT123" s="12">
        <v>1</v>
      </c>
      <c r="CU123" s="4"/>
      <c r="CV123" s="4"/>
      <c r="CW123" s="4"/>
      <c r="CX123" s="4">
        <v>35</v>
      </c>
      <c r="CY123" s="4"/>
      <c r="CZ123" s="4"/>
      <c r="DA123" s="12">
        <v>0.1</v>
      </c>
      <c r="DB123" s="4"/>
      <c r="DC123" s="12"/>
      <c r="DD123" s="4"/>
      <c r="DE123" s="4"/>
      <c r="DF123" s="4"/>
      <c r="DG123" s="4"/>
      <c r="DH123" s="4"/>
      <c r="DI123" s="4"/>
      <c r="DJ123" s="4">
        <v>100</v>
      </c>
      <c r="DK123" s="4">
        <v>0.1</v>
      </c>
      <c r="DL123" s="4">
        <v>0.1</v>
      </c>
      <c r="DM123" s="4">
        <v>0.1</v>
      </c>
      <c r="DN123" s="4">
        <v>0.1</v>
      </c>
      <c r="DO123" s="4"/>
      <c r="DP123" s="12">
        <v>1.6E-2</v>
      </c>
      <c r="DQ123" s="4">
        <v>1.2999999999999999E-2</v>
      </c>
      <c r="DR123" s="4">
        <v>61</v>
      </c>
      <c r="DS123" s="4"/>
      <c r="DT123" s="4"/>
      <c r="DU123" s="4"/>
      <c r="DV123" s="4"/>
      <c r="DW123" s="4">
        <v>0.1</v>
      </c>
      <c r="DX123" s="4">
        <v>0.1</v>
      </c>
      <c r="DY123" s="4"/>
      <c r="DZ123" s="4"/>
      <c r="EA123" s="4"/>
      <c r="EB123" s="4"/>
      <c r="EC123" s="4">
        <v>0.1</v>
      </c>
      <c r="ED123" s="4">
        <v>0.1</v>
      </c>
      <c r="EE123" s="4">
        <v>0.1</v>
      </c>
      <c r="EF123" s="4">
        <v>0.5</v>
      </c>
      <c r="EG123" s="4"/>
      <c r="EH123" s="4"/>
      <c r="EI123" s="4"/>
      <c r="EJ123" s="4"/>
      <c r="EK123" s="4"/>
      <c r="EL123" s="12"/>
      <c r="EM123" s="12">
        <v>0.5</v>
      </c>
      <c r="EN123" s="4"/>
      <c r="EO123" s="4">
        <v>0.1</v>
      </c>
      <c r="EP123" s="4">
        <v>0.1</v>
      </c>
      <c r="EQ123" s="4"/>
      <c r="ER123" s="4"/>
      <c r="ES123" s="4"/>
      <c r="ET123" s="4">
        <v>520</v>
      </c>
      <c r="EU123" s="12">
        <v>2.8</v>
      </c>
      <c r="EV123" s="4"/>
      <c r="EW123" s="4">
        <v>2.6</v>
      </c>
      <c r="EX123" s="12"/>
      <c r="EY123" s="12"/>
      <c r="EZ123" s="4"/>
      <c r="FA123" s="4"/>
      <c r="FB123" s="4"/>
      <c r="FC123" s="4"/>
      <c r="FD123" s="4"/>
      <c r="FE123" s="4"/>
      <c r="FF123" s="4">
        <v>0.2</v>
      </c>
      <c r="FG123" s="4"/>
      <c r="FH123" s="4"/>
      <c r="FI123" s="4">
        <v>0.1</v>
      </c>
      <c r="FJ123" s="4"/>
      <c r="FK123" s="4"/>
      <c r="FL123" s="12">
        <v>0.5</v>
      </c>
      <c r="FM123" s="4"/>
      <c r="FN123" s="4"/>
      <c r="FO123" s="4"/>
      <c r="FP123" s="4"/>
      <c r="FQ123" s="4"/>
      <c r="FR123" s="4">
        <v>0.2</v>
      </c>
      <c r="FS123" s="4"/>
      <c r="FT123" s="4"/>
      <c r="FU123" s="4"/>
      <c r="FV123" s="4"/>
      <c r="FW123" s="4"/>
      <c r="FX123" s="4"/>
      <c r="FY123" s="4"/>
      <c r="FZ123" s="4">
        <v>0.1</v>
      </c>
      <c r="GA123" s="12">
        <v>0.1</v>
      </c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>
        <v>3.0000000000000001E-3</v>
      </c>
      <c r="GO123" s="4"/>
      <c r="GP123" s="4">
        <v>2.0000000000000001E-4</v>
      </c>
      <c r="GQ123" s="4"/>
      <c r="GR123" s="4"/>
      <c r="GS123" s="4">
        <v>0.1</v>
      </c>
      <c r="GT123" s="4"/>
      <c r="GU123" s="4"/>
      <c r="GV123" s="4"/>
      <c r="GW123" s="4"/>
      <c r="GX123" s="4"/>
      <c r="GY123" s="4">
        <v>30</v>
      </c>
      <c r="GZ123" s="4"/>
      <c r="HA123" s="4">
        <v>0.1</v>
      </c>
      <c r="HB123" s="4"/>
      <c r="HC123" s="4"/>
      <c r="HD123" s="12">
        <v>0.33</v>
      </c>
      <c r="HE123" s="4"/>
      <c r="HF123" s="4">
        <v>0.1</v>
      </c>
      <c r="HG123" s="4"/>
      <c r="HH123" s="4">
        <v>100</v>
      </c>
      <c r="HI123" s="4">
        <v>5.4</v>
      </c>
      <c r="HJ123" s="4"/>
      <c r="HK123" s="4"/>
      <c r="HL123" s="12">
        <v>30</v>
      </c>
      <c r="HM123" s="4"/>
      <c r="HN123" s="4"/>
      <c r="HO123" s="4"/>
      <c r="HP123" s="4">
        <v>0.01</v>
      </c>
      <c r="HQ123" s="12">
        <v>0.01</v>
      </c>
      <c r="HR123" s="4"/>
      <c r="HS123" s="4"/>
      <c r="HT123" s="4"/>
      <c r="HU123" s="4"/>
      <c r="HV123" s="4"/>
      <c r="HW123" s="4"/>
      <c r="HX123" s="4"/>
      <c r="HY123" s="4">
        <v>0.1</v>
      </c>
      <c r="HZ123" s="12"/>
      <c r="IA123" s="4">
        <v>0.1</v>
      </c>
      <c r="IB123" s="4"/>
      <c r="IC123" s="4"/>
      <c r="ID123" s="12">
        <v>2.2000000000000002</v>
      </c>
      <c r="IE123" s="4"/>
      <c r="IF123" s="4">
        <v>2.1</v>
      </c>
      <c r="IG123" s="4"/>
      <c r="IH123" s="4"/>
      <c r="II123" s="4"/>
      <c r="IJ123" s="4"/>
      <c r="IK123" s="4"/>
      <c r="IL123" s="4"/>
      <c r="IM123" s="4">
        <v>0.1</v>
      </c>
      <c r="IN123" s="4"/>
      <c r="IO123" s="4"/>
      <c r="IP123" s="4">
        <v>7.16</v>
      </c>
      <c r="IQ123" s="4">
        <v>80.7</v>
      </c>
      <c r="IR123" s="4">
        <v>1E-3</v>
      </c>
      <c r="IS123" s="4">
        <v>1E-3</v>
      </c>
      <c r="IT123" s="4">
        <v>1E-3</v>
      </c>
      <c r="IU123" s="4">
        <v>1E-3</v>
      </c>
      <c r="IV123" s="4">
        <v>1E-3</v>
      </c>
      <c r="IW123" s="4">
        <v>1E-3</v>
      </c>
      <c r="IX123" s="4">
        <v>2E-3</v>
      </c>
      <c r="IY123" s="4">
        <v>8.0000000000000002E-3</v>
      </c>
      <c r="IZ123" s="4"/>
      <c r="JA123" s="4"/>
      <c r="JB123" s="4">
        <v>0.02</v>
      </c>
      <c r="JC123" s="4"/>
      <c r="JD123" s="4"/>
      <c r="JE123" s="4"/>
      <c r="JF123" s="4"/>
      <c r="JG123" s="4"/>
      <c r="JH123" s="4"/>
      <c r="JI123" s="4"/>
      <c r="JJ123" s="4"/>
      <c r="JK123" s="4"/>
      <c r="JL123" s="4"/>
      <c r="JM123" s="4"/>
      <c r="JN123" s="4"/>
      <c r="JO123" s="4"/>
      <c r="JP123" s="4"/>
      <c r="JQ123" s="4"/>
      <c r="JR123" s="4"/>
      <c r="JS123" s="4"/>
      <c r="JT123" s="4"/>
      <c r="JU123" s="4"/>
      <c r="JV123" s="4"/>
      <c r="JW123" s="4"/>
      <c r="JX123" s="4"/>
      <c r="JY123" s="12"/>
      <c r="JZ123" s="4"/>
      <c r="KA123" s="4"/>
      <c r="KB123" s="12"/>
      <c r="KC123" s="4"/>
      <c r="KD123" s="4"/>
      <c r="KE123" s="4"/>
      <c r="KF123" s="4"/>
      <c r="KG123" s="4"/>
      <c r="KH123" s="4"/>
      <c r="KI123" s="4"/>
      <c r="KJ123" s="4"/>
      <c r="KK123" s="4">
        <v>7.66</v>
      </c>
      <c r="KL123" s="4"/>
      <c r="KM123" s="4">
        <v>8.4000000000000005E-2</v>
      </c>
      <c r="KN123" s="4"/>
      <c r="KO123" s="4"/>
      <c r="KP123" s="4"/>
      <c r="KQ123" s="4">
        <v>5.3</v>
      </c>
      <c r="KR123" s="4"/>
      <c r="KS123" s="4"/>
      <c r="KT123" s="4"/>
      <c r="KU123" s="4">
        <v>0.1</v>
      </c>
      <c r="KV123" s="4"/>
      <c r="KW123" s="4"/>
      <c r="KX123" s="4"/>
      <c r="KY123" s="4">
        <v>34</v>
      </c>
      <c r="KZ123" s="4"/>
      <c r="LA123" s="4">
        <v>200</v>
      </c>
      <c r="LB123" s="4">
        <v>0.1</v>
      </c>
      <c r="LC123" s="4"/>
      <c r="LD123" s="4">
        <v>47</v>
      </c>
      <c r="LE123" s="4"/>
      <c r="LF123" s="4">
        <v>21.1</v>
      </c>
      <c r="LG123" s="4"/>
      <c r="LH123" s="4">
        <v>0.1</v>
      </c>
      <c r="LI123" s="4">
        <v>0.1</v>
      </c>
      <c r="LJ123" s="4">
        <v>0.1</v>
      </c>
      <c r="LK123" s="12">
        <v>0.1</v>
      </c>
      <c r="LL123" s="4">
        <v>0.1</v>
      </c>
      <c r="LM123" s="4">
        <v>0.5</v>
      </c>
      <c r="LN123" s="4"/>
      <c r="LO123" s="4"/>
      <c r="LP123" s="4">
        <v>1.2E-4</v>
      </c>
      <c r="LQ123" s="12">
        <v>0.1</v>
      </c>
      <c r="LR123" s="4">
        <v>0.1</v>
      </c>
      <c r="LS123" s="4"/>
      <c r="LT123" s="4">
        <v>0.01</v>
      </c>
      <c r="LU123" s="4"/>
      <c r="LV123" s="4">
        <v>2.0000000000000002E-5</v>
      </c>
      <c r="LW123" s="4"/>
      <c r="LX123" s="4">
        <v>0.1</v>
      </c>
      <c r="LY123" s="12">
        <v>4</v>
      </c>
      <c r="LZ123" s="4"/>
      <c r="MA123" s="4">
        <v>4.0999999999999996</v>
      </c>
      <c r="MB123" s="4">
        <v>9.4514182978723316</v>
      </c>
    </row>
    <row r="124" spans="1:340">
      <c r="A124" s="4" t="s">
        <v>515</v>
      </c>
      <c r="B124" s="4">
        <v>0.1</v>
      </c>
      <c r="C124" s="4">
        <v>0.1</v>
      </c>
      <c r="D124" s="4">
        <v>0.1</v>
      </c>
      <c r="E124" s="4">
        <v>0.1</v>
      </c>
      <c r="F124" s="4">
        <v>0.1</v>
      </c>
      <c r="G124" s="4">
        <v>0.1</v>
      </c>
      <c r="H124" s="4">
        <v>0.1</v>
      </c>
      <c r="I124" s="4">
        <v>1E-4</v>
      </c>
      <c r="J124" s="4">
        <v>0.5</v>
      </c>
      <c r="K124" s="4">
        <v>0.1</v>
      </c>
      <c r="L124" s="4">
        <v>0.1</v>
      </c>
      <c r="M124" s="4">
        <v>0.1</v>
      </c>
      <c r="N124" s="4">
        <v>0.1</v>
      </c>
      <c r="O124" s="4">
        <v>0.1</v>
      </c>
      <c r="P124" s="4">
        <v>0.1</v>
      </c>
      <c r="Q124" s="4">
        <v>0.1</v>
      </c>
      <c r="R124" s="4">
        <v>0.1</v>
      </c>
      <c r="S124" s="12">
        <v>0.1</v>
      </c>
      <c r="T124" s="4">
        <v>1E-4</v>
      </c>
      <c r="U124" s="4">
        <v>0.1</v>
      </c>
      <c r="V124" s="4">
        <v>0.1</v>
      </c>
      <c r="W124" s="4">
        <v>0.1</v>
      </c>
      <c r="X124" s="4">
        <v>0.1</v>
      </c>
      <c r="Y124" s="4"/>
      <c r="Z124" s="4"/>
      <c r="AA124" s="4"/>
      <c r="AB124" s="4"/>
      <c r="AC124" s="4"/>
      <c r="AD124" s="4">
        <v>6.0000000000000002E-5</v>
      </c>
      <c r="AE124" s="4">
        <v>9.0000000000000006E-5</v>
      </c>
      <c r="AF124" s="4">
        <v>6.0000000000000002E-5</v>
      </c>
      <c r="AG124" s="4">
        <v>6.0000000000000002E-5</v>
      </c>
      <c r="AH124" s="4">
        <v>6.0000000000000002E-5</v>
      </c>
      <c r="AI124" s="4">
        <v>6.0000000000000002E-5</v>
      </c>
      <c r="AJ124" s="4">
        <v>6.0000000000000002E-5</v>
      </c>
      <c r="AK124" s="4">
        <v>6.0000000000000002E-5</v>
      </c>
      <c r="AL124" s="4">
        <v>0.1</v>
      </c>
      <c r="AM124" s="4">
        <v>6.9999999999999994E-5</v>
      </c>
      <c r="AN124" s="4"/>
      <c r="AO124" s="4">
        <v>0.02</v>
      </c>
      <c r="AP124" s="4">
        <v>0.02</v>
      </c>
      <c r="AQ124" s="4">
        <v>6.0000000000000002E-5</v>
      </c>
      <c r="AR124" s="4"/>
      <c r="AS124" s="4">
        <v>0.02</v>
      </c>
      <c r="AT124" s="4">
        <v>0.02</v>
      </c>
      <c r="AU124" s="4"/>
      <c r="AV124" s="4"/>
      <c r="AW124" s="4">
        <v>0.02</v>
      </c>
      <c r="AX124" s="4">
        <v>2.4E-2</v>
      </c>
      <c r="AY124" s="4">
        <v>0.02</v>
      </c>
      <c r="AZ124" s="4">
        <v>0.02</v>
      </c>
      <c r="BA124" s="4">
        <v>0.02</v>
      </c>
      <c r="BB124" s="4">
        <v>0.02</v>
      </c>
      <c r="BC124" s="4">
        <v>0.02</v>
      </c>
      <c r="BD124" s="4">
        <v>0.1</v>
      </c>
      <c r="BE124" s="4">
        <v>0.02</v>
      </c>
      <c r="BF124" s="4"/>
      <c r="BG124" s="4">
        <v>0.02</v>
      </c>
      <c r="BH124" s="4"/>
      <c r="BI124" s="4">
        <v>0.02</v>
      </c>
      <c r="BJ124" s="4">
        <v>0.02</v>
      </c>
      <c r="BK124" s="4"/>
      <c r="BL124" s="4">
        <v>0.02</v>
      </c>
      <c r="BM124" s="4">
        <v>0.1</v>
      </c>
      <c r="BN124" s="4">
        <v>2.1000000000000001E-2</v>
      </c>
      <c r="BO124" s="4"/>
      <c r="BP124" s="4"/>
      <c r="BQ124" s="4"/>
      <c r="BR124" s="4">
        <v>0.02</v>
      </c>
      <c r="BS124" s="4">
        <v>0.02</v>
      </c>
      <c r="BT124" s="4">
        <v>0.02</v>
      </c>
      <c r="BU124" s="4">
        <v>0.02</v>
      </c>
      <c r="BV124" s="4"/>
      <c r="BW124" s="4">
        <v>0.1</v>
      </c>
      <c r="BX124" s="4">
        <v>0.1</v>
      </c>
      <c r="BY124" s="4">
        <v>0.02</v>
      </c>
      <c r="BZ124" s="4">
        <v>0.04</v>
      </c>
      <c r="CA124" s="4"/>
      <c r="CB124" s="4">
        <v>0.01</v>
      </c>
      <c r="CC124" s="4"/>
      <c r="CD124" s="4"/>
      <c r="CE124" s="4"/>
      <c r="CF124" s="4">
        <v>0.01</v>
      </c>
      <c r="CG124" s="4">
        <v>0.01</v>
      </c>
      <c r="CH124" s="4">
        <v>1E-4</v>
      </c>
      <c r="CI124" s="4">
        <v>1E-4</v>
      </c>
      <c r="CJ124" s="4">
        <v>5.0000000000000001E-3</v>
      </c>
      <c r="CK124" s="4">
        <v>5.0000000000000001E-3</v>
      </c>
      <c r="CL124" s="4">
        <v>5.0000000000000001E-3</v>
      </c>
      <c r="CM124" s="4">
        <v>1E-4</v>
      </c>
      <c r="CN124" s="4"/>
      <c r="CO124" s="4">
        <v>20</v>
      </c>
      <c r="CP124" s="4">
        <v>0.6</v>
      </c>
      <c r="CQ124" s="12"/>
      <c r="CR124" s="4"/>
      <c r="CS124" s="4">
        <v>0.01</v>
      </c>
      <c r="CT124" s="12">
        <v>1</v>
      </c>
      <c r="CU124" s="4">
        <v>0.02</v>
      </c>
      <c r="CV124" s="4">
        <v>2E-3</v>
      </c>
      <c r="CW124" s="4">
        <v>0.02</v>
      </c>
      <c r="CX124" s="4">
        <v>35</v>
      </c>
      <c r="CY124" s="4"/>
      <c r="CZ124" s="4"/>
      <c r="DA124" s="12">
        <v>0.1</v>
      </c>
      <c r="DB124" s="4">
        <v>0.01</v>
      </c>
      <c r="DC124" s="12">
        <v>6.7000000000000002E-4</v>
      </c>
      <c r="DD124" s="4">
        <v>8.8999999999999995E-4</v>
      </c>
      <c r="DE124" s="4">
        <v>0.01</v>
      </c>
      <c r="DF124" s="4">
        <v>1.1999999999999999E-3</v>
      </c>
      <c r="DG124" s="4">
        <v>3.8999999999999999E-4</v>
      </c>
      <c r="DH124" s="4"/>
      <c r="DI124" s="4">
        <v>1E-4</v>
      </c>
      <c r="DJ124" s="4">
        <v>100</v>
      </c>
      <c r="DK124" s="4">
        <v>0.1</v>
      </c>
      <c r="DL124" s="4">
        <v>0.1</v>
      </c>
      <c r="DM124" s="4">
        <v>0.1</v>
      </c>
      <c r="DN124" s="4">
        <v>0.1</v>
      </c>
      <c r="DO124" s="4"/>
      <c r="DP124" s="12">
        <v>1.4999999999999999E-2</v>
      </c>
      <c r="DQ124" s="4">
        <v>1.2E-2</v>
      </c>
      <c r="DR124" s="4">
        <v>61</v>
      </c>
      <c r="DS124" s="4">
        <v>0.01</v>
      </c>
      <c r="DT124" s="4">
        <v>0.01</v>
      </c>
      <c r="DU124" s="4">
        <v>0.01</v>
      </c>
      <c r="DV124" s="4">
        <v>5.0000000000000001E-3</v>
      </c>
      <c r="DW124" s="4">
        <v>0.1</v>
      </c>
      <c r="DX124" s="4">
        <v>0.1</v>
      </c>
      <c r="DY124" s="4"/>
      <c r="DZ124" s="4">
        <v>1E-4</v>
      </c>
      <c r="EA124" s="4">
        <v>0.01</v>
      </c>
      <c r="EB124" s="4"/>
      <c r="EC124" s="4">
        <v>0.1</v>
      </c>
      <c r="ED124" s="4">
        <v>0.1</v>
      </c>
      <c r="EE124" s="4">
        <v>0.1</v>
      </c>
      <c r="EF124" s="4">
        <v>0.5</v>
      </c>
      <c r="EG124" s="4"/>
      <c r="EH124" s="4">
        <v>5.0000000000000001E-4</v>
      </c>
      <c r="EI124" s="4">
        <v>0.01</v>
      </c>
      <c r="EJ124" s="4">
        <v>0.01</v>
      </c>
      <c r="EK124" s="4">
        <v>1E-4</v>
      </c>
      <c r="EL124" s="12"/>
      <c r="EM124" s="12">
        <v>0.5</v>
      </c>
      <c r="EN124" s="4">
        <v>0.01</v>
      </c>
      <c r="EO124" s="4">
        <v>0.1</v>
      </c>
      <c r="EP124" s="4">
        <v>0.1</v>
      </c>
      <c r="EQ124" s="4">
        <v>4.0000000000000003E-5</v>
      </c>
      <c r="ER124" s="4">
        <v>1E-4</v>
      </c>
      <c r="ES124" s="4"/>
      <c r="ET124" s="4">
        <v>522</v>
      </c>
      <c r="EU124" s="12">
        <v>2.9</v>
      </c>
      <c r="EV124" s="4"/>
      <c r="EW124" s="4">
        <v>2.8</v>
      </c>
      <c r="EX124" s="12"/>
      <c r="EY124" s="12"/>
      <c r="EZ124" s="4">
        <v>1.0000000000000001E-5</v>
      </c>
      <c r="FA124" s="4">
        <v>1</v>
      </c>
      <c r="FB124" s="4">
        <v>1E-4</v>
      </c>
      <c r="FC124" s="4">
        <v>4.0000000000000002E-4</v>
      </c>
      <c r="FD124" s="4">
        <v>1E-4</v>
      </c>
      <c r="FE124" s="4">
        <v>1E-4</v>
      </c>
      <c r="FF124" s="4">
        <v>0.2</v>
      </c>
      <c r="FG124" s="4">
        <v>1E-4</v>
      </c>
      <c r="FH124" s="4">
        <v>0.01</v>
      </c>
      <c r="FI124" s="4">
        <v>0.1</v>
      </c>
      <c r="FJ124" s="4"/>
      <c r="FK124" s="4">
        <v>1.9000000000000001E-4</v>
      </c>
      <c r="FL124" s="12">
        <v>0.5</v>
      </c>
      <c r="FM124" s="4"/>
      <c r="FN124" s="4">
        <v>4.0000000000000003E-5</v>
      </c>
      <c r="FO124" s="4">
        <v>1.9000000000000001E-4</v>
      </c>
      <c r="FP124" s="4">
        <v>0.01</v>
      </c>
      <c r="FQ124" s="4">
        <v>1E-4</v>
      </c>
      <c r="FR124" s="4">
        <v>0.2</v>
      </c>
      <c r="FS124" s="4">
        <v>0.01</v>
      </c>
      <c r="FT124" s="4">
        <v>2.0000000000000001E-4</v>
      </c>
      <c r="FU124" s="4">
        <v>1E-4</v>
      </c>
      <c r="FV124" s="4">
        <v>1E-4</v>
      </c>
      <c r="FW124" s="4">
        <v>1E-4</v>
      </c>
      <c r="FX124" s="4">
        <v>5.0000000000000001E-3</v>
      </c>
      <c r="FY124" s="4">
        <v>0.05</v>
      </c>
      <c r="FZ124" s="4">
        <v>0.1</v>
      </c>
      <c r="GA124" s="12">
        <v>0.1</v>
      </c>
      <c r="GB124" s="4">
        <v>1E-4</v>
      </c>
      <c r="GC124" s="4"/>
      <c r="GD124" s="4">
        <v>0.01</v>
      </c>
      <c r="GE124" s="4">
        <v>7.0000000000000001E-3</v>
      </c>
      <c r="GF124" s="4">
        <v>0.01</v>
      </c>
      <c r="GG124" s="4"/>
      <c r="GH124" s="4"/>
      <c r="GI124" s="4">
        <v>0.1</v>
      </c>
      <c r="GJ124" s="4">
        <v>4.4000000000000002E-4</v>
      </c>
      <c r="GK124" s="4">
        <v>5.5000000000000003E-4</v>
      </c>
      <c r="GL124" s="4">
        <v>1.4999999999999999E-2</v>
      </c>
      <c r="GM124" s="4"/>
      <c r="GN124" s="4">
        <v>3.8000000000000002E-4</v>
      </c>
      <c r="GO124" s="4">
        <v>4.0000000000000003E-5</v>
      </c>
      <c r="GP124" s="4">
        <v>2.0000000000000001E-4</v>
      </c>
      <c r="GQ124" s="4">
        <v>1E-4</v>
      </c>
      <c r="GR124" s="4">
        <v>1E-4</v>
      </c>
      <c r="GS124" s="4">
        <v>0.1</v>
      </c>
      <c r="GT124" s="4"/>
      <c r="GU124" s="4"/>
      <c r="GV124" s="4">
        <v>8.8000000000000003E-4</v>
      </c>
      <c r="GW124" s="4"/>
      <c r="GX124" s="4">
        <v>1.8000000000000001E-4</v>
      </c>
      <c r="GY124" s="4">
        <v>30</v>
      </c>
      <c r="GZ124" s="4">
        <v>1E-4</v>
      </c>
      <c r="HA124" s="4">
        <v>0.1</v>
      </c>
      <c r="HB124" s="4">
        <v>0.01</v>
      </c>
      <c r="HC124" s="4"/>
      <c r="HD124" s="12">
        <v>0.22</v>
      </c>
      <c r="HE124" s="4"/>
      <c r="HF124" s="4">
        <v>0.1</v>
      </c>
      <c r="HG124" s="4">
        <v>0.01</v>
      </c>
      <c r="HH124" s="4">
        <v>100</v>
      </c>
      <c r="HI124" s="4">
        <v>5.0999999999999996</v>
      </c>
      <c r="HJ124" s="4">
        <v>1E-4</v>
      </c>
      <c r="HK124" s="4"/>
      <c r="HL124" s="12">
        <v>31</v>
      </c>
      <c r="HM124" s="4"/>
      <c r="HN124" s="4"/>
      <c r="HO124" s="4"/>
      <c r="HP124" s="4">
        <v>0.01</v>
      </c>
      <c r="HQ124" s="12">
        <v>0.01</v>
      </c>
      <c r="HR124" s="4">
        <v>0.01</v>
      </c>
      <c r="HS124" s="4">
        <v>1E-3</v>
      </c>
      <c r="HT124" s="4">
        <v>5.0000000000000001E-3</v>
      </c>
      <c r="HU124" s="4">
        <v>0.01</v>
      </c>
      <c r="HV124" s="4">
        <v>0.01</v>
      </c>
      <c r="HW124" s="4">
        <v>0.01</v>
      </c>
      <c r="HX124" s="4">
        <v>0.01</v>
      </c>
      <c r="HY124" s="4">
        <v>0.59</v>
      </c>
      <c r="HZ124" s="12">
        <v>0.01</v>
      </c>
      <c r="IA124" s="4">
        <v>0.1</v>
      </c>
      <c r="IB124" s="4">
        <v>0.01</v>
      </c>
      <c r="IC124" s="4"/>
      <c r="ID124" s="12">
        <v>2.2999999999999998</v>
      </c>
      <c r="IE124" s="4"/>
      <c r="IF124" s="4">
        <v>2.2000000000000002</v>
      </c>
      <c r="IG124" s="4"/>
      <c r="IH124" s="4"/>
      <c r="II124" s="4"/>
      <c r="IJ124" s="4"/>
      <c r="IK124" s="4"/>
      <c r="IL124" s="4"/>
      <c r="IM124" s="4">
        <v>0.1</v>
      </c>
      <c r="IN124" s="4"/>
      <c r="IO124" s="4">
        <v>5.0000000000000001E-3</v>
      </c>
      <c r="IP124" s="4">
        <v>9.1</v>
      </c>
      <c r="IQ124" s="4">
        <v>111</v>
      </c>
      <c r="IR124" s="4">
        <v>1E-3</v>
      </c>
      <c r="IS124" s="4">
        <v>1E-3</v>
      </c>
      <c r="IT124" s="4">
        <v>1E-3</v>
      </c>
      <c r="IU124" s="4">
        <v>1E-3</v>
      </c>
      <c r="IV124" s="4">
        <v>1E-3</v>
      </c>
      <c r="IW124" s="4">
        <v>1E-3</v>
      </c>
      <c r="IX124" s="4">
        <v>2E-3</v>
      </c>
      <c r="IY124" s="4">
        <v>8.0000000000000002E-3</v>
      </c>
      <c r="IZ124" s="4">
        <v>5.0000000000000001E-4</v>
      </c>
      <c r="JA124" s="4">
        <v>1E-4</v>
      </c>
      <c r="JB124" s="4">
        <v>0.02</v>
      </c>
      <c r="JC124" s="4"/>
      <c r="JD124" s="4"/>
      <c r="JE124" s="4"/>
      <c r="JF124" s="4"/>
      <c r="JG124" s="4"/>
      <c r="JH124" s="4"/>
      <c r="JI124" s="4"/>
      <c r="JJ124" s="4"/>
      <c r="JK124" s="4"/>
      <c r="JL124" s="4"/>
      <c r="JM124" s="4"/>
      <c r="JN124" s="4"/>
      <c r="JO124" s="4"/>
      <c r="JP124" s="4"/>
      <c r="JQ124" s="4"/>
      <c r="JR124" s="4"/>
      <c r="JS124" s="4"/>
      <c r="JT124" s="4"/>
      <c r="JU124" s="4"/>
      <c r="JV124" s="4"/>
      <c r="JW124" s="4"/>
      <c r="JX124" s="4"/>
      <c r="JY124" s="12"/>
      <c r="JZ124" s="4"/>
      <c r="KA124" s="4">
        <v>1.9E-3</v>
      </c>
      <c r="KB124" s="12"/>
      <c r="KC124" s="4">
        <v>2E-3</v>
      </c>
      <c r="KD124" s="4"/>
      <c r="KE124" s="4"/>
      <c r="KF124" s="4"/>
      <c r="KG124" s="4"/>
      <c r="KH124" s="4"/>
      <c r="KI124" s="4"/>
      <c r="KJ124" s="4">
        <v>0.01</v>
      </c>
      <c r="KK124" s="4">
        <v>7.71</v>
      </c>
      <c r="KL124" s="4">
        <v>0.01</v>
      </c>
      <c r="KM124" s="4">
        <v>7.3999999999999996E-2</v>
      </c>
      <c r="KN124" s="4"/>
      <c r="KO124" s="4"/>
      <c r="KP124" s="4"/>
      <c r="KQ124" s="4">
        <v>5.6</v>
      </c>
      <c r="KR124" s="4">
        <v>5.0000000000000001E-3</v>
      </c>
      <c r="KS124" s="4">
        <v>0.01</v>
      </c>
      <c r="KT124" s="4">
        <v>1E-4</v>
      </c>
      <c r="KU124" s="4">
        <v>0.1</v>
      </c>
      <c r="KV124" s="4"/>
      <c r="KW124" s="4"/>
      <c r="KX124" s="4">
        <v>3.0999999999999999E-3</v>
      </c>
      <c r="KY124" s="4">
        <v>36</v>
      </c>
      <c r="KZ124" s="4"/>
      <c r="LA124" s="4">
        <v>200</v>
      </c>
      <c r="LB124" s="4">
        <v>0.1</v>
      </c>
      <c r="LC124" s="4">
        <v>0.1</v>
      </c>
      <c r="LD124" s="4">
        <v>47</v>
      </c>
      <c r="LE124" s="4">
        <v>1E-4</v>
      </c>
      <c r="LF124" s="4">
        <v>25.3</v>
      </c>
      <c r="LG124" s="4">
        <v>2.0999999999999999E-3</v>
      </c>
      <c r="LH124" s="4">
        <v>0.1</v>
      </c>
      <c r="LI124" s="4">
        <v>0.1</v>
      </c>
      <c r="LJ124" s="4">
        <v>0.1</v>
      </c>
      <c r="LK124" s="12">
        <v>0.1</v>
      </c>
      <c r="LL124" s="4">
        <v>0.1</v>
      </c>
      <c r="LM124" s="4">
        <v>0.5</v>
      </c>
      <c r="LN124" s="4">
        <v>4.0000000000000003E-5</v>
      </c>
      <c r="LO124" s="4">
        <v>1E-4</v>
      </c>
      <c r="LP124" s="4">
        <v>1.2999999999999999E-4</v>
      </c>
      <c r="LQ124" s="12">
        <v>0.1</v>
      </c>
      <c r="LR124" s="4">
        <v>0.1</v>
      </c>
      <c r="LS124" s="4"/>
      <c r="LT124" s="4">
        <v>0.01</v>
      </c>
      <c r="LU124" s="4">
        <v>1E-4</v>
      </c>
      <c r="LV124" s="4">
        <v>2.0000000000000002E-5</v>
      </c>
      <c r="LW124" s="4"/>
      <c r="LX124" s="4">
        <v>0.1</v>
      </c>
      <c r="LY124" s="12">
        <v>3</v>
      </c>
      <c r="LZ124" s="4"/>
      <c r="MA124" s="4">
        <v>2.5</v>
      </c>
      <c r="MB124" s="4">
        <v>5.751663263598318</v>
      </c>
    </row>
    <row r="125" spans="1:340">
      <c r="A125" s="4" t="s">
        <v>516</v>
      </c>
      <c r="B125" s="4">
        <v>0.1</v>
      </c>
      <c r="C125" s="4">
        <v>0.1</v>
      </c>
      <c r="D125" s="4">
        <v>0.1</v>
      </c>
      <c r="E125" s="4">
        <v>0.1</v>
      </c>
      <c r="F125" s="4">
        <v>0.1</v>
      </c>
      <c r="G125" s="4">
        <v>0.1</v>
      </c>
      <c r="H125" s="4">
        <v>0.1</v>
      </c>
      <c r="I125" s="4"/>
      <c r="J125" s="4">
        <v>0.5</v>
      </c>
      <c r="K125" s="4">
        <v>0.1</v>
      </c>
      <c r="L125" s="4">
        <v>0.1</v>
      </c>
      <c r="M125" s="4">
        <v>0.1</v>
      </c>
      <c r="N125" s="4">
        <v>0.1</v>
      </c>
      <c r="O125" s="4">
        <v>0.1</v>
      </c>
      <c r="P125" s="4">
        <v>0.1</v>
      </c>
      <c r="Q125" s="4">
        <v>0.1</v>
      </c>
      <c r="R125" s="4">
        <v>0.1</v>
      </c>
      <c r="S125" s="12">
        <v>0.1</v>
      </c>
      <c r="T125" s="4"/>
      <c r="U125" s="4">
        <v>0.1</v>
      </c>
      <c r="V125" s="4">
        <v>0.1</v>
      </c>
      <c r="W125" s="4">
        <v>0.1</v>
      </c>
      <c r="X125" s="4">
        <v>0.1</v>
      </c>
      <c r="Y125" s="4"/>
      <c r="Z125" s="4"/>
      <c r="AA125" s="4"/>
      <c r="AB125" s="4"/>
      <c r="AC125" s="4"/>
      <c r="AD125" s="4">
        <v>6.0000000000000002E-5</v>
      </c>
      <c r="AE125" s="4">
        <v>9.0000000000000006E-5</v>
      </c>
      <c r="AF125" s="4">
        <v>6.0000000000000002E-5</v>
      </c>
      <c r="AG125" s="4">
        <v>6.0000000000000002E-5</v>
      </c>
      <c r="AH125" s="4">
        <v>6.0000000000000002E-5</v>
      </c>
      <c r="AI125" s="4">
        <v>6.0000000000000002E-5</v>
      </c>
      <c r="AJ125" s="4">
        <v>6.0000000000000002E-5</v>
      </c>
      <c r="AK125" s="4">
        <v>6.0000000000000002E-5</v>
      </c>
      <c r="AL125" s="4">
        <v>0.1</v>
      </c>
      <c r="AM125" s="4">
        <v>6.9999999999999994E-5</v>
      </c>
      <c r="AN125" s="4"/>
      <c r="AO125" s="4">
        <v>0.02</v>
      </c>
      <c r="AP125" s="4">
        <v>0.02</v>
      </c>
      <c r="AQ125" s="4">
        <v>6.0000000000000002E-5</v>
      </c>
      <c r="AR125" s="4"/>
      <c r="AS125" s="4">
        <v>0.02</v>
      </c>
      <c r="AT125" s="4">
        <v>0.02</v>
      </c>
      <c r="AU125" s="4"/>
      <c r="AV125" s="4"/>
      <c r="AW125" s="4">
        <v>0.02</v>
      </c>
      <c r="AX125" s="4">
        <v>0.02</v>
      </c>
      <c r="AY125" s="4">
        <v>0.02</v>
      </c>
      <c r="AZ125" s="4">
        <v>0.02</v>
      </c>
      <c r="BA125" s="4">
        <v>0.02</v>
      </c>
      <c r="BB125" s="4">
        <v>0.02</v>
      </c>
      <c r="BC125" s="4">
        <v>0.02</v>
      </c>
      <c r="BD125" s="4">
        <v>0.1</v>
      </c>
      <c r="BE125" s="4">
        <v>0.02</v>
      </c>
      <c r="BF125" s="4"/>
      <c r="BG125" s="4">
        <v>0.02</v>
      </c>
      <c r="BH125" s="4"/>
      <c r="BI125" s="4">
        <v>0.02</v>
      </c>
      <c r="BJ125" s="4">
        <v>3.5999999999999997E-2</v>
      </c>
      <c r="BK125" s="4"/>
      <c r="BL125" s="4">
        <v>0.02</v>
      </c>
      <c r="BM125" s="4">
        <v>0.1</v>
      </c>
      <c r="BN125" s="4">
        <v>0.02</v>
      </c>
      <c r="BO125" s="4"/>
      <c r="BP125" s="4"/>
      <c r="BQ125" s="4"/>
      <c r="BR125" s="4">
        <v>0.02</v>
      </c>
      <c r="BS125" s="4">
        <v>0.02</v>
      </c>
      <c r="BT125" s="4">
        <v>0.02</v>
      </c>
      <c r="BU125" s="4">
        <v>0.02</v>
      </c>
      <c r="BV125" s="4"/>
      <c r="BW125" s="4">
        <v>0.1</v>
      </c>
      <c r="BX125" s="4">
        <v>0.1</v>
      </c>
      <c r="BY125" s="4">
        <v>0.02</v>
      </c>
      <c r="BZ125" s="4">
        <v>0.04</v>
      </c>
      <c r="CA125" s="4"/>
      <c r="CB125" s="4">
        <v>0.01</v>
      </c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>
        <v>20</v>
      </c>
      <c r="CP125" s="4"/>
      <c r="CQ125" s="12"/>
      <c r="CR125" s="4"/>
      <c r="CS125" s="4"/>
      <c r="CT125" s="12">
        <v>1</v>
      </c>
      <c r="CU125" s="4"/>
      <c r="CV125" s="4"/>
      <c r="CW125" s="4"/>
      <c r="CX125" s="4">
        <v>33</v>
      </c>
      <c r="CY125" s="4"/>
      <c r="CZ125" s="4"/>
      <c r="DA125" s="12">
        <v>0.1</v>
      </c>
      <c r="DB125" s="4"/>
      <c r="DC125" s="12"/>
      <c r="DD125" s="4"/>
      <c r="DE125" s="4"/>
      <c r="DF125" s="4"/>
      <c r="DG125" s="4"/>
      <c r="DH125" s="4"/>
      <c r="DI125" s="4"/>
      <c r="DJ125" s="4">
        <v>100</v>
      </c>
      <c r="DK125" s="4">
        <v>0.1</v>
      </c>
      <c r="DL125" s="4">
        <v>0.1</v>
      </c>
      <c r="DM125" s="4">
        <v>0.1</v>
      </c>
      <c r="DN125" s="4">
        <v>0.1</v>
      </c>
      <c r="DO125" s="4"/>
      <c r="DP125" s="12">
        <v>1.4999999999999999E-2</v>
      </c>
      <c r="DQ125" s="4">
        <v>1.0999999999999999E-2</v>
      </c>
      <c r="DR125" s="4">
        <v>59</v>
      </c>
      <c r="DS125" s="4"/>
      <c r="DT125" s="4"/>
      <c r="DU125" s="4"/>
      <c r="DV125" s="4"/>
      <c r="DW125" s="4">
        <v>0.1</v>
      </c>
      <c r="DX125" s="4">
        <v>0.1</v>
      </c>
      <c r="DY125" s="4"/>
      <c r="DZ125" s="4"/>
      <c r="EA125" s="4"/>
      <c r="EB125" s="4"/>
      <c r="EC125" s="4">
        <v>0.1</v>
      </c>
      <c r="ED125" s="4">
        <v>0.1</v>
      </c>
      <c r="EE125" s="4">
        <v>0.1</v>
      </c>
      <c r="EF125" s="4">
        <v>0.5</v>
      </c>
      <c r="EG125" s="4"/>
      <c r="EH125" s="4"/>
      <c r="EI125" s="4"/>
      <c r="EJ125" s="4"/>
      <c r="EK125" s="4"/>
      <c r="EL125" s="12"/>
      <c r="EM125" s="12">
        <v>0.5</v>
      </c>
      <c r="EN125" s="4"/>
      <c r="EO125" s="4">
        <v>0.1</v>
      </c>
      <c r="EP125" s="4">
        <v>0.1</v>
      </c>
      <c r="EQ125" s="4"/>
      <c r="ER125" s="4"/>
      <c r="ES125" s="4"/>
      <c r="ET125" s="4">
        <v>516</v>
      </c>
      <c r="EU125" s="12">
        <v>2.8</v>
      </c>
      <c r="EV125" s="4"/>
      <c r="EW125" s="4">
        <v>2.8</v>
      </c>
      <c r="EX125" s="12"/>
      <c r="EY125" s="12"/>
      <c r="EZ125" s="4"/>
      <c r="FA125" s="4"/>
      <c r="FB125" s="4"/>
      <c r="FC125" s="4"/>
      <c r="FD125" s="4"/>
      <c r="FE125" s="4"/>
      <c r="FF125" s="4">
        <v>0.2</v>
      </c>
      <c r="FG125" s="4"/>
      <c r="FH125" s="4"/>
      <c r="FI125" s="4">
        <v>0.1</v>
      </c>
      <c r="FJ125" s="4"/>
      <c r="FK125" s="4"/>
      <c r="FL125" s="12">
        <v>0.5</v>
      </c>
      <c r="FM125" s="4"/>
      <c r="FN125" s="4"/>
      <c r="FO125" s="4"/>
      <c r="FP125" s="4"/>
      <c r="FQ125" s="4"/>
      <c r="FR125" s="4">
        <v>0.2</v>
      </c>
      <c r="FS125" s="4"/>
      <c r="FT125" s="4"/>
      <c r="FU125" s="4"/>
      <c r="FV125" s="4"/>
      <c r="FW125" s="4"/>
      <c r="FX125" s="4"/>
      <c r="FY125" s="4"/>
      <c r="FZ125" s="4">
        <v>0.1</v>
      </c>
      <c r="GA125" s="12">
        <v>0.1</v>
      </c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>
        <v>3.0000000000000001E-3</v>
      </c>
      <c r="GO125" s="4"/>
      <c r="GP125" s="4">
        <v>2.0000000000000001E-4</v>
      </c>
      <c r="GQ125" s="4"/>
      <c r="GR125" s="4"/>
      <c r="GS125" s="4">
        <v>0.1</v>
      </c>
      <c r="GT125" s="4"/>
      <c r="GU125" s="4"/>
      <c r="GV125" s="4"/>
      <c r="GW125" s="4"/>
      <c r="GX125" s="4"/>
      <c r="GY125" s="4">
        <v>30</v>
      </c>
      <c r="GZ125" s="4"/>
      <c r="HA125" s="4">
        <v>0.1</v>
      </c>
      <c r="HB125" s="4"/>
      <c r="HC125" s="4"/>
      <c r="HD125" s="12">
        <v>0.23</v>
      </c>
      <c r="HE125" s="4"/>
      <c r="HF125" s="4">
        <v>0.13</v>
      </c>
      <c r="HG125" s="4"/>
      <c r="HH125" s="4">
        <v>100</v>
      </c>
      <c r="HI125" s="4">
        <v>4.9000000000000004</v>
      </c>
      <c r="HJ125" s="4"/>
      <c r="HK125" s="4"/>
      <c r="HL125" s="12">
        <v>41</v>
      </c>
      <c r="HM125" s="4"/>
      <c r="HN125" s="4"/>
      <c r="HO125" s="4"/>
      <c r="HP125" s="4">
        <v>0.01</v>
      </c>
      <c r="HQ125" s="12">
        <v>0.01</v>
      </c>
      <c r="HR125" s="4"/>
      <c r="HS125" s="4"/>
      <c r="HT125" s="4"/>
      <c r="HU125" s="4"/>
      <c r="HV125" s="4"/>
      <c r="HW125" s="4"/>
      <c r="HX125" s="4"/>
      <c r="HY125" s="4">
        <v>0.19</v>
      </c>
      <c r="HZ125" s="12"/>
      <c r="IA125" s="4">
        <v>0.1</v>
      </c>
      <c r="IB125" s="4"/>
      <c r="IC125" s="4"/>
      <c r="ID125" s="12">
        <v>2.2999999999999998</v>
      </c>
      <c r="IE125" s="4"/>
      <c r="IF125" s="4">
        <v>2.1</v>
      </c>
      <c r="IG125" s="4"/>
      <c r="IH125" s="4"/>
      <c r="II125" s="4"/>
      <c r="IJ125" s="4"/>
      <c r="IK125" s="4"/>
      <c r="IL125" s="4"/>
      <c r="IM125" s="4">
        <v>0.1</v>
      </c>
      <c r="IN125" s="4"/>
      <c r="IO125" s="4"/>
      <c r="IP125" s="4">
        <v>8.36</v>
      </c>
      <c r="IQ125" s="4">
        <v>91.6</v>
      </c>
      <c r="IR125" s="4">
        <v>1E-3</v>
      </c>
      <c r="IS125" s="4">
        <v>1E-3</v>
      </c>
      <c r="IT125" s="4">
        <v>1E-3</v>
      </c>
      <c r="IU125" s="4">
        <v>1E-3</v>
      </c>
      <c r="IV125" s="4">
        <v>1E-3</v>
      </c>
      <c r="IW125" s="4">
        <v>1E-3</v>
      </c>
      <c r="IX125" s="4">
        <v>2E-3</v>
      </c>
      <c r="IY125" s="4">
        <v>8.0000000000000002E-3</v>
      </c>
      <c r="IZ125" s="4"/>
      <c r="JA125" s="4"/>
      <c r="JB125" s="4">
        <v>0.02</v>
      </c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12"/>
      <c r="JZ125" s="4"/>
      <c r="KA125" s="4"/>
      <c r="KB125" s="12"/>
      <c r="KC125" s="4"/>
      <c r="KD125" s="4"/>
      <c r="KE125" s="4"/>
      <c r="KF125" s="4"/>
      <c r="KG125" s="4"/>
      <c r="KH125" s="4"/>
      <c r="KI125" s="4"/>
      <c r="KJ125" s="4"/>
      <c r="KK125" s="4">
        <v>7.74</v>
      </c>
      <c r="KL125" s="4"/>
      <c r="KM125" s="4">
        <v>0.05</v>
      </c>
      <c r="KN125" s="4"/>
      <c r="KO125" s="4"/>
      <c r="KP125" s="4"/>
      <c r="KQ125" s="4">
        <v>5.8</v>
      </c>
      <c r="KR125" s="4"/>
      <c r="KS125" s="4"/>
      <c r="KT125" s="4"/>
      <c r="KU125" s="4">
        <v>0.1</v>
      </c>
      <c r="KV125" s="4"/>
      <c r="KW125" s="4"/>
      <c r="KX125" s="4"/>
      <c r="KY125" s="4">
        <v>36</v>
      </c>
      <c r="KZ125" s="4"/>
      <c r="LA125" s="4">
        <v>190</v>
      </c>
      <c r="LB125" s="4">
        <v>0.1</v>
      </c>
      <c r="LC125" s="4"/>
      <c r="LD125" s="4">
        <v>47</v>
      </c>
      <c r="LE125" s="4"/>
      <c r="LF125" s="4">
        <v>19.7</v>
      </c>
      <c r="LG125" s="4"/>
      <c r="LH125" s="4">
        <v>0.1</v>
      </c>
      <c r="LI125" s="4">
        <v>0.1</v>
      </c>
      <c r="LJ125" s="4">
        <v>0.1</v>
      </c>
      <c r="LK125" s="12">
        <v>0.1</v>
      </c>
      <c r="LL125" s="4">
        <v>0.1</v>
      </c>
      <c r="LM125" s="4">
        <v>0.5</v>
      </c>
      <c r="LN125" s="4"/>
      <c r="LO125" s="4"/>
      <c r="LP125" s="4">
        <v>9.0000000000000006E-5</v>
      </c>
      <c r="LQ125" s="12">
        <v>0.1</v>
      </c>
      <c r="LR125" s="4">
        <v>0.1</v>
      </c>
      <c r="LS125" s="4"/>
      <c r="LT125" s="4">
        <v>0.01</v>
      </c>
      <c r="LU125" s="4"/>
      <c r="LV125" s="4">
        <v>2.0000000000000002E-5</v>
      </c>
      <c r="LW125" s="4"/>
      <c r="LX125" s="4">
        <v>0.1</v>
      </c>
      <c r="LY125" s="12">
        <v>8.5</v>
      </c>
      <c r="LZ125" s="4"/>
      <c r="MA125" s="4">
        <v>15</v>
      </c>
      <c r="MB125" s="4">
        <v>9.6035599290780063</v>
      </c>
    </row>
    <row r="126" spans="1:340">
      <c r="A126" s="4" t="s">
        <v>517</v>
      </c>
      <c r="B126" s="4">
        <v>0.1</v>
      </c>
      <c r="C126" s="4">
        <v>0.1</v>
      </c>
      <c r="D126" s="4">
        <v>0.1</v>
      </c>
      <c r="E126" s="4">
        <v>0.1</v>
      </c>
      <c r="F126" s="4">
        <v>0.1</v>
      </c>
      <c r="G126" s="4">
        <v>0.1</v>
      </c>
      <c r="H126" s="4">
        <v>0.1</v>
      </c>
      <c r="I126" s="4"/>
      <c r="J126" s="4">
        <v>0.5</v>
      </c>
      <c r="K126" s="4">
        <v>0.1</v>
      </c>
      <c r="L126" s="4">
        <v>0.1</v>
      </c>
      <c r="M126" s="4">
        <v>0.1</v>
      </c>
      <c r="N126" s="4">
        <v>0.1</v>
      </c>
      <c r="O126" s="4">
        <v>0.1</v>
      </c>
      <c r="P126" s="4">
        <v>0.1</v>
      </c>
      <c r="Q126" s="4">
        <v>0.1</v>
      </c>
      <c r="R126" s="4">
        <v>0.1</v>
      </c>
      <c r="S126" s="12">
        <v>0.1</v>
      </c>
      <c r="T126" s="4"/>
      <c r="U126" s="4">
        <v>0.1</v>
      </c>
      <c r="V126" s="4">
        <v>0.1</v>
      </c>
      <c r="W126" s="4">
        <v>0.1</v>
      </c>
      <c r="X126" s="4">
        <v>0.1</v>
      </c>
      <c r="Y126" s="4"/>
      <c r="Z126" s="4"/>
      <c r="AA126" s="4"/>
      <c r="AB126" s="4"/>
      <c r="AC126" s="4"/>
      <c r="AD126" s="4">
        <v>6.0000000000000002E-5</v>
      </c>
      <c r="AE126" s="4">
        <v>9.0000000000000006E-5</v>
      </c>
      <c r="AF126" s="4">
        <v>6.0000000000000002E-5</v>
      </c>
      <c r="AG126" s="4">
        <v>6.0000000000000002E-5</v>
      </c>
      <c r="AH126" s="4">
        <v>6.0000000000000002E-5</v>
      </c>
      <c r="AI126" s="4">
        <v>6.0000000000000002E-5</v>
      </c>
      <c r="AJ126" s="4">
        <v>6.0000000000000002E-5</v>
      </c>
      <c r="AK126" s="4">
        <v>6.0000000000000002E-5</v>
      </c>
      <c r="AL126" s="4">
        <v>0.1</v>
      </c>
      <c r="AM126" s="4">
        <v>6.9999999999999994E-5</v>
      </c>
      <c r="AN126" s="4"/>
      <c r="AO126" s="4">
        <v>0.02</v>
      </c>
      <c r="AP126" s="4">
        <v>0.02</v>
      </c>
      <c r="AQ126" s="4">
        <v>6.0000000000000002E-5</v>
      </c>
      <c r="AR126" s="4"/>
      <c r="AS126" s="4">
        <v>0.02</v>
      </c>
      <c r="AT126" s="4">
        <v>0.02</v>
      </c>
      <c r="AU126" s="4"/>
      <c r="AV126" s="4"/>
      <c r="AW126" s="4">
        <v>0.02</v>
      </c>
      <c r="AX126" s="4">
        <v>0.02</v>
      </c>
      <c r="AY126" s="4">
        <v>0.02</v>
      </c>
      <c r="AZ126" s="4">
        <v>0.02</v>
      </c>
      <c r="BA126" s="4">
        <v>0.02</v>
      </c>
      <c r="BB126" s="4">
        <v>0.02</v>
      </c>
      <c r="BC126" s="4">
        <v>0.02</v>
      </c>
      <c r="BD126" s="4">
        <v>0.1</v>
      </c>
      <c r="BE126" s="4">
        <v>0.02</v>
      </c>
      <c r="BF126" s="4"/>
      <c r="BG126" s="4">
        <v>0.02</v>
      </c>
      <c r="BH126" s="4"/>
      <c r="BI126" s="4">
        <v>0.02</v>
      </c>
      <c r="BJ126" s="4">
        <v>0.02</v>
      </c>
      <c r="BK126" s="4"/>
      <c r="BL126" s="4">
        <v>0.02</v>
      </c>
      <c r="BM126" s="4">
        <v>0.1</v>
      </c>
      <c r="BN126" s="4">
        <v>0.02</v>
      </c>
      <c r="BO126" s="4"/>
      <c r="BP126" s="4"/>
      <c r="BQ126" s="4"/>
      <c r="BR126" s="4">
        <v>0.02</v>
      </c>
      <c r="BS126" s="4">
        <v>2.5999999999999999E-2</v>
      </c>
      <c r="BT126" s="4">
        <v>0.02</v>
      </c>
      <c r="BU126" s="4">
        <v>0.02</v>
      </c>
      <c r="BV126" s="4"/>
      <c r="BW126" s="4">
        <v>0.1</v>
      </c>
      <c r="BX126" s="4">
        <v>0.1</v>
      </c>
      <c r="BY126" s="4">
        <v>0.02</v>
      </c>
      <c r="BZ126" s="4">
        <v>0.04</v>
      </c>
      <c r="CA126" s="4"/>
      <c r="CB126" s="4">
        <v>0.01</v>
      </c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>
        <v>29</v>
      </c>
      <c r="CP126" s="4"/>
      <c r="CQ126" s="12"/>
      <c r="CR126" s="4"/>
      <c r="CS126" s="4"/>
      <c r="CT126" s="12">
        <v>1</v>
      </c>
      <c r="CU126" s="4"/>
      <c r="CV126" s="4"/>
      <c r="CW126" s="4"/>
      <c r="CX126" s="4">
        <v>30</v>
      </c>
      <c r="CY126" s="4"/>
      <c r="CZ126" s="4"/>
      <c r="DA126" s="12">
        <v>0.1</v>
      </c>
      <c r="DB126" s="4"/>
      <c r="DC126" s="12"/>
      <c r="DD126" s="4"/>
      <c r="DE126" s="4"/>
      <c r="DF126" s="4"/>
      <c r="DG126" s="4"/>
      <c r="DH126" s="4"/>
      <c r="DI126" s="4"/>
      <c r="DJ126" s="4">
        <v>100</v>
      </c>
      <c r="DK126" s="4">
        <v>0.1</v>
      </c>
      <c r="DL126" s="4">
        <v>0.1</v>
      </c>
      <c r="DM126" s="4">
        <v>0.1</v>
      </c>
      <c r="DN126" s="4">
        <v>0.1</v>
      </c>
      <c r="DO126" s="4"/>
      <c r="DP126" s="12">
        <v>1.7000000000000001E-2</v>
      </c>
      <c r="DQ126" s="4">
        <v>1.4999999999999999E-2</v>
      </c>
      <c r="DR126" s="4">
        <v>55</v>
      </c>
      <c r="DS126" s="4"/>
      <c r="DT126" s="4"/>
      <c r="DU126" s="4"/>
      <c r="DV126" s="4"/>
      <c r="DW126" s="4">
        <v>0.1</v>
      </c>
      <c r="DX126" s="4">
        <v>0.1</v>
      </c>
      <c r="DY126" s="4"/>
      <c r="DZ126" s="4"/>
      <c r="EA126" s="4"/>
      <c r="EB126" s="4"/>
      <c r="EC126" s="4">
        <v>0.1</v>
      </c>
      <c r="ED126" s="4">
        <v>0.1</v>
      </c>
      <c r="EE126" s="4">
        <v>0.1</v>
      </c>
      <c r="EF126" s="4">
        <v>0.5</v>
      </c>
      <c r="EG126" s="4"/>
      <c r="EH126" s="4"/>
      <c r="EI126" s="4"/>
      <c r="EJ126" s="4"/>
      <c r="EK126" s="4"/>
      <c r="EL126" s="12"/>
      <c r="EM126" s="12">
        <v>0.5</v>
      </c>
      <c r="EN126" s="4"/>
      <c r="EO126" s="4">
        <v>0.1</v>
      </c>
      <c r="EP126" s="4">
        <v>0.1</v>
      </c>
      <c r="EQ126" s="4"/>
      <c r="ER126" s="4"/>
      <c r="ES126" s="4"/>
      <c r="ET126" s="4">
        <v>510</v>
      </c>
      <c r="EU126" s="12">
        <v>2.9</v>
      </c>
      <c r="EV126" s="4"/>
      <c r="EW126" s="4">
        <v>2.9</v>
      </c>
      <c r="EX126" s="12"/>
      <c r="EY126" s="12"/>
      <c r="EZ126" s="4"/>
      <c r="FA126" s="4"/>
      <c r="FB126" s="4"/>
      <c r="FC126" s="4"/>
      <c r="FD126" s="4"/>
      <c r="FE126" s="4"/>
      <c r="FF126" s="4">
        <v>0.2</v>
      </c>
      <c r="FG126" s="4"/>
      <c r="FH126" s="4"/>
      <c r="FI126" s="4">
        <v>0.1</v>
      </c>
      <c r="FJ126" s="4"/>
      <c r="FK126" s="4"/>
      <c r="FL126" s="12">
        <v>0.5</v>
      </c>
      <c r="FM126" s="4"/>
      <c r="FN126" s="4"/>
      <c r="FO126" s="4"/>
      <c r="FP126" s="4"/>
      <c r="FQ126" s="4"/>
      <c r="FR126" s="4">
        <v>0.2</v>
      </c>
      <c r="FS126" s="4"/>
      <c r="FT126" s="4"/>
      <c r="FU126" s="4"/>
      <c r="FV126" s="4"/>
      <c r="FW126" s="4"/>
      <c r="FX126" s="4"/>
      <c r="FY126" s="4"/>
      <c r="FZ126" s="4">
        <v>0.1</v>
      </c>
      <c r="GA126" s="12">
        <v>0.1</v>
      </c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>
        <v>3.0000000000000001E-3</v>
      </c>
      <c r="GO126" s="4"/>
      <c r="GP126" s="4">
        <v>2.0000000000000001E-4</v>
      </c>
      <c r="GQ126" s="4"/>
      <c r="GR126" s="4"/>
      <c r="GS126" s="4">
        <v>0.1</v>
      </c>
      <c r="GT126" s="4"/>
      <c r="GU126" s="4"/>
      <c r="GV126" s="4"/>
      <c r="GW126" s="4"/>
      <c r="GX126" s="4"/>
      <c r="GY126" s="4">
        <v>37</v>
      </c>
      <c r="GZ126" s="4"/>
      <c r="HA126" s="4">
        <v>0.1</v>
      </c>
      <c r="HB126" s="4"/>
      <c r="HC126" s="4"/>
      <c r="HD126" s="12">
        <v>0.26</v>
      </c>
      <c r="HE126" s="4"/>
      <c r="HF126" s="4">
        <v>0.14000000000000001</v>
      </c>
      <c r="HG126" s="4"/>
      <c r="HH126" s="4">
        <v>100</v>
      </c>
      <c r="HI126" s="4">
        <v>5</v>
      </c>
      <c r="HJ126" s="4"/>
      <c r="HK126" s="4"/>
      <c r="HL126" s="12">
        <v>36</v>
      </c>
      <c r="HM126" s="4"/>
      <c r="HN126" s="4"/>
      <c r="HO126" s="4"/>
      <c r="HP126" s="4">
        <v>0.01</v>
      </c>
      <c r="HQ126" s="12">
        <v>0.01</v>
      </c>
      <c r="HR126" s="4"/>
      <c r="HS126" s="4"/>
      <c r="HT126" s="4"/>
      <c r="HU126" s="4"/>
      <c r="HV126" s="4"/>
      <c r="HW126" s="4"/>
      <c r="HX126" s="4"/>
      <c r="HY126" s="4">
        <v>0.1</v>
      </c>
      <c r="HZ126" s="12"/>
      <c r="IA126" s="4">
        <v>0.1</v>
      </c>
      <c r="IB126" s="4"/>
      <c r="IC126" s="4"/>
      <c r="ID126" s="12">
        <v>2.2000000000000002</v>
      </c>
      <c r="IE126" s="4"/>
      <c r="IF126" s="4">
        <v>2.2000000000000002</v>
      </c>
      <c r="IG126" s="4"/>
      <c r="IH126" s="4"/>
      <c r="II126" s="4"/>
      <c r="IJ126" s="4"/>
      <c r="IK126" s="4"/>
      <c r="IL126" s="4"/>
      <c r="IM126" s="4">
        <v>0.1</v>
      </c>
      <c r="IN126" s="4"/>
      <c r="IO126" s="4"/>
      <c r="IP126" s="4">
        <v>8.5299999999999994</v>
      </c>
      <c r="IQ126" s="4">
        <v>84.6</v>
      </c>
      <c r="IR126" s="4">
        <v>1E-3</v>
      </c>
      <c r="IS126" s="4">
        <v>1E-3</v>
      </c>
      <c r="IT126" s="4">
        <v>1E-3</v>
      </c>
      <c r="IU126" s="4">
        <v>1E-3</v>
      </c>
      <c r="IV126" s="4">
        <v>1E-3</v>
      </c>
      <c r="IW126" s="4">
        <v>1E-3</v>
      </c>
      <c r="IX126" s="4">
        <v>2E-3</v>
      </c>
      <c r="IY126" s="4">
        <v>8.0000000000000002E-3</v>
      </c>
      <c r="IZ126" s="4"/>
      <c r="JA126" s="4"/>
      <c r="JB126" s="4">
        <v>0.02</v>
      </c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12"/>
      <c r="JZ126" s="4"/>
      <c r="KA126" s="4"/>
      <c r="KB126" s="12"/>
      <c r="KC126" s="4"/>
      <c r="KD126" s="4"/>
      <c r="KE126" s="4"/>
      <c r="KF126" s="4"/>
      <c r="KG126" s="4"/>
      <c r="KH126" s="4"/>
      <c r="KI126" s="4"/>
      <c r="KJ126" s="4"/>
      <c r="KK126" s="4">
        <v>7.63</v>
      </c>
      <c r="KL126" s="4"/>
      <c r="KM126" s="4">
        <v>0.15</v>
      </c>
      <c r="KN126" s="4"/>
      <c r="KO126" s="4"/>
      <c r="KP126" s="4"/>
      <c r="KQ126" s="4">
        <v>6.7</v>
      </c>
      <c r="KR126" s="4"/>
      <c r="KS126" s="4"/>
      <c r="KT126" s="4"/>
      <c r="KU126" s="4">
        <v>0.1</v>
      </c>
      <c r="KV126" s="4"/>
      <c r="KW126" s="4"/>
      <c r="KX126" s="4"/>
      <c r="KY126" s="4">
        <v>38</v>
      </c>
      <c r="KZ126" s="4"/>
      <c r="LA126" s="4">
        <v>180</v>
      </c>
      <c r="LB126" s="4">
        <v>0.1</v>
      </c>
      <c r="LC126" s="4"/>
      <c r="LD126" s="4">
        <v>51</v>
      </c>
      <c r="LE126" s="4"/>
      <c r="LF126" s="4">
        <v>14.9</v>
      </c>
      <c r="LG126" s="4"/>
      <c r="LH126" s="4">
        <v>0.1</v>
      </c>
      <c r="LI126" s="4">
        <v>0.1</v>
      </c>
      <c r="LJ126" s="4">
        <v>0.1</v>
      </c>
      <c r="LK126" s="12">
        <v>0.1</v>
      </c>
      <c r="LL126" s="4">
        <v>0.1</v>
      </c>
      <c r="LM126" s="4">
        <v>0.5</v>
      </c>
      <c r="LN126" s="4"/>
      <c r="LO126" s="4"/>
      <c r="LP126" s="4">
        <v>1.2999999999999999E-4</v>
      </c>
      <c r="LQ126" s="12">
        <v>0.1</v>
      </c>
      <c r="LR126" s="4">
        <v>0.1</v>
      </c>
      <c r="LS126" s="4"/>
      <c r="LT126" s="4">
        <v>0.01</v>
      </c>
      <c r="LU126" s="4"/>
      <c r="LV126" s="4">
        <v>2.0000000000000002E-5</v>
      </c>
      <c r="LW126" s="4"/>
      <c r="LX126" s="4">
        <v>0.1</v>
      </c>
      <c r="LY126" s="12">
        <v>4.5999999999999996</v>
      </c>
      <c r="LZ126" s="4"/>
      <c r="MA126" s="4">
        <v>6.7</v>
      </c>
      <c r="MB126" s="4">
        <v>9.400056666666659</v>
      </c>
    </row>
    <row r="127" spans="1:340">
      <c r="A127" s="4" t="s">
        <v>518</v>
      </c>
      <c r="B127" s="4">
        <v>0.1</v>
      </c>
      <c r="C127" s="4">
        <v>0.1</v>
      </c>
      <c r="D127" s="4">
        <v>0.1</v>
      </c>
      <c r="E127" s="4">
        <v>0.1</v>
      </c>
      <c r="F127" s="4">
        <v>0.1</v>
      </c>
      <c r="G127" s="4">
        <v>0.1</v>
      </c>
      <c r="H127" s="4">
        <v>0.1</v>
      </c>
      <c r="I127" s="4">
        <v>1E-4</v>
      </c>
      <c r="J127" s="4">
        <v>0.5</v>
      </c>
      <c r="K127" s="4">
        <v>0.1</v>
      </c>
      <c r="L127" s="4">
        <v>0.1</v>
      </c>
      <c r="M127" s="4">
        <v>0.1</v>
      </c>
      <c r="N127" s="4">
        <v>0.1</v>
      </c>
      <c r="O127" s="4">
        <v>0.1</v>
      </c>
      <c r="P127" s="4">
        <v>0.1</v>
      </c>
      <c r="Q127" s="4">
        <v>0.1</v>
      </c>
      <c r="R127" s="4">
        <v>0.1</v>
      </c>
      <c r="S127" s="12">
        <v>0.1</v>
      </c>
      <c r="T127" s="4">
        <v>1E-4</v>
      </c>
      <c r="U127" s="4">
        <v>0.1</v>
      </c>
      <c r="V127" s="4">
        <v>0.1</v>
      </c>
      <c r="W127" s="4">
        <v>0.1</v>
      </c>
      <c r="X127" s="4">
        <v>0.1</v>
      </c>
      <c r="Y127" s="4"/>
      <c r="Z127" s="4"/>
      <c r="AA127" s="4"/>
      <c r="AB127" s="4"/>
      <c r="AC127" s="4"/>
      <c r="AD127" s="4">
        <v>6.0000000000000002E-5</v>
      </c>
      <c r="AE127" s="4">
        <v>9.0000000000000006E-5</v>
      </c>
      <c r="AF127" s="4">
        <v>6.0000000000000002E-5</v>
      </c>
      <c r="AG127" s="4">
        <v>6.0000000000000002E-5</v>
      </c>
      <c r="AH127" s="4">
        <v>6.0000000000000002E-5</v>
      </c>
      <c r="AI127" s="4">
        <v>6.0000000000000002E-5</v>
      </c>
      <c r="AJ127" s="4">
        <v>6.0000000000000002E-5</v>
      </c>
      <c r="AK127" s="4">
        <v>6.0000000000000002E-5</v>
      </c>
      <c r="AL127" s="4">
        <v>0.1</v>
      </c>
      <c r="AM127" s="4">
        <v>6.9999999999999994E-5</v>
      </c>
      <c r="AN127" s="4"/>
      <c r="AO127" s="4">
        <v>0.02</v>
      </c>
      <c r="AP127" s="4">
        <v>0.02</v>
      </c>
      <c r="AQ127" s="4">
        <v>6.0000000000000002E-5</v>
      </c>
      <c r="AR127" s="4"/>
      <c r="AS127" s="4">
        <v>0.02</v>
      </c>
      <c r="AT127" s="4">
        <v>0.02</v>
      </c>
      <c r="AU127" s="4"/>
      <c r="AV127" s="4"/>
      <c r="AW127" s="4">
        <v>0.02</v>
      </c>
      <c r="AX127" s="4">
        <v>0.02</v>
      </c>
      <c r="AY127" s="4">
        <v>0.02</v>
      </c>
      <c r="AZ127" s="4">
        <v>0.02</v>
      </c>
      <c r="BA127" s="4">
        <v>0.02</v>
      </c>
      <c r="BB127" s="4">
        <v>0.02</v>
      </c>
      <c r="BC127" s="4">
        <v>0.02</v>
      </c>
      <c r="BD127" s="4">
        <v>0.1</v>
      </c>
      <c r="BE127" s="4">
        <v>0.02</v>
      </c>
      <c r="BF127" s="4"/>
      <c r="BG127" s="4">
        <v>0.02</v>
      </c>
      <c r="BH127" s="4"/>
      <c r="BI127" s="4">
        <v>0.02</v>
      </c>
      <c r="BJ127" s="4">
        <v>8.6999999999999994E-2</v>
      </c>
      <c r="BK127" s="4"/>
      <c r="BL127" s="4">
        <v>0.02</v>
      </c>
      <c r="BM127" s="4">
        <v>0.1</v>
      </c>
      <c r="BN127" s="4">
        <v>0.02</v>
      </c>
      <c r="BO127" s="4"/>
      <c r="BP127" s="4"/>
      <c r="BQ127" s="4"/>
      <c r="BR127" s="4">
        <v>0.02</v>
      </c>
      <c r="BS127" s="4">
        <v>3.3000000000000002E-2</v>
      </c>
      <c r="BT127" s="4">
        <v>0.02</v>
      </c>
      <c r="BU127" s="4">
        <v>0.02</v>
      </c>
      <c r="BV127" s="4"/>
      <c r="BW127" s="4">
        <v>0.1</v>
      </c>
      <c r="BX127" s="4">
        <v>0.1</v>
      </c>
      <c r="BY127" s="4">
        <v>0.02</v>
      </c>
      <c r="BZ127" s="4">
        <v>0.04</v>
      </c>
      <c r="CA127" s="4"/>
      <c r="CB127" s="4">
        <v>0.01</v>
      </c>
      <c r="CC127" s="4"/>
      <c r="CD127" s="4"/>
      <c r="CE127" s="4"/>
      <c r="CF127" s="4">
        <v>0.01</v>
      </c>
      <c r="CG127" s="4">
        <v>0.01</v>
      </c>
      <c r="CH127" s="4">
        <v>1.2E-4</v>
      </c>
      <c r="CI127" s="4">
        <v>1E-4</v>
      </c>
      <c r="CJ127" s="4">
        <v>5.0000000000000001E-3</v>
      </c>
      <c r="CK127" s="4">
        <v>5.0000000000000001E-3</v>
      </c>
      <c r="CL127" s="4">
        <v>5.0000000000000001E-3</v>
      </c>
      <c r="CM127" s="4">
        <v>1E-4</v>
      </c>
      <c r="CN127" s="4"/>
      <c r="CO127" s="4">
        <v>20</v>
      </c>
      <c r="CP127" s="4">
        <v>0.54</v>
      </c>
      <c r="CQ127" s="12">
        <v>8.7000000000000001E-4</v>
      </c>
      <c r="CR127" s="4">
        <v>7.4999999999999997E-2</v>
      </c>
      <c r="CS127" s="4">
        <v>0.01</v>
      </c>
      <c r="CT127" s="12">
        <v>1</v>
      </c>
      <c r="CU127" s="4">
        <v>0.02</v>
      </c>
      <c r="CV127" s="4">
        <v>2E-3</v>
      </c>
      <c r="CW127" s="4">
        <v>0.02</v>
      </c>
      <c r="CX127" s="4">
        <v>36</v>
      </c>
      <c r="CY127" s="4"/>
      <c r="CZ127" s="4"/>
      <c r="DA127" s="12">
        <v>0.1</v>
      </c>
      <c r="DB127" s="4">
        <v>0.01</v>
      </c>
      <c r="DC127" s="12">
        <v>1E-3</v>
      </c>
      <c r="DD127" s="4">
        <v>1.1000000000000001E-3</v>
      </c>
      <c r="DE127" s="4">
        <v>0.01</v>
      </c>
      <c r="DF127" s="4">
        <v>1.5E-3</v>
      </c>
      <c r="DG127" s="4">
        <v>4.8000000000000001E-4</v>
      </c>
      <c r="DH127" s="4"/>
      <c r="DI127" s="4">
        <v>1E-4</v>
      </c>
      <c r="DJ127" s="4">
        <v>100</v>
      </c>
      <c r="DK127" s="4">
        <v>0.1</v>
      </c>
      <c r="DL127" s="4">
        <v>0.1</v>
      </c>
      <c r="DM127" s="4">
        <v>0.1</v>
      </c>
      <c r="DN127" s="4">
        <v>0.1</v>
      </c>
      <c r="DO127" s="4"/>
      <c r="DP127" s="12">
        <v>1.4E-2</v>
      </c>
      <c r="DQ127" s="4">
        <v>0.01</v>
      </c>
      <c r="DR127" s="4">
        <v>63</v>
      </c>
      <c r="DS127" s="4">
        <v>0.01</v>
      </c>
      <c r="DT127" s="4">
        <v>0.01</v>
      </c>
      <c r="DU127" s="4">
        <v>0.01</v>
      </c>
      <c r="DV127" s="4">
        <v>5.0000000000000001E-3</v>
      </c>
      <c r="DW127" s="4">
        <v>0.1</v>
      </c>
      <c r="DX127" s="4">
        <v>0.1</v>
      </c>
      <c r="DY127" s="4">
        <v>3.6</v>
      </c>
      <c r="DZ127" s="4">
        <v>1E-4</v>
      </c>
      <c r="EA127" s="4">
        <v>0.01</v>
      </c>
      <c r="EB127" s="4">
        <v>43</v>
      </c>
      <c r="EC127" s="4">
        <v>0.1</v>
      </c>
      <c r="ED127" s="4">
        <v>0.1</v>
      </c>
      <c r="EE127" s="4">
        <v>0.1</v>
      </c>
      <c r="EF127" s="4">
        <v>0.5</v>
      </c>
      <c r="EG127" s="4"/>
      <c r="EH127" s="4">
        <v>5.0000000000000001E-4</v>
      </c>
      <c r="EI127" s="4">
        <v>0.01</v>
      </c>
      <c r="EJ127" s="4">
        <v>0.01</v>
      </c>
      <c r="EK127" s="4">
        <v>1E-4</v>
      </c>
      <c r="EL127" s="12"/>
      <c r="EM127" s="12">
        <v>0.5</v>
      </c>
      <c r="EN127" s="4">
        <v>0.01</v>
      </c>
      <c r="EO127" s="4">
        <v>0.1</v>
      </c>
      <c r="EP127" s="4">
        <v>0.1</v>
      </c>
      <c r="EQ127" s="4">
        <v>4.0000000000000003E-5</v>
      </c>
      <c r="ER127" s="4">
        <v>1E-4</v>
      </c>
      <c r="ES127" s="4"/>
      <c r="ET127" s="4">
        <v>536</v>
      </c>
      <c r="EU127" s="12">
        <v>2.4</v>
      </c>
      <c r="EV127" s="4">
        <v>0.17</v>
      </c>
      <c r="EW127" s="4">
        <v>2.4</v>
      </c>
      <c r="EX127" s="12"/>
      <c r="EY127" s="12"/>
      <c r="EZ127" s="4">
        <v>1.0000000000000001E-5</v>
      </c>
      <c r="FA127" s="4">
        <v>1</v>
      </c>
      <c r="FB127" s="4">
        <v>1E-4</v>
      </c>
      <c r="FC127" s="4">
        <v>4.0000000000000002E-4</v>
      </c>
      <c r="FD127" s="4">
        <v>1E-4</v>
      </c>
      <c r="FE127" s="4">
        <v>1E-4</v>
      </c>
      <c r="FF127" s="4">
        <v>0.2</v>
      </c>
      <c r="FG127" s="4">
        <v>1.2E-4</v>
      </c>
      <c r="FH127" s="4">
        <v>0.01</v>
      </c>
      <c r="FI127" s="4">
        <v>0.1</v>
      </c>
      <c r="FJ127" s="4"/>
      <c r="FK127" s="4">
        <v>1.3999999999999999E-4</v>
      </c>
      <c r="FL127" s="12">
        <v>0.5</v>
      </c>
      <c r="FM127" s="4"/>
      <c r="FN127" s="4">
        <v>4.0000000000000003E-5</v>
      </c>
      <c r="FO127" s="4">
        <v>1.2E-4</v>
      </c>
      <c r="FP127" s="4">
        <v>0.01</v>
      </c>
      <c r="FQ127" s="4">
        <v>1E-4</v>
      </c>
      <c r="FR127" s="4">
        <v>0.2</v>
      </c>
      <c r="FS127" s="4">
        <v>0.01</v>
      </c>
      <c r="FT127" s="4">
        <v>2.0000000000000001E-4</v>
      </c>
      <c r="FU127" s="4">
        <v>1E-4</v>
      </c>
      <c r="FV127" s="4">
        <v>1E-4</v>
      </c>
      <c r="FW127" s="4">
        <v>1E-4</v>
      </c>
      <c r="FX127" s="4">
        <v>5.0000000000000001E-3</v>
      </c>
      <c r="FY127" s="4">
        <v>0.05</v>
      </c>
      <c r="FZ127" s="4">
        <v>0.1</v>
      </c>
      <c r="GA127" s="12">
        <v>0.1</v>
      </c>
      <c r="GB127" s="4">
        <v>1E-4</v>
      </c>
      <c r="GC127" s="4"/>
      <c r="GD127" s="4">
        <v>0.01</v>
      </c>
      <c r="GE127" s="4">
        <v>4.5999999999999999E-3</v>
      </c>
      <c r="GF127" s="4">
        <v>0.01</v>
      </c>
      <c r="GG127" s="4"/>
      <c r="GH127" s="4"/>
      <c r="GI127" s="4">
        <v>0.1</v>
      </c>
      <c r="GJ127" s="4">
        <v>3.4000000000000002E-4</v>
      </c>
      <c r="GK127" s="4">
        <v>4.4999999999999999E-4</v>
      </c>
      <c r="GL127" s="4">
        <v>1.4E-2</v>
      </c>
      <c r="GM127" s="4"/>
      <c r="GN127" s="4">
        <v>3.8999999999999999E-4</v>
      </c>
      <c r="GO127" s="4">
        <v>4.0000000000000003E-5</v>
      </c>
      <c r="GP127" s="4">
        <v>2.0000000000000001E-4</v>
      </c>
      <c r="GQ127" s="4"/>
      <c r="GR127" s="4">
        <v>1E-4</v>
      </c>
      <c r="GS127" s="4">
        <v>0.1</v>
      </c>
      <c r="GT127" s="4"/>
      <c r="GU127" s="4"/>
      <c r="GV127" s="4">
        <v>1.4E-3</v>
      </c>
      <c r="GW127" s="4"/>
      <c r="GX127" s="4">
        <v>1E-4</v>
      </c>
      <c r="GY127" s="4">
        <v>30</v>
      </c>
      <c r="GZ127" s="4">
        <v>1E-4</v>
      </c>
      <c r="HA127" s="4">
        <v>0.1</v>
      </c>
      <c r="HB127" s="4">
        <v>0.01</v>
      </c>
      <c r="HC127" s="4"/>
      <c r="HD127" s="12">
        <v>0.15</v>
      </c>
      <c r="HE127" s="4">
        <v>0.01</v>
      </c>
      <c r="HF127" s="4">
        <v>0.1</v>
      </c>
      <c r="HG127" s="4">
        <v>0.01</v>
      </c>
      <c r="HH127" s="4">
        <v>100</v>
      </c>
      <c r="HI127" s="4">
        <v>5</v>
      </c>
      <c r="HJ127" s="4">
        <v>1E-4</v>
      </c>
      <c r="HK127" s="4">
        <v>22</v>
      </c>
      <c r="HL127" s="12">
        <v>42</v>
      </c>
      <c r="HM127" s="4"/>
      <c r="HN127" s="4"/>
      <c r="HO127" s="4"/>
      <c r="HP127" s="4">
        <v>0.01</v>
      </c>
      <c r="HQ127" s="12">
        <v>0.01</v>
      </c>
      <c r="HR127" s="4">
        <v>0.01</v>
      </c>
      <c r="HS127" s="4">
        <v>1E-3</v>
      </c>
      <c r="HT127" s="4">
        <v>5.0000000000000001E-3</v>
      </c>
      <c r="HU127" s="4">
        <v>0.01</v>
      </c>
      <c r="HV127" s="4">
        <v>0.01</v>
      </c>
      <c r="HW127" s="4">
        <v>0.01</v>
      </c>
      <c r="HX127" s="4">
        <v>0.01</v>
      </c>
      <c r="HY127" s="4">
        <v>0.1</v>
      </c>
      <c r="HZ127" s="12">
        <v>0.01</v>
      </c>
      <c r="IA127" s="4">
        <v>0.1</v>
      </c>
      <c r="IB127" s="4">
        <v>0.01</v>
      </c>
      <c r="IC127" s="4"/>
      <c r="ID127" s="12">
        <v>1.9</v>
      </c>
      <c r="IE127" s="4">
        <v>0.59</v>
      </c>
      <c r="IF127" s="4">
        <v>1.9</v>
      </c>
      <c r="IG127" s="4">
        <v>5.58</v>
      </c>
      <c r="IH127" s="4">
        <v>1.9E-2</v>
      </c>
      <c r="II127" s="4"/>
      <c r="IJ127" s="4">
        <v>6.2</v>
      </c>
      <c r="IK127" s="4">
        <v>5.6</v>
      </c>
      <c r="IL127" s="4"/>
      <c r="IM127" s="4">
        <v>0.1</v>
      </c>
      <c r="IN127" s="4">
        <v>0.22</v>
      </c>
      <c r="IO127" s="4">
        <v>5.0000000000000001E-3</v>
      </c>
      <c r="IP127" s="4">
        <v>9.14</v>
      </c>
      <c r="IQ127" s="4">
        <v>89.1</v>
      </c>
      <c r="IR127" s="4">
        <v>1E-3</v>
      </c>
      <c r="IS127" s="4">
        <v>1E-3</v>
      </c>
      <c r="IT127" s="4">
        <v>1E-3</v>
      </c>
      <c r="IU127" s="4">
        <v>1E-3</v>
      </c>
      <c r="IV127" s="4">
        <v>1E-3</v>
      </c>
      <c r="IW127" s="4">
        <v>1E-3</v>
      </c>
      <c r="IX127" s="4">
        <v>2E-3</v>
      </c>
      <c r="IY127" s="4">
        <v>8.0000000000000002E-3</v>
      </c>
      <c r="IZ127" s="4">
        <v>5.0000000000000001E-4</v>
      </c>
      <c r="JA127" s="4">
        <v>1E-4</v>
      </c>
      <c r="JB127" s="4">
        <v>0.02</v>
      </c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12"/>
      <c r="JZ127" s="4"/>
      <c r="KA127" s="4">
        <v>2E-3</v>
      </c>
      <c r="KB127" s="12"/>
      <c r="KC127" s="4">
        <v>2.8999999999999998E-3</v>
      </c>
      <c r="KD127" s="4"/>
      <c r="KE127" s="4"/>
      <c r="KF127" s="4"/>
      <c r="KG127" s="4"/>
      <c r="KH127" s="4"/>
      <c r="KI127" s="4"/>
      <c r="KJ127" s="4">
        <v>0.01</v>
      </c>
      <c r="KK127" s="4">
        <v>7.67</v>
      </c>
      <c r="KL127" s="4">
        <v>0.01</v>
      </c>
      <c r="KM127" s="4">
        <v>0.05</v>
      </c>
      <c r="KN127" s="4"/>
      <c r="KO127" s="4">
        <v>0.23</v>
      </c>
      <c r="KP127" s="4"/>
      <c r="KQ127" s="4">
        <v>6.2</v>
      </c>
      <c r="KR127" s="4">
        <v>5.0000000000000001E-3</v>
      </c>
      <c r="KS127" s="4">
        <v>0.01</v>
      </c>
      <c r="KT127" s="4">
        <v>1E-4</v>
      </c>
      <c r="KU127" s="4">
        <v>0.1</v>
      </c>
      <c r="KV127" s="4"/>
      <c r="KW127" s="4">
        <v>8.6999999999999993</v>
      </c>
      <c r="KX127" s="4">
        <v>3.0000000000000001E-3</v>
      </c>
      <c r="KY127" s="4">
        <v>37</v>
      </c>
      <c r="KZ127" s="4">
        <v>3.3</v>
      </c>
      <c r="LA127" s="4">
        <v>200</v>
      </c>
      <c r="LB127" s="4">
        <v>0.1</v>
      </c>
      <c r="LC127" s="4">
        <v>0.1</v>
      </c>
      <c r="LD127" s="4">
        <v>50</v>
      </c>
      <c r="LE127" s="4">
        <v>1E-4</v>
      </c>
      <c r="LF127" s="4">
        <v>14.1</v>
      </c>
      <c r="LG127" s="4">
        <v>3.0000000000000001E-3</v>
      </c>
      <c r="LH127" s="4">
        <v>0.1</v>
      </c>
      <c r="LI127" s="4">
        <v>0.1</v>
      </c>
      <c r="LJ127" s="4">
        <v>0.1</v>
      </c>
      <c r="LK127" s="12">
        <v>0.1</v>
      </c>
      <c r="LL127" s="4">
        <v>0.1</v>
      </c>
      <c r="LM127" s="4">
        <v>0.5</v>
      </c>
      <c r="LN127" s="4">
        <v>4.0000000000000003E-5</v>
      </c>
      <c r="LO127" s="4">
        <v>1E-4</v>
      </c>
      <c r="LP127" s="4"/>
      <c r="LQ127" s="12">
        <v>0.1</v>
      </c>
      <c r="LR127" s="4">
        <v>0.1</v>
      </c>
      <c r="LS127" s="4"/>
      <c r="LT127" s="4">
        <v>0.01</v>
      </c>
      <c r="LU127" s="4">
        <v>1E-4</v>
      </c>
      <c r="LV127" s="4"/>
      <c r="LW127" s="4">
        <v>1.1000000000000001</v>
      </c>
      <c r="LX127" s="4">
        <v>0.1</v>
      </c>
      <c r="LY127" s="12">
        <v>3</v>
      </c>
      <c r="LZ127" s="4">
        <v>1.3</v>
      </c>
      <c r="MA127" s="4">
        <v>2.8</v>
      </c>
      <c r="MB127" s="4">
        <v>5.8026363779527479</v>
      </c>
    </row>
    <row r="128" spans="1:340">
      <c r="A128" s="4" t="s">
        <v>519</v>
      </c>
      <c r="B128" s="4">
        <v>0.1</v>
      </c>
      <c r="C128" s="4">
        <v>0.1</v>
      </c>
      <c r="D128" s="4">
        <v>0.1</v>
      </c>
      <c r="E128" s="4">
        <v>0.1</v>
      </c>
      <c r="F128" s="4">
        <v>0.1</v>
      </c>
      <c r="G128" s="4">
        <v>0.1</v>
      </c>
      <c r="H128" s="4">
        <v>0.1</v>
      </c>
      <c r="I128" s="4"/>
      <c r="J128" s="4">
        <v>0.5</v>
      </c>
      <c r="K128" s="4">
        <v>0.1</v>
      </c>
      <c r="L128" s="4">
        <v>0.1</v>
      </c>
      <c r="M128" s="4">
        <v>0.1</v>
      </c>
      <c r="N128" s="4">
        <v>0.1</v>
      </c>
      <c r="O128" s="4">
        <v>0.1</v>
      </c>
      <c r="P128" s="4">
        <v>0.1</v>
      </c>
      <c r="Q128" s="4">
        <v>0.1</v>
      </c>
      <c r="R128" s="4">
        <v>0.1</v>
      </c>
      <c r="S128" s="12">
        <v>0.1</v>
      </c>
      <c r="T128" s="4"/>
      <c r="U128" s="4">
        <v>0.1</v>
      </c>
      <c r="V128" s="4">
        <v>0.1</v>
      </c>
      <c r="W128" s="4">
        <v>0.1</v>
      </c>
      <c r="X128" s="4">
        <v>0.1</v>
      </c>
      <c r="Y128" s="4"/>
      <c r="Z128" s="4"/>
      <c r="AA128" s="4"/>
      <c r="AB128" s="4"/>
      <c r="AC128" s="4"/>
      <c r="AD128" s="4">
        <v>6.0000000000000002E-5</v>
      </c>
      <c r="AE128" s="4">
        <v>9.0000000000000006E-5</v>
      </c>
      <c r="AF128" s="4">
        <v>6.0000000000000002E-5</v>
      </c>
      <c r="AG128" s="4">
        <v>6.0000000000000002E-5</v>
      </c>
      <c r="AH128" s="4">
        <v>6.0000000000000002E-5</v>
      </c>
      <c r="AI128" s="4">
        <v>6.0000000000000002E-5</v>
      </c>
      <c r="AJ128" s="4">
        <v>6.0000000000000002E-5</v>
      </c>
      <c r="AK128" s="4">
        <v>6.0000000000000002E-5</v>
      </c>
      <c r="AL128" s="4">
        <v>0.1</v>
      </c>
      <c r="AM128" s="4">
        <v>6.9999999999999994E-5</v>
      </c>
      <c r="AN128" s="4"/>
      <c r="AO128" s="4">
        <v>0.02</v>
      </c>
      <c r="AP128" s="4">
        <v>0.02</v>
      </c>
      <c r="AQ128" s="4">
        <v>6.0000000000000002E-5</v>
      </c>
      <c r="AR128" s="4"/>
      <c r="AS128" s="4">
        <v>0.02</v>
      </c>
      <c r="AT128" s="4">
        <v>0.02</v>
      </c>
      <c r="AU128" s="4"/>
      <c r="AV128" s="4"/>
      <c r="AW128" s="4">
        <v>0.02</v>
      </c>
      <c r="AX128" s="4">
        <v>0.02</v>
      </c>
      <c r="AY128" s="4">
        <v>0.02</v>
      </c>
      <c r="AZ128" s="4">
        <v>0.02</v>
      </c>
      <c r="BA128" s="4">
        <v>0.02</v>
      </c>
      <c r="BB128" s="4">
        <v>0.02</v>
      </c>
      <c r="BC128" s="4">
        <v>0.02</v>
      </c>
      <c r="BD128" s="4">
        <v>0.1</v>
      </c>
      <c r="BE128" s="4">
        <v>0.02</v>
      </c>
      <c r="BF128" s="4"/>
      <c r="BG128" s="4">
        <v>0.02</v>
      </c>
      <c r="BH128" s="4"/>
      <c r="BI128" s="4">
        <v>0.02</v>
      </c>
      <c r="BJ128" s="4">
        <v>2.1999999999999999E-2</v>
      </c>
      <c r="BK128" s="4"/>
      <c r="BL128" s="4">
        <v>0.02</v>
      </c>
      <c r="BM128" s="4">
        <v>0.1</v>
      </c>
      <c r="BN128" s="4">
        <v>0.02</v>
      </c>
      <c r="BO128" s="4"/>
      <c r="BP128" s="4"/>
      <c r="BQ128" s="4"/>
      <c r="BR128" s="4">
        <v>0.02</v>
      </c>
      <c r="BS128" s="4">
        <v>0.02</v>
      </c>
      <c r="BT128" s="4">
        <v>0.02</v>
      </c>
      <c r="BU128" s="4">
        <v>0.02</v>
      </c>
      <c r="BV128" s="4"/>
      <c r="BW128" s="4">
        <v>0.1</v>
      </c>
      <c r="BX128" s="4">
        <v>0.1</v>
      </c>
      <c r="BY128" s="4">
        <v>0.02</v>
      </c>
      <c r="BZ128" s="4">
        <v>0.04</v>
      </c>
      <c r="CA128" s="4"/>
      <c r="CB128" s="4">
        <v>0.01</v>
      </c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>
        <v>20</v>
      </c>
      <c r="CP128" s="4"/>
      <c r="CQ128" s="12">
        <v>9.3999999999999997E-4</v>
      </c>
      <c r="CR128" s="4">
        <v>0.1</v>
      </c>
      <c r="CS128" s="4"/>
      <c r="CT128" s="12">
        <v>1</v>
      </c>
      <c r="CU128" s="4"/>
      <c r="CV128" s="4"/>
      <c r="CW128" s="4"/>
      <c r="CX128" s="4">
        <v>27</v>
      </c>
      <c r="CY128" s="4"/>
      <c r="CZ128" s="4"/>
      <c r="DA128" s="12">
        <v>0.1</v>
      </c>
      <c r="DB128" s="4"/>
      <c r="DC128" s="12"/>
      <c r="DD128" s="4"/>
      <c r="DE128" s="4"/>
      <c r="DF128" s="4"/>
      <c r="DG128" s="4"/>
      <c r="DH128" s="4"/>
      <c r="DI128" s="4"/>
      <c r="DJ128" s="4">
        <v>100</v>
      </c>
      <c r="DK128" s="4">
        <v>0.1</v>
      </c>
      <c r="DL128" s="4">
        <v>0.1</v>
      </c>
      <c r="DM128" s="4">
        <v>0.1</v>
      </c>
      <c r="DN128" s="4">
        <v>0.1</v>
      </c>
      <c r="DO128" s="4"/>
      <c r="DP128" s="12">
        <v>2.7E-2</v>
      </c>
      <c r="DQ128" s="4">
        <v>0.02</v>
      </c>
      <c r="DR128" s="4">
        <v>53</v>
      </c>
      <c r="DS128" s="4"/>
      <c r="DT128" s="4"/>
      <c r="DU128" s="4"/>
      <c r="DV128" s="4"/>
      <c r="DW128" s="4">
        <v>0.1</v>
      </c>
      <c r="DX128" s="4">
        <v>0.1</v>
      </c>
      <c r="DY128" s="4">
        <v>7</v>
      </c>
      <c r="DZ128" s="4"/>
      <c r="EA128" s="4"/>
      <c r="EB128" s="4">
        <v>36</v>
      </c>
      <c r="EC128" s="4">
        <v>0.1</v>
      </c>
      <c r="ED128" s="4">
        <v>0.1</v>
      </c>
      <c r="EE128" s="4">
        <v>0.1</v>
      </c>
      <c r="EF128" s="4">
        <v>0.5</v>
      </c>
      <c r="EG128" s="4">
        <v>3</v>
      </c>
      <c r="EH128" s="4"/>
      <c r="EI128" s="4"/>
      <c r="EJ128" s="4"/>
      <c r="EK128" s="4"/>
      <c r="EL128" s="12"/>
      <c r="EM128" s="12">
        <v>0.5</v>
      </c>
      <c r="EN128" s="4"/>
      <c r="EO128" s="4">
        <v>0.1</v>
      </c>
      <c r="EP128" s="4">
        <v>0.1</v>
      </c>
      <c r="EQ128" s="4"/>
      <c r="ER128" s="4"/>
      <c r="ES128" s="4"/>
      <c r="ET128" s="4">
        <v>448</v>
      </c>
      <c r="EU128" s="12">
        <v>3.7</v>
      </c>
      <c r="EV128" s="4">
        <v>0.09</v>
      </c>
      <c r="EW128" s="4">
        <v>2.8</v>
      </c>
      <c r="EX128" s="12"/>
      <c r="EY128" s="12"/>
      <c r="EZ128" s="4"/>
      <c r="FA128" s="4"/>
      <c r="FB128" s="4"/>
      <c r="FC128" s="4"/>
      <c r="FD128" s="4"/>
      <c r="FE128" s="4"/>
      <c r="FF128" s="4">
        <v>0.2</v>
      </c>
      <c r="FG128" s="4"/>
      <c r="FH128" s="4"/>
      <c r="FI128" s="4">
        <v>0.1</v>
      </c>
      <c r="FJ128" s="4"/>
      <c r="FK128" s="4"/>
      <c r="FL128" s="12">
        <v>0.5</v>
      </c>
      <c r="FM128" s="4"/>
      <c r="FN128" s="4"/>
      <c r="FO128" s="4"/>
      <c r="FP128" s="4"/>
      <c r="FQ128" s="4"/>
      <c r="FR128" s="4">
        <v>0.2</v>
      </c>
      <c r="FS128" s="4"/>
      <c r="FT128" s="4"/>
      <c r="FU128" s="4"/>
      <c r="FV128" s="4"/>
      <c r="FW128" s="4"/>
      <c r="FX128" s="4"/>
      <c r="FY128" s="4"/>
      <c r="FZ128" s="4">
        <v>0.1</v>
      </c>
      <c r="GA128" s="12">
        <v>0.1</v>
      </c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>
        <v>3.0000000000000001E-3</v>
      </c>
      <c r="GO128" s="4"/>
      <c r="GP128" s="4">
        <v>2.0000000000000001E-4</v>
      </c>
      <c r="GQ128" s="4"/>
      <c r="GR128" s="4"/>
      <c r="GS128" s="4">
        <v>0.1</v>
      </c>
      <c r="GT128" s="4"/>
      <c r="GU128" s="4"/>
      <c r="GV128" s="4"/>
      <c r="GW128" s="4"/>
      <c r="GX128" s="4"/>
      <c r="GY128" s="4">
        <v>150</v>
      </c>
      <c r="GZ128" s="4"/>
      <c r="HA128" s="4">
        <v>0.1</v>
      </c>
      <c r="HB128" s="4"/>
      <c r="HC128" s="4"/>
      <c r="HD128" s="12">
        <v>0.99</v>
      </c>
      <c r="HE128" s="4">
        <v>0.03</v>
      </c>
      <c r="HF128" s="4">
        <v>0.19</v>
      </c>
      <c r="HG128" s="4"/>
      <c r="HH128" s="4">
        <v>100</v>
      </c>
      <c r="HI128" s="4">
        <v>4.9000000000000004</v>
      </c>
      <c r="HJ128" s="4"/>
      <c r="HK128" s="4">
        <v>26</v>
      </c>
      <c r="HL128" s="12">
        <v>54</v>
      </c>
      <c r="HM128" s="4"/>
      <c r="HN128" s="4"/>
      <c r="HO128" s="4"/>
      <c r="HP128" s="4">
        <v>0.01</v>
      </c>
      <c r="HQ128" s="12">
        <v>0.01</v>
      </c>
      <c r="HR128" s="4"/>
      <c r="HS128" s="4"/>
      <c r="HT128" s="4"/>
      <c r="HU128" s="4"/>
      <c r="HV128" s="4"/>
      <c r="HW128" s="4"/>
      <c r="HX128" s="4"/>
      <c r="HY128" s="4">
        <v>0.1</v>
      </c>
      <c r="HZ128" s="12"/>
      <c r="IA128" s="4">
        <v>0.1</v>
      </c>
      <c r="IB128" s="4"/>
      <c r="IC128" s="4"/>
      <c r="ID128" s="12">
        <v>3.2</v>
      </c>
      <c r="IE128" s="4">
        <v>0.72</v>
      </c>
      <c r="IF128" s="4">
        <v>2.8</v>
      </c>
      <c r="IG128" s="4">
        <v>4.76</v>
      </c>
      <c r="IH128" s="4">
        <v>3.6999999999999998E-2</v>
      </c>
      <c r="II128" s="4"/>
      <c r="IJ128" s="4">
        <v>6</v>
      </c>
      <c r="IK128" s="4">
        <v>4.8</v>
      </c>
      <c r="IL128" s="4"/>
      <c r="IM128" s="4">
        <v>0.1</v>
      </c>
      <c r="IN128" s="4">
        <v>0.16</v>
      </c>
      <c r="IO128" s="4"/>
      <c r="IP128" s="4">
        <v>9.81</v>
      </c>
      <c r="IQ128" s="4">
        <v>92.7</v>
      </c>
      <c r="IR128" s="4">
        <v>1E-3</v>
      </c>
      <c r="IS128" s="4">
        <v>1E-3</v>
      </c>
      <c r="IT128" s="4">
        <v>1E-3</v>
      </c>
      <c r="IU128" s="4">
        <v>1E-3</v>
      </c>
      <c r="IV128" s="4">
        <v>1E-3</v>
      </c>
      <c r="IW128" s="4">
        <v>1E-3</v>
      </c>
      <c r="IX128" s="4">
        <v>2E-3</v>
      </c>
      <c r="IY128" s="4">
        <v>8.0000000000000002E-3</v>
      </c>
      <c r="IZ128" s="4"/>
      <c r="JA128" s="4"/>
      <c r="JB128" s="4">
        <v>0.02</v>
      </c>
      <c r="JC128" s="4"/>
      <c r="JD128" s="4"/>
      <c r="JE128" s="4"/>
      <c r="JF128" s="4"/>
      <c r="JG128" s="4"/>
      <c r="JH128" s="4"/>
      <c r="JI128" s="4"/>
      <c r="JJ128" s="4"/>
      <c r="JK128" s="4"/>
      <c r="JL128" s="4"/>
      <c r="JM128" s="4"/>
      <c r="JN128" s="4"/>
      <c r="JO128" s="4"/>
      <c r="JP128" s="4"/>
      <c r="JQ128" s="4"/>
      <c r="JR128" s="4"/>
      <c r="JS128" s="4"/>
      <c r="JT128" s="4"/>
      <c r="JU128" s="4"/>
      <c r="JV128" s="4"/>
      <c r="JW128" s="4"/>
      <c r="JX128" s="4"/>
      <c r="JY128" s="12"/>
      <c r="JZ128" s="4"/>
      <c r="KA128" s="4"/>
      <c r="KB128" s="12"/>
      <c r="KC128" s="4"/>
      <c r="KD128" s="4"/>
      <c r="KE128" s="4"/>
      <c r="KF128" s="4"/>
      <c r="KG128" s="4"/>
      <c r="KH128" s="4"/>
      <c r="KI128" s="4"/>
      <c r="KJ128" s="4"/>
      <c r="KK128" s="4">
        <v>7.62</v>
      </c>
      <c r="KL128" s="4"/>
      <c r="KM128" s="4">
        <v>9.7000000000000003E-2</v>
      </c>
      <c r="KN128" s="4"/>
      <c r="KO128" s="4">
        <v>0.2</v>
      </c>
      <c r="KP128" s="4"/>
      <c r="KQ128" s="4">
        <v>6</v>
      </c>
      <c r="KR128" s="4"/>
      <c r="KS128" s="4"/>
      <c r="KT128" s="4"/>
      <c r="KU128" s="4">
        <v>0.1</v>
      </c>
      <c r="KV128" s="4"/>
      <c r="KW128" s="4">
        <v>10</v>
      </c>
      <c r="KX128" s="4"/>
      <c r="KY128" s="4">
        <v>28</v>
      </c>
      <c r="KZ128" s="4">
        <v>11</v>
      </c>
      <c r="LA128" s="4">
        <v>180</v>
      </c>
      <c r="LB128" s="4">
        <v>0.1</v>
      </c>
      <c r="LC128" s="4"/>
      <c r="LD128" s="4">
        <v>46</v>
      </c>
      <c r="LE128" s="4"/>
      <c r="LF128" s="4">
        <v>12.7</v>
      </c>
      <c r="LG128" s="4"/>
      <c r="LH128" s="4">
        <v>0.1</v>
      </c>
      <c r="LI128" s="4">
        <v>0.1</v>
      </c>
      <c r="LJ128" s="4">
        <v>0.1</v>
      </c>
      <c r="LK128" s="12">
        <v>0.1</v>
      </c>
      <c r="LL128" s="4">
        <v>0.1</v>
      </c>
      <c r="LM128" s="4">
        <v>0.5</v>
      </c>
      <c r="LN128" s="4"/>
      <c r="LO128" s="4"/>
      <c r="LP128" s="4">
        <v>4.0000000000000003E-5</v>
      </c>
      <c r="LQ128" s="12">
        <v>0.1</v>
      </c>
      <c r="LR128" s="4">
        <v>0.1</v>
      </c>
      <c r="LS128" s="4"/>
      <c r="LT128" s="4">
        <v>0.01</v>
      </c>
      <c r="LU128" s="4"/>
      <c r="LV128" s="4">
        <v>2.0000000000000002E-5</v>
      </c>
      <c r="LW128" s="4">
        <v>12</v>
      </c>
      <c r="LX128" s="4">
        <v>0.1</v>
      </c>
      <c r="LY128" s="12">
        <v>6</v>
      </c>
      <c r="LZ128" s="4">
        <v>1.3</v>
      </c>
      <c r="MA128" s="4">
        <v>4.0999999999999996</v>
      </c>
      <c r="MB128" s="4">
        <v>9.3550864999999899</v>
      </c>
    </row>
    <row r="129" spans="1:340">
      <c r="A129" s="4" t="s">
        <v>520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12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>
        <v>6.0000000000000002E-5</v>
      </c>
      <c r="AE129" s="4">
        <v>9.0000000000000006E-5</v>
      </c>
      <c r="AF129" s="4">
        <v>6.0000000000000002E-5</v>
      </c>
      <c r="AG129" s="4">
        <v>6.0000000000000002E-5</v>
      </c>
      <c r="AH129" s="4">
        <v>6.0000000000000002E-5</v>
      </c>
      <c r="AI129" s="4">
        <v>6.0000000000000002E-5</v>
      </c>
      <c r="AJ129" s="4">
        <v>6.0000000000000002E-5</v>
      </c>
      <c r="AK129" s="4">
        <v>6.0000000000000002E-5</v>
      </c>
      <c r="AL129" s="4"/>
      <c r="AM129" s="4">
        <v>6.9999999999999994E-5</v>
      </c>
      <c r="AN129" s="4"/>
      <c r="AO129" s="4">
        <v>0.02</v>
      </c>
      <c r="AP129" s="4">
        <v>0.02</v>
      </c>
      <c r="AQ129" s="4">
        <v>6.0000000000000002E-5</v>
      </c>
      <c r="AR129" s="4"/>
      <c r="AS129" s="4">
        <v>0.02</v>
      </c>
      <c r="AT129" s="4">
        <v>0.02</v>
      </c>
      <c r="AU129" s="4"/>
      <c r="AV129" s="4"/>
      <c r="AW129" s="4">
        <v>0.02</v>
      </c>
      <c r="AX129" s="4">
        <v>0.02</v>
      </c>
      <c r="AY129" s="4">
        <v>0.02</v>
      </c>
      <c r="AZ129" s="4">
        <v>0.02</v>
      </c>
      <c r="BA129" s="4">
        <v>0.02</v>
      </c>
      <c r="BB129" s="4">
        <v>0.02</v>
      </c>
      <c r="BC129" s="4">
        <v>0.02</v>
      </c>
      <c r="BD129" s="4"/>
      <c r="BE129" s="4">
        <v>0.02</v>
      </c>
      <c r="BF129" s="4"/>
      <c r="BG129" s="4">
        <v>0.02</v>
      </c>
      <c r="BH129" s="4"/>
      <c r="BI129" s="4">
        <v>0.02</v>
      </c>
      <c r="BJ129" s="4">
        <v>0.02</v>
      </c>
      <c r="BK129" s="4"/>
      <c r="BL129" s="4">
        <v>0.02</v>
      </c>
      <c r="BM129" s="4"/>
      <c r="BN129" s="4">
        <v>0.02</v>
      </c>
      <c r="BO129" s="4"/>
      <c r="BP129" s="4"/>
      <c r="BQ129" s="4"/>
      <c r="BR129" s="4">
        <v>0.02</v>
      </c>
      <c r="BS129" s="4">
        <v>0.02</v>
      </c>
      <c r="BT129" s="4">
        <v>0.02</v>
      </c>
      <c r="BU129" s="4">
        <v>0.02</v>
      </c>
      <c r="BV129" s="4"/>
      <c r="BW129" s="4"/>
      <c r="BX129" s="4"/>
      <c r="BY129" s="4">
        <v>0.02</v>
      </c>
      <c r="BZ129" s="4">
        <v>0.04</v>
      </c>
      <c r="CA129" s="4"/>
      <c r="CB129" s="4">
        <v>0.01</v>
      </c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>
        <v>32</v>
      </c>
      <c r="CP129" s="4"/>
      <c r="CQ129" s="12">
        <v>3.8000000000000002E-4</v>
      </c>
      <c r="CR129" s="4">
        <v>0.05</v>
      </c>
      <c r="CS129" s="4"/>
      <c r="CT129" s="12">
        <v>1</v>
      </c>
      <c r="CU129" s="4"/>
      <c r="CV129" s="4"/>
      <c r="CW129" s="4"/>
      <c r="CX129" s="4">
        <v>20</v>
      </c>
      <c r="CY129" s="4"/>
      <c r="CZ129" s="4"/>
      <c r="DA129" s="12"/>
      <c r="DB129" s="4"/>
      <c r="DC129" s="12"/>
      <c r="DD129" s="4"/>
      <c r="DE129" s="4"/>
      <c r="DF129" s="4"/>
      <c r="DG129" s="4"/>
      <c r="DH129" s="4"/>
      <c r="DI129" s="4"/>
      <c r="DJ129" s="4">
        <v>100</v>
      </c>
      <c r="DK129" s="4"/>
      <c r="DL129" s="4"/>
      <c r="DM129" s="4"/>
      <c r="DN129" s="4"/>
      <c r="DO129" s="4"/>
      <c r="DP129" s="12">
        <v>4.2999999999999997E-2</v>
      </c>
      <c r="DQ129" s="4">
        <v>1.2999999999999999E-2</v>
      </c>
      <c r="DR129" s="4">
        <v>41</v>
      </c>
      <c r="DS129" s="4"/>
      <c r="DT129" s="4"/>
      <c r="DU129" s="4"/>
      <c r="DV129" s="4"/>
      <c r="DW129" s="4"/>
      <c r="DX129" s="4"/>
      <c r="DY129" s="4">
        <v>7.6</v>
      </c>
      <c r="DZ129" s="4"/>
      <c r="EA129" s="4"/>
      <c r="EB129" s="4">
        <v>29</v>
      </c>
      <c r="EC129" s="4"/>
      <c r="ED129" s="4"/>
      <c r="EE129" s="4"/>
      <c r="EF129" s="4"/>
      <c r="EG129" s="4">
        <v>3.5</v>
      </c>
      <c r="EH129" s="4"/>
      <c r="EI129" s="4"/>
      <c r="EJ129" s="4"/>
      <c r="EK129" s="4"/>
      <c r="EL129" s="12"/>
      <c r="EM129" s="12">
        <v>0.5</v>
      </c>
      <c r="EN129" s="4"/>
      <c r="EO129" s="4"/>
      <c r="EP129" s="4"/>
      <c r="EQ129" s="4"/>
      <c r="ER129" s="4"/>
      <c r="ES129" s="4"/>
      <c r="ET129" s="4">
        <v>344</v>
      </c>
      <c r="EU129" s="12">
        <v>6.7</v>
      </c>
      <c r="EV129" s="4">
        <v>0.12</v>
      </c>
      <c r="EW129" s="4">
        <v>4.0999999999999996</v>
      </c>
      <c r="EX129" s="12"/>
      <c r="EY129" s="12"/>
      <c r="EZ129" s="4"/>
      <c r="FA129" s="4"/>
      <c r="FB129" s="4"/>
      <c r="FC129" s="4"/>
      <c r="FD129" s="4"/>
      <c r="FE129" s="4"/>
      <c r="FF129" s="4">
        <v>0.2</v>
      </c>
      <c r="FG129" s="4"/>
      <c r="FH129" s="4"/>
      <c r="FI129" s="4"/>
      <c r="FJ129" s="4"/>
      <c r="FK129" s="4"/>
      <c r="FL129" s="12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12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>
        <v>3.0000000000000001E-3</v>
      </c>
      <c r="GO129" s="4"/>
      <c r="GP129" s="4">
        <v>2.0000000000000001E-4</v>
      </c>
      <c r="GQ129" s="4"/>
      <c r="GR129" s="4"/>
      <c r="GS129" s="4"/>
      <c r="GT129" s="4"/>
      <c r="GU129" s="4"/>
      <c r="GV129" s="4"/>
      <c r="GW129" s="4"/>
      <c r="GX129" s="4"/>
      <c r="GY129" s="4">
        <v>160</v>
      </c>
      <c r="GZ129" s="4"/>
      <c r="HA129" s="4"/>
      <c r="HB129" s="4"/>
      <c r="HC129" s="4"/>
      <c r="HD129" s="12">
        <v>2.4</v>
      </c>
      <c r="HE129" s="4">
        <v>0.04</v>
      </c>
      <c r="HF129" s="4">
        <v>0.28000000000000003</v>
      </c>
      <c r="HG129" s="4"/>
      <c r="HH129" s="4">
        <v>100</v>
      </c>
      <c r="HI129" s="4">
        <v>3.9</v>
      </c>
      <c r="HJ129" s="4"/>
      <c r="HK129" s="4">
        <v>31</v>
      </c>
      <c r="HL129" s="12">
        <v>67</v>
      </c>
      <c r="HM129" s="4"/>
      <c r="HN129" s="4"/>
      <c r="HO129" s="4"/>
      <c r="HP129" s="4">
        <v>1.7000000000000001E-2</v>
      </c>
      <c r="HQ129" s="12">
        <v>0.01</v>
      </c>
      <c r="HR129" s="4"/>
      <c r="HS129" s="4"/>
      <c r="HT129" s="4"/>
      <c r="HU129" s="4"/>
      <c r="HV129" s="4"/>
      <c r="HW129" s="4"/>
      <c r="HX129" s="4"/>
      <c r="HY129" s="4"/>
      <c r="HZ129" s="12"/>
      <c r="IA129" s="4"/>
      <c r="IB129" s="4"/>
      <c r="IC129" s="4"/>
      <c r="ID129" s="12">
        <v>4.0999999999999996</v>
      </c>
      <c r="IE129" s="4">
        <v>0.75</v>
      </c>
      <c r="IF129" s="4">
        <v>2.8</v>
      </c>
      <c r="IG129" s="4">
        <v>3.78</v>
      </c>
      <c r="IH129" s="4">
        <v>1.6E-2</v>
      </c>
      <c r="II129" s="4"/>
      <c r="IJ129" s="4">
        <v>4.9000000000000004</v>
      </c>
      <c r="IK129" s="4">
        <v>3.8</v>
      </c>
      <c r="IL129" s="4"/>
      <c r="IM129" s="4"/>
      <c r="IN129" s="4">
        <v>0.12</v>
      </c>
      <c r="IO129" s="4"/>
      <c r="IP129" s="4">
        <v>11.1</v>
      </c>
      <c r="IQ129" s="4">
        <v>99.6</v>
      </c>
      <c r="IR129" s="4">
        <v>1E-3</v>
      </c>
      <c r="IS129" s="4">
        <v>1E-3</v>
      </c>
      <c r="IT129" s="4">
        <v>1E-3</v>
      </c>
      <c r="IU129" s="4">
        <v>1E-3</v>
      </c>
      <c r="IV129" s="4">
        <v>1E-3</v>
      </c>
      <c r="IW129" s="4">
        <v>1E-3</v>
      </c>
      <c r="IX129" s="4">
        <v>2E-3</v>
      </c>
      <c r="IY129" s="4">
        <v>8.0000000000000002E-3</v>
      </c>
      <c r="IZ129" s="4"/>
      <c r="JA129" s="4"/>
      <c r="JB129" s="4">
        <v>0.02</v>
      </c>
      <c r="JC129" s="4"/>
      <c r="JD129" s="4"/>
      <c r="JE129" s="4"/>
      <c r="JF129" s="4"/>
      <c r="JG129" s="4"/>
      <c r="JH129" s="4"/>
      <c r="JI129" s="4"/>
      <c r="JJ129" s="4"/>
      <c r="JK129" s="4"/>
      <c r="JL129" s="4"/>
      <c r="JM129" s="4"/>
      <c r="JN129" s="4"/>
      <c r="JO129" s="4"/>
      <c r="JP129" s="4"/>
      <c r="JQ129" s="4"/>
      <c r="JR129" s="4"/>
      <c r="JS129" s="4"/>
      <c r="JT129" s="4"/>
      <c r="JU129" s="4"/>
      <c r="JV129" s="4"/>
      <c r="JW129" s="4"/>
      <c r="JX129" s="4"/>
      <c r="JY129" s="12"/>
      <c r="JZ129" s="4"/>
      <c r="KA129" s="4"/>
      <c r="KB129" s="12"/>
      <c r="KC129" s="4"/>
      <c r="KD129" s="4"/>
      <c r="KE129" s="4"/>
      <c r="KF129" s="4"/>
      <c r="KG129" s="4"/>
      <c r="KH129" s="4"/>
      <c r="KI129" s="4"/>
      <c r="KJ129" s="4"/>
      <c r="KK129" s="4">
        <v>7.6</v>
      </c>
      <c r="KL129" s="4"/>
      <c r="KM129" s="4">
        <v>0.05</v>
      </c>
      <c r="KN129" s="4"/>
      <c r="KO129" s="4">
        <v>0.19</v>
      </c>
      <c r="KP129" s="4"/>
      <c r="KQ129" s="4">
        <v>4.2</v>
      </c>
      <c r="KR129" s="4"/>
      <c r="KS129" s="4"/>
      <c r="KT129" s="4"/>
      <c r="KU129" s="4"/>
      <c r="KV129" s="4"/>
      <c r="KW129" s="4">
        <v>8.6999999999999993</v>
      </c>
      <c r="KX129" s="4"/>
      <c r="KY129" s="4">
        <v>18</v>
      </c>
      <c r="KZ129" s="4">
        <v>28</v>
      </c>
      <c r="LA129" s="4">
        <v>140</v>
      </c>
      <c r="LB129" s="4"/>
      <c r="LC129" s="4"/>
      <c r="LD129" s="4">
        <v>32</v>
      </c>
      <c r="LE129" s="4"/>
      <c r="LF129" s="4">
        <v>10.3</v>
      </c>
      <c r="LG129" s="4"/>
      <c r="LH129" s="4"/>
      <c r="LI129" s="4"/>
      <c r="LJ129" s="4"/>
      <c r="LK129" s="12"/>
      <c r="LL129" s="4"/>
      <c r="LM129" s="4"/>
      <c r="LN129" s="4"/>
      <c r="LO129" s="4"/>
      <c r="LP129" s="4">
        <v>4.0000000000000003E-5</v>
      </c>
      <c r="LQ129" s="12"/>
      <c r="LR129" s="4"/>
      <c r="LS129" s="4"/>
      <c r="LT129" s="4">
        <v>0.01</v>
      </c>
      <c r="LU129" s="4"/>
      <c r="LV129" s="4">
        <v>2.0000000000000002E-5</v>
      </c>
      <c r="LW129" s="4">
        <v>34</v>
      </c>
      <c r="LX129" s="4"/>
      <c r="LY129" s="12">
        <v>13</v>
      </c>
      <c r="LZ129" s="4">
        <v>1.9</v>
      </c>
      <c r="MA129" s="4">
        <v>6.3</v>
      </c>
      <c r="MB129" s="4">
        <v>13.902192799999996</v>
      </c>
    </row>
    <row r="130" spans="1:340">
      <c r="A130" s="4" t="s">
        <v>418</v>
      </c>
      <c r="B130" s="4">
        <v>0.10000000000000005</v>
      </c>
      <c r="C130" s="4">
        <v>0.10000000000000005</v>
      </c>
      <c r="D130" s="4">
        <v>0.10000000000000005</v>
      </c>
      <c r="E130" s="4">
        <v>0.10000000000000005</v>
      </c>
      <c r="F130" s="4">
        <v>0.10000000000000005</v>
      </c>
      <c r="G130" s="4">
        <v>0.10000000000000005</v>
      </c>
      <c r="H130" s="4">
        <v>0.10000000000000005</v>
      </c>
      <c r="I130" s="4">
        <v>3.1576923076923097E-3</v>
      </c>
      <c r="J130" s="4">
        <v>0.5</v>
      </c>
      <c r="K130" s="4">
        <v>0.10000000000000005</v>
      </c>
      <c r="L130" s="4">
        <v>7.0394411764705914E-2</v>
      </c>
      <c r="M130" s="4">
        <v>0.10000000000000005</v>
      </c>
      <c r="N130" s="4">
        <v>0.10000000000000005</v>
      </c>
      <c r="O130" s="4">
        <v>0.10000000000000005</v>
      </c>
      <c r="P130" s="4">
        <v>0.10000000000000005</v>
      </c>
      <c r="Q130" s="4">
        <v>9.7560975609756143E-2</v>
      </c>
      <c r="R130" s="4">
        <v>0.10000000000000005</v>
      </c>
      <c r="S130" s="12">
        <v>0.10000000000000005</v>
      </c>
      <c r="T130" s="4">
        <v>3.4111111111111126E-3</v>
      </c>
      <c r="U130" s="4">
        <v>0.10000000000000005</v>
      </c>
      <c r="V130" s="4">
        <v>0.10000000000000005</v>
      </c>
      <c r="W130" s="4">
        <v>0.10000000000000005</v>
      </c>
      <c r="X130" s="4">
        <v>0.10000000000000005</v>
      </c>
      <c r="Y130" s="4">
        <v>1E-3</v>
      </c>
      <c r="Z130" s="4">
        <v>1E-3</v>
      </c>
      <c r="AA130" s="4">
        <v>1E-3</v>
      </c>
      <c r="AB130" s="4">
        <v>2E-3</v>
      </c>
      <c r="AC130" s="4">
        <v>5.0000000000000001E-4</v>
      </c>
      <c r="AD130" s="4">
        <v>5.7931034482758606E-5</v>
      </c>
      <c r="AE130" s="4">
        <v>9.0000000000000006E-5</v>
      </c>
      <c r="AF130" s="4">
        <v>6.0000000000000008E-5</v>
      </c>
      <c r="AG130" s="4">
        <v>5.7931034482758606E-5</v>
      </c>
      <c r="AH130" s="4">
        <v>5.7931034482758606E-5</v>
      </c>
      <c r="AI130" s="4">
        <v>5.9655172413793085E-5</v>
      </c>
      <c r="AJ130" s="4">
        <v>5.7931034482758606E-5</v>
      </c>
      <c r="AK130" s="4">
        <v>5.8275862068965509E-5</v>
      </c>
      <c r="AL130" s="4">
        <v>0.10000000000000005</v>
      </c>
      <c r="AM130" s="4">
        <v>6.999999999999998E-5</v>
      </c>
      <c r="AN130" s="4">
        <v>0.02</v>
      </c>
      <c r="AO130" s="4">
        <v>2.0000000000000007E-2</v>
      </c>
      <c r="AP130" s="4">
        <v>2.0000000000000007E-2</v>
      </c>
      <c r="AQ130" s="4">
        <v>5.7931034482758606E-5</v>
      </c>
      <c r="AR130" s="4">
        <v>5.0000000000000001E-3</v>
      </c>
      <c r="AS130" s="4">
        <v>2.0000000000000007E-2</v>
      </c>
      <c r="AT130" s="4">
        <v>2.0000000000000007E-2</v>
      </c>
      <c r="AU130" s="4">
        <v>1.81125E-2</v>
      </c>
      <c r="AV130" s="4">
        <v>5.0000000000000001E-3</v>
      </c>
      <c r="AW130" s="4">
        <v>2.0000000000000007E-2</v>
      </c>
      <c r="AX130" s="4">
        <v>2.0129032258064523E-2</v>
      </c>
      <c r="AY130" s="4">
        <v>2.0000000000000007E-2</v>
      </c>
      <c r="AZ130" s="4">
        <v>2.0161290322580652E-2</v>
      </c>
      <c r="BA130" s="4">
        <v>2.0000000000000007E-2</v>
      </c>
      <c r="BB130" s="4">
        <v>2.0000000000000007E-2</v>
      </c>
      <c r="BC130" s="4">
        <v>2.0000000000000007E-2</v>
      </c>
      <c r="BD130" s="4">
        <v>0.10000000000000005</v>
      </c>
      <c r="BE130" s="4">
        <v>2.0000000000000007E-2</v>
      </c>
      <c r="BF130" s="4">
        <v>1E-3</v>
      </c>
      <c r="BG130" s="4">
        <v>2.0000000000000007E-2</v>
      </c>
      <c r="BH130" s="4">
        <v>5.0000000000000001E-3</v>
      </c>
      <c r="BI130" s="4">
        <v>2.0000000000000007E-2</v>
      </c>
      <c r="BJ130" s="4">
        <v>3.2774193548387107E-2</v>
      </c>
      <c r="BK130" s="4">
        <v>4.0000000000000001E-3</v>
      </c>
      <c r="BL130" s="4">
        <v>2.0000000000000007E-2</v>
      </c>
      <c r="BM130" s="4">
        <v>0.10000000000000005</v>
      </c>
      <c r="BN130" s="4">
        <v>2.0032258064516136E-2</v>
      </c>
      <c r="BO130" s="4">
        <v>5.0000000000000001E-4</v>
      </c>
      <c r="BP130" s="4">
        <v>5.0000000000000001E-3</v>
      </c>
      <c r="BQ130" s="4">
        <v>5.0000000000000001E-4</v>
      </c>
      <c r="BR130" s="4">
        <v>2.0000000000000007E-2</v>
      </c>
      <c r="BS130" s="4">
        <v>2.1000000000000005E-2</v>
      </c>
      <c r="BT130" s="4">
        <v>2.0000000000000007E-2</v>
      </c>
      <c r="BU130" s="4">
        <v>2.0000000000000007E-2</v>
      </c>
      <c r="BV130" s="4">
        <v>5.0000000000000001E-3</v>
      </c>
      <c r="BW130" s="4">
        <v>0.10000000000000005</v>
      </c>
      <c r="BX130" s="4">
        <v>0.10000000000000005</v>
      </c>
      <c r="BY130" s="4">
        <v>2.0483870967741943E-2</v>
      </c>
      <c r="BZ130" s="4">
        <v>4.0000000000000015E-2</v>
      </c>
      <c r="CA130" s="4">
        <v>5.0000000000000001E-3</v>
      </c>
      <c r="CB130" s="4">
        <v>9.6896551724137952E-3</v>
      </c>
      <c r="CC130" s="4">
        <v>1E-3</v>
      </c>
      <c r="CD130" s="4">
        <v>1E-3</v>
      </c>
      <c r="CE130" s="4">
        <v>5.0000000000000001E-4</v>
      </c>
      <c r="CF130" s="4">
        <v>0.01</v>
      </c>
      <c r="CG130" s="4">
        <v>0.01</v>
      </c>
      <c r="CH130" s="4">
        <v>7.1291666666666649E-4</v>
      </c>
      <c r="CI130" s="4">
        <v>1.3333333333333331E-4</v>
      </c>
      <c r="CJ130" s="4">
        <v>5.2631578947368437E-3</v>
      </c>
      <c r="CK130" s="4">
        <v>5.2631578947368437E-3</v>
      </c>
      <c r="CL130" s="4">
        <v>5.2631578947368437E-3</v>
      </c>
      <c r="CM130" s="4">
        <v>1.2222222222222224E-4</v>
      </c>
      <c r="CN130" s="4">
        <v>114.49019607843137</v>
      </c>
      <c r="CO130" s="4">
        <v>21.40625</v>
      </c>
      <c r="CP130" s="4">
        <v>0.41571428571428576</v>
      </c>
      <c r="CQ130" s="12">
        <v>1.0587755102040815E-3</v>
      </c>
      <c r="CR130" s="4">
        <v>7.6499999999999985E-2</v>
      </c>
      <c r="CS130" s="4">
        <v>0.01</v>
      </c>
      <c r="CT130" s="12">
        <v>1.0010638297872341</v>
      </c>
      <c r="CU130" s="4">
        <v>2.0000000000000004E-2</v>
      </c>
      <c r="CV130" s="4">
        <v>1.2505555555555558E-3</v>
      </c>
      <c r="CW130" s="4">
        <v>2.1052631578947375E-2</v>
      </c>
      <c r="CX130" s="4">
        <v>29.15625</v>
      </c>
      <c r="CY130" s="4">
        <v>5.0000000000000001E-3</v>
      </c>
      <c r="CZ130" s="4">
        <v>3.7999999999999996E-3</v>
      </c>
      <c r="DA130" s="12">
        <v>9.7500000000000059E-2</v>
      </c>
      <c r="DB130" s="4">
        <v>1.1176470588235295E-2</v>
      </c>
      <c r="DC130" s="12">
        <v>3.6875000000000002E-3</v>
      </c>
      <c r="DD130" s="4">
        <v>3.9111538461538455E-3</v>
      </c>
      <c r="DE130" s="4">
        <v>1.2E-2</v>
      </c>
      <c r="DF130" s="4">
        <v>6.1874999999999994E-3</v>
      </c>
      <c r="DG130" s="4">
        <v>1.9219230769230769E-3</v>
      </c>
      <c r="DH130" s="4">
        <v>4.8</v>
      </c>
      <c r="DI130" s="4">
        <v>1.3333333333333331E-4</v>
      </c>
      <c r="DJ130" s="4">
        <v>100.95744680851064</v>
      </c>
      <c r="DK130" s="4">
        <v>0.10000000000000005</v>
      </c>
      <c r="DL130" s="4">
        <v>0.10000000000000005</v>
      </c>
      <c r="DM130" s="4">
        <v>0.10000000000000005</v>
      </c>
      <c r="DN130" s="4">
        <v>0.10000000000000005</v>
      </c>
      <c r="DO130" s="4">
        <v>5.0000000000000001E-3</v>
      </c>
      <c r="DP130" s="12">
        <v>2.805492957746477E-2</v>
      </c>
      <c r="DQ130" s="4">
        <v>1.536391752577318E-2</v>
      </c>
      <c r="DR130" s="4">
        <v>55.36071428571428</v>
      </c>
      <c r="DS130" s="4">
        <v>1.0526315789473687E-2</v>
      </c>
      <c r="DT130" s="4">
        <v>1.0526315789473687E-2</v>
      </c>
      <c r="DU130" s="4">
        <v>1.0526315789473687E-2</v>
      </c>
      <c r="DV130" s="4">
        <v>5.2631578947368437E-3</v>
      </c>
      <c r="DW130" s="4">
        <v>0.10000000000000005</v>
      </c>
      <c r="DX130" s="4">
        <v>0.10000000000000005</v>
      </c>
      <c r="DY130" s="4">
        <v>5.308351648351648</v>
      </c>
      <c r="DZ130" s="4">
        <v>1.2222222222222224E-4</v>
      </c>
      <c r="EA130" s="4">
        <v>1.0526315789473687E-2</v>
      </c>
      <c r="EB130" s="4">
        <v>40.077011494252872</v>
      </c>
      <c r="EC130" s="4">
        <v>0.10000000000000005</v>
      </c>
      <c r="ED130" s="4">
        <v>0.10000000000000005</v>
      </c>
      <c r="EE130" s="4">
        <v>9.9268292682926876E-2</v>
      </c>
      <c r="EF130" s="4">
        <v>0.5</v>
      </c>
      <c r="EG130" s="4">
        <v>31.536136363636363</v>
      </c>
      <c r="EH130" s="4">
        <v>7.8571428571428607E-4</v>
      </c>
      <c r="EI130" s="4">
        <v>1.0526315789473687E-2</v>
      </c>
      <c r="EJ130" s="4">
        <v>1.0526315789473687E-2</v>
      </c>
      <c r="EK130" s="4">
        <v>1.7222222222222216E-4</v>
      </c>
      <c r="EL130" s="12">
        <v>7.6444444444444454E-2</v>
      </c>
      <c r="EM130" s="12">
        <v>0.50845360824742303</v>
      </c>
      <c r="EN130" s="4">
        <v>1.2E-2</v>
      </c>
      <c r="EO130" s="4">
        <v>0.10000000000000005</v>
      </c>
      <c r="EP130" s="4">
        <v>0.10000000000000005</v>
      </c>
      <c r="EQ130" s="4">
        <v>5.3913043478260885E-5</v>
      </c>
      <c r="ER130" s="4">
        <v>1.2941176470588234E-4</v>
      </c>
      <c r="ES130" s="4">
        <v>7.7250000000000001E-3</v>
      </c>
      <c r="ET130" s="4">
        <v>485.44230769230768</v>
      </c>
      <c r="EU130" s="12">
        <v>3.8060563380281685</v>
      </c>
      <c r="EV130" s="4">
        <v>0.18254901960784314</v>
      </c>
      <c r="EW130" s="4">
        <v>2.9591752577319586</v>
      </c>
      <c r="EX130" s="12">
        <v>5.0000000000000001E-3</v>
      </c>
      <c r="EY130" s="12">
        <v>5.0000000000000001E-3</v>
      </c>
      <c r="EZ130" s="4">
        <v>3.6833333333333331E-4</v>
      </c>
      <c r="FA130" s="4">
        <v>1</v>
      </c>
      <c r="FB130" s="4">
        <v>2.2722222222222222E-4</v>
      </c>
      <c r="FC130" s="4">
        <v>7.5888888888888881E-4</v>
      </c>
      <c r="FD130" s="4">
        <v>1.2222222222222224E-4</v>
      </c>
      <c r="FE130" s="4">
        <v>2.8499999999999993E-4</v>
      </c>
      <c r="FF130" s="4">
        <v>0.20000000000000004</v>
      </c>
      <c r="FG130" s="4">
        <v>2.1291666666666667E-4</v>
      </c>
      <c r="FH130" s="4">
        <v>0.01</v>
      </c>
      <c r="FI130" s="4">
        <v>0.10000000000000005</v>
      </c>
      <c r="FJ130" s="4">
        <v>1.0499999999999999E-2</v>
      </c>
      <c r="FK130" s="4">
        <v>1.5000000000000001E-4</v>
      </c>
      <c r="FL130" s="12">
        <v>1.05</v>
      </c>
      <c r="FM130" s="4">
        <v>5.3624999999999992E-3</v>
      </c>
      <c r="FN130" s="4">
        <v>5.3333333333333347E-5</v>
      </c>
      <c r="FO130" s="4">
        <v>2.4777777777777781E-4</v>
      </c>
      <c r="FP130" s="4">
        <v>1.0526315789473687E-2</v>
      </c>
      <c r="FQ130" s="4">
        <v>1.3478260869565216E-4</v>
      </c>
      <c r="FR130" s="4">
        <v>0.20000000000000009</v>
      </c>
      <c r="FS130" s="4">
        <v>1.0526315789473687E-2</v>
      </c>
      <c r="FT130" s="4">
        <v>2.3888888888888888E-4</v>
      </c>
      <c r="FU130" s="4">
        <v>1.235294117647059E-4</v>
      </c>
      <c r="FV130" s="4">
        <v>1.2222222222222224E-4</v>
      </c>
      <c r="FW130" s="4">
        <v>1.2222222222222224E-4</v>
      </c>
      <c r="FX130" s="4">
        <v>5.2631578947368437E-3</v>
      </c>
      <c r="FY130" s="4">
        <v>5.2631578947368446E-2</v>
      </c>
      <c r="FZ130" s="4">
        <v>0.10000000000000005</v>
      </c>
      <c r="GA130" s="12">
        <v>0.10000000000000005</v>
      </c>
      <c r="GB130" s="4">
        <v>1.2222222222222224E-4</v>
      </c>
      <c r="GC130" s="4">
        <v>5.0000000000000001E-3</v>
      </c>
      <c r="GD130" s="4">
        <v>1.0526315789473687E-2</v>
      </c>
      <c r="GE130" s="4">
        <v>7.5357142857142862E-3</v>
      </c>
      <c r="GF130" s="4">
        <v>0.01</v>
      </c>
      <c r="GG130" s="4">
        <v>6.9249999999999997E-3</v>
      </c>
      <c r="GH130" s="4">
        <v>1</v>
      </c>
      <c r="GI130" s="4">
        <v>0.16328571428571431</v>
      </c>
      <c r="GJ130" s="4">
        <v>8.6842105263157897E-4</v>
      </c>
      <c r="GK130" s="4">
        <v>1.0482051282051281E-3</v>
      </c>
      <c r="GL130" s="4">
        <v>1.1510000000000003E-2</v>
      </c>
      <c r="GM130" s="4">
        <v>3.0145454545454542E-3</v>
      </c>
      <c r="GN130" s="4">
        <v>1.9121428571428575E-3</v>
      </c>
      <c r="GO130" s="4">
        <v>5.3333333333333347E-5</v>
      </c>
      <c r="GP130" s="4">
        <v>1.999999999999999E-4</v>
      </c>
      <c r="GQ130" s="4">
        <v>1.3478260869565216E-4</v>
      </c>
      <c r="GR130" s="4">
        <v>1.3333333333333331E-4</v>
      </c>
      <c r="GS130" s="4">
        <v>0.10000000000000005</v>
      </c>
      <c r="GT130" s="4">
        <v>1E-3</v>
      </c>
      <c r="GU130" s="4">
        <v>5.0000000000000001E-3</v>
      </c>
      <c r="GV130" s="4">
        <v>5.857499999999999E-3</v>
      </c>
      <c r="GW130" s="4">
        <v>5.0000000000000001E-3</v>
      </c>
      <c r="GX130" s="4">
        <v>1.8499999999999997E-4</v>
      </c>
      <c r="GY130" s="4">
        <v>84.665625000000006</v>
      </c>
      <c r="GZ130" s="4">
        <v>1.2833333333333333E-4</v>
      </c>
      <c r="HA130" s="4">
        <v>0.10000000000000005</v>
      </c>
      <c r="HB130" s="4">
        <v>1.0526315789473687E-2</v>
      </c>
      <c r="HC130" s="4">
        <v>1</v>
      </c>
      <c r="HD130" s="12">
        <v>1.0724929577464792</v>
      </c>
      <c r="HE130" s="4">
        <v>2.3137254901960797E-2</v>
      </c>
      <c r="HF130" s="4">
        <v>0.15225773195876272</v>
      </c>
      <c r="HG130" s="4">
        <v>1.0526315789473687E-2</v>
      </c>
      <c r="HH130" s="4">
        <v>100</v>
      </c>
      <c r="HI130" s="4">
        <v>4.8987499999999979</v>
      </c>
      <c r="HJ130" s="4">
        <v>1.2222222222222224E-4</v>
      </c>
      <c r="HK130" s="4">
        <v>34.727450980392156</v>
      </c>
      <c r="HL130" s="12">
        <v>48.876041666666673</v>
      </c>
      <c r="HM130" s="4">
        <v>7.2874999999999988E-3</v>
      </c>
      <c r="HN130" s="4">
        <v>5.0000000000000001E-3</v>
      </c>
      <c r="HO130" s="4">
        <v>1.06125E-2</v>
      </c>
      <c r="HP130" s="4">
        <v>1.3471830985915503E-2</v>
      </c>
      <c r="HQ130" s="12">
        <v>1.0062500000000007E-2</v>
      </c>
      <c r="HR130" s="4">
        <v>1.0526315789473687E-2</v>
      </c>
      <c r="HS130" s="4">
        <v>1.0526315789473688E-3</v>
      </c>
      <c r="HT130" s="4">
        <v>5.2631578947368437E-3</v>
      </c>
      <c r="HU130" s="4">
        <v>1.0526315789473687E-2</v>
      </c>
      <c r="HV130" s="4">
        <v>1.0526315789473687E-2</v>
      </c>
      <c r="HW130" s="4">
        <v>1.0526315789473687E-2</v>
      </c>
      <c r="HX130" s="4">
        <v>1.0526315789473687E-2</v>
      </c>
      <c r="HY130" s="4">
        <v>0.14533333333333334</v>
      </c>
      <c r="HZ130" s="12">
        <v>0.01</v>
      </c>
      <c r="IA130" s="4">
        <v>0.10000000000000005</v>
      </c>
      <c r="IB130" s="4">
        <v>1.0526315789473687E-2</v>
      </c>
      <c r="IC130" s="4">
        <v>2E-3</v>
      </c>
      <c r="ID130" s="12">
        <v>3.0869565217391304</v>
      </c>
      <c r="IE130" s="4">
        <v>1.0049019607843139</v>
      </c>
      <c r="IF130" s="4">
        <v>2.5609278350515456</v>
      </c>
      <c r="IG130" s="4">
        <v>5.0603061224489796</v>
      </c>
      <c r="IH130" s="4">
        <v>3.5516326530612229E-2</v>
      </c>
      <c r="II130" s="4">
        <v>0.79916666666666669</v>
      </c>
      <c r="IJ130" s="4">
        <v>5.7406349206349212</v>
      </c>
      <c r="IK130" s="4">
        <v>5.0962244897959188</v>
      </c>
      <c r="IL130" s="4">
        <v>2E-3</v>
      </c>
      <c r="IM130" s="4">
        <v>0.10000000000000005</v>
      </c>
      <c r="IN130" s="4">
        <v>0.1745051020408164</v>
      </c>
      <c r="IO130" s="4">
        <v>5.2631578947368437E-3</v>
      </c>
      <c r="IP130" s="4">
        <v>10.093749999999998</v>
      </c>
      <c r="IQ130" s="4">
        <v>94.630769230769275</v>
      </c>
      <c r="IR130" s="4">
        <v>1.0441176470588243E-3</v>
      </c>
      <c r="IS130" s="4">
        <v>1.0441176470588243E-3</v>
      </c>
      <c r="IT130" s="4">
        <v>1.0447761194029858E-3</v>
      </c>
      <c r="IU130" s="4">
        <v>1.0441176470588243E-3</v>
      </c>
      <c r="IV130" s="4">
        <v>1.0441176470588243E-3</v>
      </c>
      <c r="IW130" s="4">
        <v>1.0441176470588243E-3</v>
      </c>
      <c r="IX130" s="4">
        <v>2.0909090909090925E-3</v>
      </c>
      <c r="IY130" s="4">
        <v>8.3693846153846205E-3</v>
      </c>
      <c r="IZ130" s="4">
        <v>7.0413043478260873E-3</v>
      </c>
      <c r="JA130" s="4">
        <v>3.6666666666666645E-4</v>
      </c>
      <c r="JB130" s="4">
        <v>2.0000000000000007E-2</v>
      </c>
      <c r="JC130" s="4">
        <v>5.0000000000000001E-4</v>
      </c>
      <c r="JD130" s="4">
        <v>5.0000000000000001E-4</v>
      </c>
      <c r="JE130" s="4">
        <v>5.0000000000000001E-4</v>
      </c>
      <c r="JF130" s="4">
        <v>5.0000000000000001E-4</v>
      </c>
      <c r="JG130" s="4">
        <v>5.0000000000000001E-4</v>
      </c>
      <c r="JH130" s="4">
        <v>2.2666666666666668E-3</v>
      </c>
      <c r="JI130" s="4">
        <v>2.5500000000000002E-3</v>
      </c>
      <c r="JJ130" s="4">
        <v>5.8500000000000002E-4</v>
      </c>
      <c r="JK130" s="4">
        <v>2E-3</v>
      </c>
      <c r="JL130" s="4">
        <v>2E-3</v>
      </c>
      <c r="JM130" s="4">
        <v>5.0000000000000001E-3</v>
      </c>
      <c r="JN130" s="4">
        <v>2E-3</v>
      </c>
      <c r="JO130" s="4">
        <v>5.0000000000000001E-4</v>
      </c>
      <c r="JP130" s="4">
        <v>1.1250000000000001E-3</v>
      </c>
      <c r="JQ130" s="4">
        <v>5.0000000000000001E-4</v>
      </c>
      <c r="JR130" s="4">
        <v>5.0000000000000001E-4</v>
      </c>
      <c r="JS130" s="4">
        <v>1.4075000000000001E-3</v>
      </c>
      <c r="JT130" s="4">
        <v>2.15E-3</v>
      </c>
      <c r="JU130" s="4">
        <v>5.0000000000000001E-4</v>
      </c>
      <c r="JV130" s="4">
        <v>1E-3</v>
      </c>
      <c r="JW130" s="4">
        <v>2E-3</v>
      </c>
      <c r="JX130" s="4">
        <v>1E-3</v>
      </c>
      <c r="JY130" s="12">
        <v>1.16666666666667E-3</v>
      </c>
      <c r="JZ130" s="4">
        <v>1.1999999999999999E-3</v>
      </c>
      <c r="KA130" s="4">
        <v>2.155555555555556E-3</v>
      </c>
      <c r="KB130" s="12">
        <v>1.7749999999999999E-3</v>
      </c>
      <c r="KC130" s="4">
        <v>2.7888888888888894E-3</v>
      </c>
      <c r="KD130" s="4">
        <v>5.0000000000000001E-4</v>
      </c>
      <c r="KE130" s="4">
        <v>2.15E-3</v>
      </c>
      <c r="KF130" s="4">
        <v>6.0000000000000001E-3</v>
      </c>
      <c r="KG130" s="4">
        <v>5.0000000000000001E-3</v>
      </c>
      <c r="KH130" s="4">
        <v>4.0000000000000001E-3</v>
      </c>
      <c r="KI130" s="4">
        <v>2E-3</v>
      </c>
      <c r="KJ130" s="4">
        <v>1.0294117647058823E-2</v>
      </c>
      <c r="KK130" s="4">
        <v>7.9457547169811322</v>
      </c>
      <c r="KL130" s="4">
        <v>1.0411764705882353E-2</v>
      </c>
      <c r="KM130" s="4">
        <v>8.1483870967741914E-2</v>
      </c>
      <c r="KN130" s="4">
        <v>0.11850000000000001</v>
      </c>
      <c r="KO130" s="4">
        <v>0.25250000000000006</v>
      </c>
      <c r="KP130" s="4">
        <v>5.0000000000000001E-3</v>
      </c>
      <c r="KQ130" s="4">
        <v>5.3149999999999986</v>
      </c>
      <c r="KR130" s="4">
        <v>5.2631578947368437E-3</v>
      </c>
      <c r="KS130" s="4">
        <v>1.5941176470588236E-2</v>
      </c>
      <c r="KT130" s="4">
        <v>1.3333333333333331E-4</v>
      </c>
      <c r="KU130" s="4">
        <v>0.10000000000000005</v>
      </c>
      <c r="KV130" s="4">
        <v>1</v>
      </c>
      <c r="KW130" s="4">
        <v>8.1897701149425295</v>
      </c>
      <c r="KX130" s="4">
        <v>2.6561111111111108E-3</v>
      </c>
      <c r="KY130" s="4">
        <v>29.136170212765958</v>
      </c>
      <c r="KZ130" s="4">
        <v>17.272352941176475</v>
      </c>
      <c r="LA130" s="4">
        <v>176.15625</v>
      </c>
      <c r="LB130" s="4">
        <v>0.10000000000000005</v>
      </c>
      <c r="LC130" s="4">
        <v>0.1058823529411765</v>
      </c>
      <c r="LD130" s="4">
        <v>43.67978723404255</v>
      </c>
      <c r="LE130" s="4">
        <v>1.2444444444444444E-4</v>
      </c>
      <c r="LF130" s="4">
        <v>13.116346153846148</v>
      </c>
      <c r="LG130" s="4">
        <v>2.1331818181818188E-3</v>
      </c>
      <c r="LH130" s="4">
        <v>0.10000000000000005</v>
      </c>
      <c r="LI130" s="4">
        <v>0.10000000000000005</v>
      </c>
      <c r="LJ130" s="4">
        <v>0.10000000000000005</v>
      </c>
      <c r="LK130" s="12">
        <v>0.10000000000000005</v>
      </c>
      <c r="LL130" s="4">
        <v>0.10000000000000005</v>
      </c>
      <c r="LM130" s="4">
        <v>0.5</v>
      </c>
      <c r="LN130" s="4">
        <v>5.3333333333333347E-5</v>
      </c>
      <c r="LO130" s="4">
        <v>1.9214285714285712E-4</v>
      </c>
      <c r="LP130" s="4">
        <v>1.8624999999999989E-4</v>
      </c>
      <c r="LQ130" s="12">
        <v>0.10000000000000005</v>
      </c>
      <c r="LR130" s="4">
        <v>0.10000000000000005</v>
      </c>
      <c r="LS130" s="4">
        <v>9.2874999999999989E-3</v>
      </c>
      <c r="LT130" s="4">
        <v>1.0178571428571431E-2</v>
      </c>
      <c r="LU130" s="4">
        <v>1.2222222222222224E-4</v>
      </c>
      <c r="LV130" s="4">
        <v>1.5800000000000002E-4</v>
      </c>
      <c r="LW130" s="4">
        <v>16.526744186046518</v>
      </c>
      <c r="LX130" s="4">
        <v>0.10000000000000005</v>
      </c>
      <c r="LY130" s="12">
        <v>8.2909859154929588</v>
      </c>
      <c r="LZ130" s="4">
        <v>1.6031372549019611</v>
      </c>
      <c r="MA130" s="4">
        <v>4.3441649484536082</v>
      </c>
      <c r="MB130" s="4">
        <v>12.653846043999211</v>
      </c>
    </row>
  </sheetData>
  <hyperlinks>
    <hyperlink ref="A1" r:id="rId1" xr:uid="{1F5FEE70-C850-4891-925C-A5E969BA3D5D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5AB67-6B82-4562-A1B0-F83CBEFDE987}">
  <dimension ref="A1:B18"/>
  <sheetViews>
    <sheetView workbookViewId="0"/>
  </sheetViews>
  <sheetFormatPr defaultRowHeight="15"/>
  <cols>
    <col min="1" max="1" width="45" bestFit="1" customWidth="1"/>
    <col min="2" max="2" width="9.42578125" customWidth="1"/>
  </cols>
  <sheetData>
    <row r="1" spans="1:2" ht="15.75">
      <c r="A1" s="33" t="s">
        <v>521</v>
      </c>
    </row>
    <row r="2" spans="1:2">
      <c r="A2" s="34" t="s">
        <v>522</v>
      </c>
      <c r="B2" s="34" t="s">
        <v>523</v>
      </c>
    </row>
    <row r="3" spans="1:2" hidden="1">
      <c r="A3" s="34" t="s">
        <v>179</v>
      </c>
      <c r="B3" s="35">
        <v>1</v>
      </c>
    </row>
    <row r="4" spans="1:2" hidden="1">
      <c r="A4" s="34" t="s">
        <v>524</v>
      </c>
      <c r="B4" s="35">
        <v>1</v>
      </c>
    </row>
    <row r="5" spans="1:2" s="16" customFormat="1">
      <c r="A5" s="36" t="s">
        <v>201</v>
      </c>
      <c r="B5" s="37">
        <v>5</v>
      </c>
    </row>
    <row r="6" spans="1:2" hidden="1">
      <c r="A6" s="34" t="s">
        <v>525</v>
      </c>
      <c r="B6" s="35">
        <v>1</v>
      </c>
    </row>
    <row r="7" spans="1:2" hidden="1">
      <c r="A7" s="34" t="s">
        <v>526</v>
      </c>
      <c r="B7" s="35">
        <v>1E-4</v>
      </c>
    </row>
    <row r="8" spans="1:2" hidden="1">
      <c r="A8" s="34" t="s">
        <v>527</v>
      </c>
      <c r="B8" s="35">
        <v>1</v>
      </c>
    </row>
    <row r="9" spans="1:2" hidden="1">
      <c r="A9" s="34" t="s">
        <v>279</v>
      </c>
      <c r="B9" s="35">
        <v>1</v>
      </c>
    </row>
    <row r="10" spans="1:2" hidden="1">
      <c r="A10" s="34" t="s">
        <v>277</v>
      </c>
      <c r="B10" s="35">
        <v>1</v>
      </c>
    </row>
    <row r="11" spans="1:2" hidden="1">
      <c r="A11" s="34" t="s">
        <v>280</v>
      </c>
      <c r="B11" s="35">
        <v>1</v>
      </c>
    </row>
    <row r="12" spans="1:2" hidden="1">
      <c r="A12" s="34" t="s">
        <v>528</v>
      </c>
      <c r="B12" s="35">
        <v>1</v>
      </c>
    </row>
    <row r="13" spans="1:2" s="16" customFormat="1">
      <c r="A13" s="36" t="s">
        <v>529</v>
      </c>
      <c r="B13" s="37">
        <v>1</v>
      </c>
    </row>
    <row r="14" spans="1:2" hidden="1">
      <c r="A14" s="34" t="s">
        <v>530</v>
      </c>
      <c r="B14" s="35">
        <v>1</v>
      </c>
    </row>
    <row r="15" spans="1:2" hidden="1">
      <c r="A15" s="34" t="s">
        <v>339</v>
      </c>
      <c r="B15" s="35">
        <v>1</v>
      </c>
    </row>
    <row r="16" spans="1:2" s="16" customFormat="1" hidden="1">
      <c r="A16" s="36" t="s">
        <v>531</v>
      </c>
      <c r="B16" s="37">
        <v>5</v>
      </c>
    </row>
    <row r="17" spans="1:2" hidden="1">
      <c r="A17" s="34" t="s">
        <v>532</v>
      </c>
      <c r="B17" s="35">
        <v>1</v>
      </c>
    </row>
    <row r="18" spans="1:2">
      <c r="A18" s="69" t="s">
        <v>979</v>
      </c>
      <c r="B18" s="70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E631D-58AD-408E-BC04-223C58B9FC7A}">
  <dimension ref="A1:G151"/>
  <sheetViews>
    <sheetView workbookViewId="0">
      <selection activeCell="A58" sqref="A58"/>
    </sheetView>
  </sheetViews>
  <sheetFormatPr defaultColWidth="20.28515625" defaultRowHeight="15"/>
  <cols>
    <col min="1" max="1" width="64.5703125" customWidth="1"/>
    <col min="2" max="2" width="24.5703125" customWidth="1"/>
    <col min="3" max="3" width="32.140625" style="6" customWidth="1"/>
    <col min="4" max="4" width="45" style="6" customWidth="1"/>
    <col min="5" max="5" width="20.28515625" style="6"/>
    <col min="6" max="6" width="42.5703125" customWidth="1"/>
  </cols>
  <sheetData>
    <row r="1" spans="1:7" ht="23.25">
      <c r="A1" s="85" t="s">
        <v>533</v>
      </c>
      <c r="B1" s="85"/>
      <c r="C1" s="85"/>
      <c r="D1" s="85"/>
      <c r="E1" s="85"/>
      <c r="F1" s="85"/>
    </row>
    <row r="2" spans="1:7">
      <c r="A2" s="86" t="s">
        <v>534</v>
      </c>
      <c r="B2" s="86"/>
      <c r="C2" s="86"/>
      <c r="D2" s="86"/>
      <c r="E2" s="86"/>
      <c r="F2" s="86"/>
      <c r="G2" s="86"/>
    </row>
    <row r="3" spans="1:7" ht="78.75">
      <c r="A3" s="18" t="s">
        <v>35</v>
      </c>
      <c r="B3" s="18" t="s">
        <v>535</v>
      </c>
      <c r="C3" s="20" t="s">
        <v>536</v>
      </c>
      <c r="D3" s="20" t="s">
        <v>537</v>
      </c>
      <c r="E3" s="20" t="s">
        <v>538</v>
      </c>
      <c r="F3" s="18" t="s">
        <v>539</v>
      </c>
    </row>
    <row r="4" spans="1:7" ht="15.75">
      <c r="A4" s="18" t="s">
        <v>540</v>
      </c>
      <c r="B4" s="19" t="s">
        <v>541</v>
      </c>
      <c r="C4" s="21">
        <v>100</v>
      </c>
      <c r="D4" s="21" t="s">
        <v>542</v>
      </c>
      <c r="E4" s="21" t="s">
        <v>542</v>
      </c>
      <c r="F4" s="19" t="s">
        <v>543</v>
      </c>
    </row>
    <row r="5" spans="1:7" ht="15.75">
      <c r="A5" s="18" t="s">
        <v>544</v>
      </c>
      <c r="B5" s="19" t="s">
        <v>545</v>
      </c>
      <c r="C5" s="21">
        <v>300</v>
      </c>
      <c r="D5" s="21" t="s">
        <v>542</v>
      </c>
      <c r="E5" s="21" t="s">
        <v>542</v>
      </c>
      <c r="F5" s="19" t="s">
        <v>543</v>
      </c>
    </row>
    <row r="6" spans="1:7" ht="15.75">
      <c r="A6" s="18" t="s">
        <v>546</v>
      </c>
      <c r="B6" s="19" t="s">
        <v>547</v>
      </c>
      <c r="C6" s="21">
        <v>10</v>
      </c>
      <c r="D6" s="21" t="s">
        <v>542</v>
      </c>
      <c r="E6" s="21" t="s">
        <v>542</v>
      </c>
      <c r="F6" s="19" t="s">
        <v>548</v>
      </c>
    </row>
    <row r="7" spans="1:7" ht="15.75">
      <c r="A7" s="18" t="s">
        <v>549</v>
      </c>
      <c r="B7" s="19" t="s">
        <v>550</v>
      </c>
      <c r="C7" s="21">
        <v>0.42</v>
      </c>
      <c r="D7" s="21" t="s">
        <v>551</v>
      </c>
      <c r="E7" s="21" t="s">
        <v>542</v>
      </c>
      <c r="F7" s="19" t="s">
        <v>552</v>
      </c>
    </row>
    <row r="8" spans="1:7" ht="15.75">
      <c r="A8" s="18" t="s">
        <v>553</v>
      </c>
      <c r="B8" s="19" t="s">
        <v>554</v>
      </c>
      <c r="C8" s="21">
        <v>0.3</v>
      </c>
      <c r="D8" s="21" t="s">
        <v>555</v>
      </c>
      <c r="E8" s="21" t="s">
        <v>542</v>
      </c>
      <c r="F8" s="19" t="s">
        <v>552</v>
      </c>
    </row>
    <row r="9" spans="1:7" ht="15.75">
      <c r="A9" s="18" t="s">
        <v>556</v>
      </c>
      <c r="B9" s="19" t="s">
        <v>557</v>
      </c>
      <c r="C9" s="21">
        <v>50</v>
      </c>
      <c r="D9" s="21" t="s">
        <v>542</v>
      </c>
      <c r="E9" s="21" t="s">
        <v>542</v>
      </c>
      <c r="F9" s="19" t="s">
        <v>543</v>
      </c>
    </row>
    <row r="10" spans="1:7" ht="15.75">
      <c r="A10" s="18" t="s">
        <v>558</v>
      </c>
      <c r="B10" s="19" t="s">
        <v>559</v>
      </c>
      <c r="C10" s="21">
        <v>0.2</v>
      </c>
      <c r="D10" s="21" t="s">
        <v>560</v>
      </c>
      <c r="E10" s="21" t="s">
        <v>542</v>
      </c>
      <c r="F10" s="19" t="s">
        <v>552</v>
      </c>
    </row>
    <row r="11" spans="1:7" ht="31.5">
      <c r="A11" s="18" t="s">
        <v>561</v>
      </c>
      <c r="B11" s="19" t="s">
        <v>562</v>
      </c>
      <c r="C11" s="21">
        <v>50</v>
      </c>
      <c r="D11" s="21">
        <v>250</v>
      </c>
      <c r="E11" s="21" t="s">
        <v>542</v>
      </c>
      <c r="F11" s="19" t="s">
        <v>543</v>
      </c>
    </row>
    <row r="12" spans="1:7" ht="15.75">
      <c r="A12" s="18" t="s">
        <v>563</v>
      </c>
      <c r="B12" s="19" t="s">
        <v>564</v>
      </c>
      <c r="C12" s="21">
        <v>40</v>
      </c>
      <c r="D12" s="21" t="s">
        <v>542</v>
      </c>
      <c r="E12" s="21" t="s">
        <v>542</v>
      </c>
      <c r="F12" s="19" t="s">
        <v>543</v>
      </c>
    </row>
    <row r="13" spans="1:7" ht="15.75">
      <c r="A13" s="18" t="s">
        <v>565</v>
      </c>
      <c r="B13" s="19" t="s">
        <v>566</v>
      </c>
      <c r="C13" s="21">
        <v>3.0000000000000001E-3</v>
      </c>
      <c r="D13" s="21">
        <v>0.01</v>
      </c>
      <c r="E13" s="21" t="s">
        <v>542</v>
      </c>
      <c r="F13" s="19" t="s">
        <v>543</v>
      </c>
    </row>
    <row r="14" spans="1:7" ht="15.75">
      <c r="A14" s="18" t="s">
        <v>168</v>
      </c>
      <c r="B14" s="19" t="s">
        <v>567</v>
      </c>
      <c r="C14" s="21">
        <v>1.2E-2</v>
      </c>
      <c r="D14" s="21">
        <v>1.2E-2</v>
      </c>
      <c r="E14" s="21" t="s">
        <v>542</v>
      </c>
      <c r="F14" s="19" t="s">
        <v>548</v>
      </c>
    </row>
    <row r="15" spans="1:7" ht="15.75">
      <c r="A15" s="18" t="s">
        <v>169</v>
      </c>
      <c r="B15" s="19" t="s">
        <v>568</v>
      </c>
      <c r="C15" s="21">
        <v>0.3</v>
      </c>
      <c r="D15" s="21">
        <v>0.7</v>
      </c>
      <c r="E15" s="21" t="s">
        <v>542</v>
      </c>
      <c r="F15" s="19" t="s">
        <v>548</v>
      </c>
    </row>
    <row r="16" spans="1:7" s="16" customFormat="1" ht="15.75">
      <c r="A16" s="22" t="s">
        <v>569</v>
      </c>
      <c r="B16" s="23" t="s">
        <v>570</v>
      </c>
      <c r="C16" s="24">
        <v>21</v>
      </c>
      <c r="D16" s="24" t="s">
        <v>542</v>
      </c>
      <c r="E16" s="24" t="s">
        <v>542</v>
      </c>
      <c r="F16" s="23" t="s">
        <v>552</v>
      </c>
    </row>
    <row r="17" spans="1:6" ht="15.75">
      <c r="A17" s="18" t="s">
        <v>179</v>
      </c>
      <c r="B17" s="19" t="s">
        <v>571</v>
      </c>
      <c r="C17" s="21">
        <v>0.1</v>
      </c>
      <c r="D17" s="21">
        <v>0.1</v>
      </c>
      <c r="E17" s="21" t="s">
        <v>542</v>
      </c>
      <c r="F17" s="19" t="s">
        <v>572</v>
      </c>
    </row>
    <row r="18" spans="1:6" s="16" customFormat="1" ht="30">
      <c r="A18" s="22" t="s">
        <v>573</v>
      </c>
      <c r="B18" s="23" t="s">
        <v>574</v>
      </c>
      <c r="C18" s="24">
        <v>25</v>
      </c>
      <c r="D18" s="24" t="s">
        <v>542</v>
      </c>
      <c r="E18" s="24" t="s">
        <v>542</v>
      </c>
      <c r="F18" s="23" t="s">
        <v>552</v>
      </c>
    </row>
    <row r="19" spans="1:6" ht="15.75">
      <c r="A19" s="18" t="s">
        <v>182</v>
      </c>
      <c r="B19" s="19" t="s">
        <v>575</v>
      </c>
      <c r="C19" s="21">
        <v>0.6</v>
      </c>
      <c r="D19" s="21">
        <v>2</v>
      </c>
      <c r="E19" s="21" t="s">
        <v>542</v>
      </c>
      <c r="F19" s="19" t="s">
        <v>548</v>
      </c>
    </row>
    <row r="20" spans="1:6" ht="15.75">
      <c r="A20" s="18" t="s">
        <v>576</v>
      </c>
      <c r="B20" s="19" t="s">
        <v>577</v>
      </c>
      <c r="C20" s="21">
        <v>0.01</v>
      </c>
      <c r="D20" s="21" t="s">
        <v>542</v>
      </c>
      <c r="E20" s="21" t="s">
        <v>542</v>
      </c>
      <c r="F20" s="19" t="s">
        <v>543</v>
      </c>
    </row>
    <row r="21" spans="1:6" ht="15.75">
      <c r="A21" s="18" t="s">
        <v>186</v>
      </c>
      <c r="B21" s="19" t="s">
        <v>578</v>
      </c>
      <c r="C21" s="21">
        <v>500</v>
      </c>
      <c r="D21" s="21" t="s">
        <v>542</v>
      </c>
      <c r="E21" s="21" t="s">
        <v>542</v>
      </c>
      <c r="F21" s="19" t="s">
        <v>543</v>
      </c>
    </row>
    <row r="22" spans="1:6" s="16" customFormat="1" ht="15.75">
      <c r="A22" s="22" t="s">
        <v>55</v>
      </c>
      <c r="B22" s="23" t="s">
        <v>579</v>
      </c>
      <c r="C22" s="24">
        <v>8</v>
      </c>
      <c r="D22" s="24">
        <v>50</v>
      </c>
      <c r="E22" s="24" t="s">
        <v>542</v>
      </c>
      <c r="F22" s="23" t="s">
        <v>548</v>
      </c>
    </row>
    <row r="23" spans="1:6" ht="31.5">
      <c r="A23" s="18" t="s">
        <v>580</v>
      </c>
      <c r="B23" s="19" t="s">
        <v>581</v>
      </c>
      <c r="C23" s="21" t="s">
        <v>542</v>
      </c>
      <c r="D23" s="21">
        <v>2.7E-2</v>
      </c>
      <c r="E23" s="21" t="s">
        <v>542</v>
      </c>
      <c r="F23" s="19" t="s">
        <v>572</v>
      </c>
    </row>
    <row r="24" spans="1:6" ht="31.5">
      <c r="A24" s="18" t="s">
        <v>582</v>
      </c>
      <c r="B24" s="19" t="s">
        <v>583</v>
      </c>
      <c r="C24" s="21" t="s">
        <v>542</v>
      </c>
      <c r="D24" s="21">
        <v>1.7000000000000001E-2</v>
      </c>
      <c r="E24" s="21" t="s">
        <v>542</v>
      </c>
      <c r="F24" s="19" t="s">
        <v>572</v>
      </c>
    </row>
    <row r="25" spans="1:6" ht="31.5">
      <c r="A25" s="18" t="s">
        <v>584</v>
      </c>
      <c r="B25" s="19" t="s">
        <v>585</v>
      </c>
      <c r="C25" s="21" t="s">
        <v>542</v>
      </c>
      <c r="D25" s="21">
        <v>8.1999999999999998E-4</v>
      </c>
      <c r="E25" s="21" t="s">
        <v>542</v>
      </c>
      <c r="F25" s="19" t="s">
        <v>572</v>
      </c>
    </row>
    <row r="26" spans="1:6" ht="31.5">
      <c r="A26" s="18" t="s">
        <v>586</v>
      </c>
      <c r="B26" s="19" t="s">
        <v>587</v>
      </c>
      <c r="C26" s="21" t="s">
        <v>542</v>
      </c>
      <c r="D26" s="21">
        <v>1.7000000000000001E-2</v>
      </c>
      <c r="E26" s="21" t="s">
        <v>542</v>
      </c>
      <c r="F26" s="19" t="s">
        <v>572</v>
      </c>
    </row>
    <row r="27" spans="1:6" ht="15.75">
      <c r="A27" s="18" t="s">
        <v>193</v>
      </c>
      <c r="B27" s="19" t="s">
        <v>588</v>
      </c>
      <c r="C27" s="21">
        <v>0.75</v>
      </c>
      <c r="D27" s="21" t="s">
        <v>589</v>
      </c>
      <c r="E27" s="21" t="s">
        <v>542</v>
      </c>
      <c r="F27" s="19" t="s">
        <v>552</v>
      </c>
    </row>
    <row r="28" spans="1:6" ht="31.5">
      <c r="A28" s="18" t="s">
        <v>590</v>
      </c>
      <c r="B28" s="19" t="s">
        <v>591</v>
      </c>
      <c r="C28" s="21">
        <v>1.1999999999999999E-3</v>
      </c>
      <c r="D28" s="21">
        <v>4.0000000000000001E-3</v>
      </c>
      <c r="E28" s="21" t="s">
        <v>542</v>
      </c>
      <c r="F28" s="19" t="s">
        <v>548</v>
      </c>
    </row>
    <row r="29" spans="1:6" ht="15.75">
      <c r="A29" s="18" t="s">
        <v>592</v>
      </c>
      <c r="B29" s="19" t="s">
        <v>593</v>
      </c>
      <c r="C29" s="21">
        <v>25</v>
      </c>
      <c r="D29" s="21" t="s">
        <v>542</v>
      </c>
      <c r="E29" s="21" t="s">
        <v>542</v>
      </c>
      <c r="F29" s="19" t="s">
        <v>543</v>
      </c>
    </row>
    <row r="30" spans="1:6" ht="15.75">
      <c r="A30" s="18" t="s">
        <v>594</v>
      </c>
      <c r="B30" s="19" t="s">
        <v>595</v>
      </c>
      <c r="C30" s="21">
        <v>7000</v>
      </c>
      <c r="D30" s="21" t="s">
        <v>542</v>
      </c>
      <c r="E30" s="21" t="s">
        <v>542</v>
      </c>
      <c r="F30" s="19" t="s">
        <v>543</v>
      </c>
    </row>
    <row r="31" spans="1:6" ht="31.5">
      <c r="A31" s="18" t="s">
        <v>596</v>
      </c>
      <c r="B31" s="19" t="s">
        <v>597</v>
      </c>
      <c r="C31" s="21" t="s">
        <v>542</v>
      </c>
      <c r="D31" s="21">
        <v>1.4E-2</v>
      </c>
      <c r="E31" s="21" t="s">
        <v>598</v>
      </c>
      <c r="F31" s="19" t="s">
        <v>572</v>
      </c>
    </row>
    <row r="32" spans="1:6" ht="15.75">
      <c r="A32" s="18" t="s">
        <v>599</v>
      </c>
      <c r="B32" s="19" t="s">
        <v>600</v>
      </c>
      <c r="C32" s="21" t="s">
        <v>542</v>
      </c>
      <c r="D32" s="21">
        <v>10</v>
      </c>
      <c r="E32" s="21" t="s">
        <v>542</v>
      </c>
      <c r="F32" s="19" t="s">
        <v>543</v>
      </c>
    </row>
    <row r="33" spans="1:6" ht="15.75">
      <c r="A33" s="18" t="s">
        <v>200</v>
      </c>
      <c r="B33" s="19" t="s">
        <v>601</v>
      </c>
      <c r="C33" s="21">
        <v>100</v>
      </c>
      <c r="D33" s="21">
        <v>1000</v>
      </c>
      <c r="E33" s="21" t="s">
        <v>542</v>
      </c>
      <c r="F33" s="19" t="s">
        <v>543</v>
      </c>
    </row>
    <row r="34" spans="1:6" ht="15.75">
      <c r="A34" s="18" t="s">
        <v>602</v>
      </c>
      <c r="B34" s="19" t="s">
        <v>603</v>
      </c>
      <c r="C34" s="21">
        <v>0.4</v>
      </c>
      <c r="D34" s="21">
        <v>1.4</v>
      </c>
      <c r="E34" s="21" t="s">
        <v>542</v>
      </c>
      <c r="F34" s="19" t="s">
        <v>572</v>
      </c>
    </row>
    <row r="35" spans="1:6" s="16" customFormat="1" ht="15.75">
      <c r="A35" s="22" t="s">
        <v>604</v>
      </c>
      <c r="B35" s="23" t="s">
        <v>605</v>
      </c>
      <c r="C35" s="24">
        <v>0.2</v>
      </c>
      <c r="D35" s="24" t="s">
        <v>542</v>
      </c>
      <c r="E35" s="24" t="s">
        <v>542</v>
      </c>
      <c r="F35" s="23" t="s">
        <v>572</v>
      </c>
    </row>
    <row r="36" spans="1:6" ht="15.75">
      <c r="A36" s="18" t="s">
        <v>205</v>
      </c>
      <c r="B36" s="19" t="s">
        <v>606</v>
      </c>
      <c r="C36" s="21" t="s">
        <v>542</v>
      </c>
      <c r="D36" s="21" t="s">
        <v>542</v>
      </c>
      <c r="E36" s="21" t="s">
        <v>542</v>
      </c>
      <c r="F36" s="19" t="s">
        <v>552</v>
      </c>
    </row>
    <row r="37" spans="1:6" ht="15.75">
      <c r="A37" s="18" t="s">
        <v>607</v>
      </c>
      <c r="B37" s="19" t="s">
        <v>608</v>
      </c>
      <c r="C37" s="21">
        <v>12</v>
      </c>
      <c r="D37" s="21" t="s">
        <v>542</v>
      </c>
      <c r="E37" s="21" t="s">
        <v>542</v>
      </c>
      <c r="F37" s="19" t="s">
        <v>609</v>
      </c>
    </row>
    <row r="38" spans="1:6" ht="15.75">
      <c r="A38" s="18" t="s">
        <v>211</v>
      </c>
      <c r="B38" s="19" t="s">
        <v>610</v>
      </c>
      <c r="C38" s="21">
        <v>0.1</v>
      </c>
      <c r="D38" s="21">
        <v>0.3</v>
      </c>
      <c r="E38" s="21" t="s">
        <v>542</v>
      </c>
      <c r="F38" s="19" t="s">
        <v>548</v>
      </c>
    </row>
    <row r="39" spans="1:6" s="16" customFormat="1" ht="15.75">
      <c r="A39" s="22" t="s">
        <v>213</v>
      </c>
      <c r="B39" s="23" t="s">
        <v>611</v>
      </c>
      <c r="C39" s="24" t="s">
        <v>542</v>
      </c>
      <c r="D39" s="24" t="s">
        <v>542</v>
      </c>
      <c r="E39" s="24" t="s">
        <v>542</v>
      </c>
      <c r="F39" s="23" t="s">
        <v>543</v>
      </c>
    </row>
    <row r="40" spans="1:6" ht="30">
      <c r="A40" s="18" t="s">
        <v>612</v>
      </c>
      <c r="B40" s="19" t="s">
        <v>613</v>
      </c>
      <c r="C40" s="21" t="s">
        <v>542</v>
      </c>
      <c r="D40" s="21" t="s">
        <v>614</v>
      </c>
      <c r="E40" s="21" t="s">
        <v>542</v>
      </c>
      <c r="F40" s="19" t="s">
        <v>552</v>
      </c>
    </row>
    <row r="41" spans="1:6" ht="75">
      <c r="A41" s="18" t="s">
        <v>615</v>
      </c>
      <c r="B41" s="19" t="s">
        <v>616</v>
      </c>
      <c r="C41" s="21">
        <v>10</v>
      </c>
      <c r="D41" s="21" t="s">
        <v>542</v>
      </c>
      <c r="E41" s="21" t="s">
        <v>542</v>
      </c>
      <c r="F41" s="19" t="s">
        <v>543</v>
      </c>
    </row>
    <row r="42" spans="1:6" ht="15.75">
      <c r="A42" s="18" t="s">
        <v>219</v>
      </c>
      <c r="B42" s="19" t="s">
        <v>617</v>
      </c>
      <c r="C42" s="21" t="s">
        <v>542</v>
      </c>
      <c r="D42" s="21" t="s">
        <v>542</v>
      </c>
      <c r="E42" s="21" t="s">
        <v>542</v>
      </c>
      <c r="F42" s="19" t="s">
        <v>552</v>
      </c>
    </row>
    <row r="43" spans="1:6" ht="15.75">
      <c r="A43" s="18" t="s">
        <v>220</v>
      </c>
      <c r="B43" s="19" t="s">
        <v>618</v>
      </c>
      <c r="C43" s="21">
        <v>2</v>
      </c>
      <c r="D43" s="21" t="s">
        <v>542</v>
      </c>
      <c r="E43" s="21" t="s">
        <v>542</v>
      </c>
      <c r="F43" s="19" t="s">
        <v>543</v>
      </c>
    </row>
    <row r="44" spans="1:6" ht="15.75">
      <c r="A44" s="18" t="s">
        <v>619</v>
      </c>
      <c r="B44" s="19" t="s">
        <v>620</v>
      </c>
      <c r="C44" s="21">
        <v>10</v>
      </c>
      <c r="D44" s="21">
        <v>40</v>
      </c>
      <c r="E44" s="21" t="s">
        <v>542</v>
      </c>
      <c r="F44" s="19" t="s">
        <v>543</v>
      </c>
    </row>
    <row r="45" spans="1:6" ht="15.75">
      <c r="A45" s="18" t="s">
        <v>621</v>
      </c>
      <c r="B45" s="19" t="s">
        <v>622</v>
      </c>
      <c r="C45" s="21">
        <v>0.03</v>
      </c>
      <c r="D45" s="21">
        <v>0.1</v>
      </c>
      <c r="E45" s="21" t="s">
        <v>542</v>
      </c>
      <c r="F45" s="19" t="s">
        <v>548</v>
      </c>
    </row>
    <row r="46" spans="1:6" s="16" customFormat="1" ht="15.75">
      <c r="A46" s="22" t="s">
        <v>623</v>
      </c>
      <c r="B46" s="23" t="s">
        <v>624</v>
      </c>
      <c r="C46" s="24" t="s">
        <v>542</v>
      </c>
      <c r="D46" s="24" t="s">
        <v>542</v>
      </c>
      <c r="E46" s="24" t="s">
        <v>542</v>
      </c>
      <c r="F46" s="23" t="s">
        <v>552</v>
      </c>
    </row>
    <row r="47" spans="1:6" s="16" customFormat="1" ht="15.75">
      <c r="A47" s="22" t="s">
        <v>625</v>
      </c>
      <c r="B47" s="23" t="s">
        <v>624</v>
      </c>
      <c r="C47" s="24">
        <v>0.6</v>
      </c>
      <c r="D47" s="24" t="s">
        <v>626</v>
      </c>
      <c r="E47" s="24" t="s">
        <v>542</v>
      </c>
      <c r="F47" s="23" t="s">
        <v>552</v>
      </c>
    </row>
    <row r="48" spans="1:6" ht="15.75">
      <c r="A48" s="18" t="s">
        <v>627</v>
      </c>
      <c r="B48" s="19" t="s">
        <v>628</v>
      </c>
      <c r="C48" s="21">
        <v>3</v>
      </c>
      <c r="D48" s="21">
        <v>100</v>
      </c>
      <c r="E48" s="21" t="s">
        <v>542</v>
      </c>
      <c r="F48" s="19" t="s">
        <v>543</v>
      </c>
    </row>
    <row r="49" spans="1:6" s="16" customFormat="1" ht="45">
      <c r="A49" s="22" t="s">
        <v>629</v>
      </c>
      <c r="B49" s="23" t="s">
        <v>630</v>
      </c>
      <c r="C49" s="24" t="s">
        <v>631</v>
      </c>
      <c r="D49" s="24" t="s">
        <v>542</v>
      </c>
      <c r="E49" s="24" t="s">
        <v>542</v>
      </c>
      <c r="F49" s="23" t="s">
        <v>552</v>
      </c>
    </row>
    <row r="50" spans="1:6" s="16" customFormat="1" ht="60">
      <c r="A50" s="22" t="s">
        <v>629</v>
      </c>
      <c r="B50" s="23" t="s">
        <v>630</v>
      </c>
      <c r="C50" s="24" t="s">
        <v>632</v>
      </c>
      <c r="D50" s="24" t="s">
        <v>542</v>
      </c>
      <c r="E50" s="24" t="s">
        <v>542</v>
      </c>
      <c r="F50" s="23" t="s">
        <v>552</v>
      </c>
    </row>
    <row r="51" spans="1:6" ht="15.75">
      <c r="A51" s="18" t="s">
        <v>633</v>
      </c>
      <c r="B51" s="19" t="s">
        <v>634</v>
      </c>
      <c r="C51" s="21">
        <v>0.03</v>
      </c>
      <c r="D51" s="21">
        <v>0.1</v>
      </c>
      <c r="E51" s="21" t="s">
        <v>542</v>
      </c>
      <c r="F51" s="19" t="s">
        <v>543</v>
      </c>
    </row>
    <row r="52" spans="1:6" s="16" customFormat="1" ht="15.75">
      <c r="A52" s="22" t="s">
        <v>635</v>
      </c>
      <c r="B52" s="23" t="s">
        <v>636</v>
      </c>
      <c r="C52" s="24">
        <v>1</v>
      </c>
      <c r="D52" s="24" t="s">
        <v>637</v>
      </c>
      <c r="E52" s="24" t="s">
        <v>542</v>
      </c>
      <c r="F52" s="23" t="s">
        <v>552</v>
      </c>
    </row>
    <row r="53" spans="1:6" ht="15.75">
      <c r="A53" s="18" t="s">
        <v>638</v>
      </c>
      <c r="B53" s="19" t="s">
        <v>639</v>
      </c>
      <c r="C53" s="21">
        <v>2.5000000000000001E-3</v>
      </c>
      <c r="D53" s="21">
        <v>1.6E-2</v>
      </c>
      <c r="E53" s="21" t="s">
        <v>542</v>
      </c>
      <c r="F53" s="19" t="s">
        <v>548</v>
      </c>
    </row>
    <row r="54" spans="1:6" ht="60">
      <c r="A54" s="18" t="s">
        <v>640</v>
      </c>
      <c r="B54" s="19" t="s">
        <v>641</v>
      </c>
      <c r="C54" s="21">
        <v>5.0000000000000001E-3</v>
      </c>
      <c r="D54" s="21" t="s">
        <v>542</v>
      </c>
      <c r="E54" s="21" t="s">
        <v>542</v>
      </c>
      <c r="F54" s="19" t="s">
        <v>609</v>
      </c>
    </row>
    <row r="55" spans="1:6" ht="15.75">
      <c r="A55" s="18" t="s">
        <v>642</v>
      </c>
      <c r="B55" s="19" t="s">
        <v>643</v>
      </c>
      <c r="C55" s="21" t="s">
        <v>542</v>
      </c>
      <c r="D55" s="21" t="s">
        <v>644</v>
      </c>
      <c r="E55" s="21" t="s">
        <v>542</v>
      </c>
      <c r="F55" s="19" t="s">
        <v>543</v>
      </c>
    </row>
    <row r="56" spans="1:6" ht="15.75">
      <c r="A56" s="18" t="s">
        <v>237</v>
      </c>
      <c r="B56" s="19" t="s">
        <v>645</v>
      </c>
      <c r="C56" s="21" t="s">
        <v>646</v>
      </c>
      <c r="D56" s="21" t="s">
        <v>647</v>
      </c>
      <c r="E56" s="21" t="s">
        <v>542</v>
      </c>
      <c r="F56" s="19" t="s">
        <v>548</v>
      </c>
    </row>
    <row r="57" spans="1:6" ht="60">
      <c r="A57" s="18" t="s">
        <v>648</v>
      </c>
      <c r="B57" s="19" t="s">
        <v>649</v>
      </c>
      <c r="C57" s="21">
        <v>2.5000000000000001E-2</v>
      </c>
      <c r="D57" s="21" t="s">
        <v>542</v>
      </c>
      <c r="E57" s="21" t="s">
        <v>542</v>
      </c>
      <c r="F57" s="19" t="s">
        <v>609</v>
      </c>
    </row>
    <row r="58" spans="1:6" ht="135">
      <c r="A58" s="18" t="s">
        <v>650</v>
      </c>
      <c r="B58" s="19" t="s">
        <v>651</v>
      </c>
      <c r="C58" s="21">
        <v>0.5</v>
      </c>
      <c r="D58" s="21" t="s">
        <v>542</v>
      </c>
      <c r="E58" s="21" t="s">
        <v>542</v>
      </c>
      <c r="F58" s="19" t="s">
        <v>543</v>
      </c>
    </row>
    <row r="59" spans="1:6" ht="15.75">
      <c r="A59" s="18" t="s">
        <v>652</v>
      </c>
      <c r="B59" s="19" t="s">
        <v>653</v>
      </c>
      <c r="C59" s="21">
        <v>1.3</v>
      </c>
      <c r="D59" s="21" t="s">
        <v>542</v>
      </c>
      <c r="E59" s="21" t="s">
        <v>542</v>
      </c>
      <c r="F59" s="19" t="s">
        <v>572</v>
      </c>
    </row>
    <row r="60" spans="1:6" ht="15.75">
      <c r="A60" s="18" t="s">
        <v>654</v>
      </c>
      <c r="B60" s="19" t="s">
        <v>655</v>
      </c>
      <c r="C60" s="21">
        <v>0.01</v>
      </c>
      <c r="D60" s="21" t="s">
        <v>656</v>
      </c>
      <c r="E60" s="21" t="s">
        <v>542</v>
      </c>
      <c r="F60" s="19" t="s">
        <v>552</v>
      </c>
    </row>
    <row r="61" spans="1:6" ht="15.75">
      <c r="A61" s="18" t="s">
        <v>657</v>
      </c>
      <c r="B61" s="19" t="s">
        <v>658</v>
      </c>
      <c r="C61" s="21">
        <v>8</v>
      </c>
      <c r="D61" s="21">
        <v>40</v>
      </c>
      <c r="E61" s="21" t="s">
        <v>542</v>
      </c>
      <c r="F61" s="19" t="s">
        <v>543</v>
      </c>
    </row>
    <row r="62" spans="1:6" ht="90">
      <c r="A62" s="18" t="s">
        <v>659</v>
      </c>
      <c r="B62" s="19" t="s">
        <v>660</v>
      </c>
      <c r="C62" s="21">
        <v>20</v>
      </c>
      <c r="D62" s="21">
        <v>200</v>
      </c>
      <c r="E62" s="21" t="s">
        <v>542</v>
      </c>
      <c r="F62" s="19" t="s">
        <v>543</v>
      </c>
    </row>
    <row r="63" spans="1:6" ht="15.75">
      <c r="A63" s="18" t="s">
        <v>661</v>
      </c>
      <c r="B63" s="19" t="s">
        <v>662</v>
      </c>
      <c r="C63" s="21">
        <v>20</v>
      </c>
      <c r="D63" s="21" t="s">
        <v>542</v>
      </c>
      <c r="E63" s="21" t="s">
        <v>542</v>
      </c>
      <c r="F63" s="19" t="s">
        <v>548</v>
      </c>
    </row>
    <row r="64" spans="1:6" ht="15.75">
      <c r="A64" s="18" t="s">
        <v>251</v>
      </c>
      <c r="B64" s="19" t="s">
        <v>663</v>
      </c>
      <c r="C64" s="21" t="s">
        <v>647</v>
      </c>
      <c r="D64" s="21" t="s">
        <v>664</v>
      </c>
      <c r="E64" s="21" t="s">
        <v>542</v>
      </c>
      <c r="F64" s="19" t="s">
        <v>548</v>
      </c>
    </row>
    <row r="65" spans="1:6" ht="15.75">
      <c r="A65" s="18" t="s">
        <v>665</v>
      </c>
      <c r="B65" s="19" t="s">
        <v>666</v>
      </c>
      <c r="C65" s="21" t="s">
        <v>667</v>
      </c>
      <c r="D65" s="21" t="s">
        <v>542</v>
      </c>
      <c r="E65" s="21" t="s">
        <v>668</v>
      </c>
      <c r="F65" s="19" t="s">
        <v>572</v>
      </c>
    </row>
    <row r="66" spans="1:6" ht="15.75">
      <c r="A66" s="18" t="s">
        <v>669</v>
      </c>
      <c r="B66" s="19" t="s">
        <v>670</v>
      </c>
      <c r="C66" s="21">
        <v>200</v>
      </c>
      <c r="D66" s="21">
        <v>1000</v>
      </c>
      <c r="E66" s="21" t="s">
        <v>542</v>
      </c>
      <c r="F66" s="19" t="s">
        <v>543</v>
      </c>
    </row>
    <row r="67" spans="1:6" ht="15.75">
      <c r="A67" s="18" t="s">
        <v>671</v>
      </c>
      <c r="B67" s="19" t="s">
        <v>672</v>
      </c>
      <c r="C67" s="21">
        <v>5.0000000000000001E-3</v>
      </c>
      <c r="D67" s="21">
        <v>0.1</v>
      </c>
      <c r="E67" s="21" t="s">
        <v>542</v>
      </c>
      <c r="F67" s="19" t="s">
        <v>543</v>
      </c>
    </row>
    <row r="68" spans="1:6" ht="15.75">
      <c r="A68" s="18" t="s">
        <v>254</v>
      </c>
      <c r="B68" s="19" t="s">
        <v>673</v>
      </c>
      <c r="C68" s="21">
        <v>0.48</v>
      </c>
      <c r="D68" s="21" t="s">
        <v>674</v>
      </c>
      <c r="E68" s="21" t="s">
        <v>542</v>
      </c>
      <c r="F68" s="19" t="s">
        <v>552</v>
      </c>
    </row>
    <row r="69" spans="1:6" ht="15.75">
      <c r="A69" s="18" t="s">
        <v>675</v>
      </c>
      <c r="B69" s="19" t="s">
        <v>676</v>
      </c>
      <c r="C69" s="21">
        <v>800</v>
      </c>
      <c r="D69" s="21">
        <v>4000</v>
      </c>
      <c r="E69" s="21" t="s">
        <v>542</v>
      </c>
      <c r="F69" s="19" t="s">
        <v>543</v>
      </c>
    </row>
    <row r="70" spans="1:6" ht="45">
      <c r="A70" s="18" t="s">
        <v>677</v>
      </c>
      <c r="B70" s="19"/>
      <c r="C70" s="21" t="s">
        <v>542</v>
      </c>
      <c r="D70" s="21" t="s">
        <v>542</v>
      </c>
      <c r="E70" s="21" t="s">
        <v>678</v>
      </c>
      <c r="F70" s="19" t="s">
        <v>572</v>
      </c>
    </row>
    <row r="71" spans="1:6" ht="15.75">
      <c r="A71" s="18" t="s">
        <v>256</v>
      </c>
      <c r="B71" s="19" t="s">
        <v>679</v>
      </c>
      <c r="C71" s="21">
        <v>0.2</v>
      </c>
      <c r="D71" s="21">
        <v>1.8</v>
      </c>
      <c r="E71" s="21" t="s">
        <v>542</v>
      </c>
      <c r="F71" s="19" t="s">
        <v>548</v>
      </c>
    </row>
    <row r="72" spans="1:6" ht="15.75">
      <c r="A72" s="18" t="s">
        <v>680</v>
      </c>
      <c r="B72" s="19" t="s">
        <v>681</v>
      </c>
      <c r="C72" s="21">
        <v>1E-3</v>
      </c>
      <c r="D72" s="21">
        <v>0.1</v>
      </c>
      <c r="E72" s="21" t="s">
        <v>542</v>
      </c>
      <c r="F72" s="19" t="s">
        <v>543</v>
      </c>
    </row>
    <row r="73" spans="1:6" ht="15.75">
      <c r="A73" s="18" t="s">
        <v>682</v>
      </c>
      <c r="B73" s="19" t="s">
        <v>683</v>
      </c>
      <c r="C73" s="21">
        <v>400</v>
      </c>
      <c r="D73" s="21">
        <v>4000</v>
      </c>
      <c r="E73" s="21" t="s">
        <v>542</v>
      </c>
      <c r="F73" s="19" t="s">
        <v>543</v>
      </c>
    </row>
    <row r="74" spans="1:6" ht="15.75">
      <c r="A74" s="18" t="s">
        <v>527</v>
      </c>
      <c r="B74" s="19" t="s">
        <v>684</v>
      </c>
      <c r="C74" s="21">
        <v>5.0000000000000001E-4</v>
      </c>
      <c r="D74" s="21">
        <v>4.0000000000000001E-3</v>
      </c>
      <c r="E74" s="21" t="s">
        <v>542</v>
      </c>
      <c r="F74" s="19" t="s">
        <v>572</v>
      </c>
    </row>
    <row r="75" spans="1:6" ht="15.75">
      <c r="A75" s="18" t="s">
        <v>685</v>
      </c>
      <c r="B75" s="19" t="s">
        <v>686</v>
      </c>
      <c r="C75" s="21">
        <v>0.03</v>
      </c>
      <c r="D75" s="21">
        <v>0.1</v>
      </c>
      <c r="E75" s="21" t="s">
        <v>542</v>
      </c>
      <c r="F75" s="19" t="s">
        <v>543</v>
      </c>
    </row>
    <row r="76" spans="1:6" ht="15.75">
      <c r="A76" s="18" t="s">
        <v>264</v>
      </c>
      <c r="B76" s="19" t="s">
        <v>687</v>
      </c>
      <c r="C76" s="21">
        <v>0.01</v>
      </c>
      <c r="D76" s="21" t="s">
        <v>542</v>
      </c>
      <c r="E76" s="21" t="s">
        <v>542</v>
      </c>
      <c r="F76" s="19" t="s">
        <v>543</v>
      </c>
    </row>
    <row r="77" spans="1:6" ht="15.75">
      <c r="A77" s="18" t="s">
        <v>688</v>
      </c>
      <c r="B77" s="19" t="s">
        <v>689</v>
      </c>
      <c r="C77" s="21" t="s">
        <v>542</v>
      </c>
      <c r="D77" s="21" t="s">
        <v>690</v>
      </c>
      <c r="E77" s="21" t="s">
        <v>542</v>
      </c>
      <c r="F77" s="19" t="s">
        <v>543</v>
      </c>
    </row>
    <row r="78" spans="1:6" ht="30">
      <c r="A78" s="18" t="s">
        <v>267</v>
      </c>
      <c r="B78" s="19" t="s">
        <v>691</v>
      </c>
      <c r="C78" s="21">
        <v>6.3E-3</v>
      </c>
      <c r="D78" s="21">
        <v>0.12</v>
      </c>
      <c r="E78" s="21" t="s">
        <v>692</v>
      </c>
      <c r="F78" s="19" t="s">
        <v>548</v>
      </c>
    </row>
    <row r="79" spans="1:6" ht="15.75">
      <c r="A79" s="18" t="s">
        <v>693</v>
      </c>
      <c r="B79" s="19" t="s">
        <v>694</v>
      </c>
      <c r="C79" s="21">
        <v>5000</v>
      </c>
      <c r="D79" s="21">
        <v>15000</v>
      </c>
      <c r="E79" s="21" t="s">
        <v>542</v>
      </c>
      <c r="F79" s="19" t="s">
        <v>543</v>
      </c>
    </row>
    <row r="80" spans="1:6" ht="15.75">
      <c r="A80" s="18" t="s">
        <v>695</v>
      </c>
      <c r="B80" s="19" t="s">
        <v>696</v>
      </c>
      <c r="C80" s="21" t="s">
        <v>542</v>
      </c>
      <c r="D80" s="21" t="s">
        <v>542</v>
      </c>
      <c r="E80" s="21" t="s">
        <v>542</v>
      </c>
      <c r="F80" s="19" t="s">
        <v>543</v>
      </c>
    </row>
    <row r="81" spans="1:6" ht="15.75">
      <c r="A81" s="18" t="s">
        <v>271</v>
      </c>
      <c r="B81" s="19" t="s">
        <v>697</v>
      </c>
      <c r="C81" s="21">
        <v>196</v>
      </c>
      <c r="D81" s="21" t="s">
        <v>698</v>
      </c>
      <c r="E81" s="21" t="s">
        <v>542</v>
      </c>
      <c r="F81" s="19" t="s">
        <v>552</v>
      </c>
    </row>
    <row r="82" spans="1:6" ht="15.75">
      <c r="A82" s="18" t="s">
        <v>699</v>
      </c>
      <c r="B82" s="19" t="s">
        <v>700</v>
      </c>
      <c r="C82" s="21">
        <v>1E-8</v>
      </c>
      <c r="D82" s="21">
        <v>3.0000000000000001E-5</v>
      </c>
      <c r="E82" s="21" t="s">
        <v>701</v>
      </c>
      <c r="F82" s="19" t="s">
        <v>572</v>
      </c>
    </row>
    <row r="83" spans="1:6" ht="15.75">
      <c r="A83" s="18" t="s">
        <v>702</v>
      </c>
      <c r="B83" s="19" t="s">
        <v>703</v>
      </c>
      <c r="C83" s="21">
        <v>8.0000000000000004E-4</v>
      </c>
      <c r="D83" s="21">
        <v>0.05</v>
      </c>
      <c r="E83" s="21" t="s">
        <v>704</v>
      </c>
      <c r="F83" s="19" t="s">
        <v>572</v>
      </c>
    </row>
    <row r="84" spans="1:6" ht="15.75">
      <c r="A84" s="18" t="s">
        <v>705</v>
      </c>
      <c r="B84" s="19" t="s">
        <v>706</v>
      </c>
      <c r="C84" s="21" t="s">
        <v>542</v>
      </c>
      <c r="D84" s="21">
        <v>0.05</v>
      </c>
      <c r="E84" s="21" t="s">
        <v>707</v>
      </c>
      <c r="F84" s="19" t="s">
        <v>572</v>
      </c>
    </row>
    <row r="85" spans="1:6" ht="15.75">
      <c r="A85" s="18" t="s">
        <v>708</v>
      </c>
      <c r="B85" s="19" t="s">
        <v>709</v>
      </c>
      <c r="C85" s="21" t="s">
        <v>542</v>
      </c>
      <c r="D85" s="21">
        <v>0.6</v>
      </c>
      <c r="E85" s="21" t="s">
        <v>710</v>
      </c>
      <c r="F85" s="19" t="s">
        <v>572</v>
      </c>
    </row>
    <row r="86" spans="1:6" ht="15.75">
      <c r="A86" s="18" t="s">
        <v>528</v>
      </c>
      <c r="B86" s="19" t="s">
        <v>711</v>
      </c>
      <c r="C86" s="21">
        <v>2E-3</v>
      </c>
      <c r="D86" s="21">
        <v>0.02</v>
      </c>
      <c r="E86" s="21" t="s">
        <v>542</v>
      </c>
      <c r="F86" s="19" t="s">
        <v>572</v>
      </c>
    </row>
    <row r="87" spans="1:6" ht="15.75">
      <c r="A87" s="18" t="s">
        <v>712</v>
      </c>
      <c r="B87" s="19">
        <v>2148878</v>
      </c>
      <c r="C87" s="21" t="s">
        <v>542</v>
      </c>
      <c r="D87" s="21">
        <v>10</v>
      </c>
      <c r="E87" s="21" t="s">
        <v>542</v>
      </c>
      <c r="F87" s="19" t="s">
        <v>543</v>
      </c>
    </row>
    <row r="88" spans="1:6" ht="31.5">
      <c r="A88" s="18" t="s">
        <v>713</v>
      </c>
      <c r="B88" s="19" t="s">
        <v>714</v>
      </c>
      <c r="C88" s="21" t="s">
        <v>542</v>
      </c>
      <c r="D88" s="21" t="s">
        <v>542</v>
      </c>
      <c r="E88" s="21" t="s">
        <v>542</v>
      </c>
      <c r="F88" s="19" t="s">
        <v>572</v>
      </c>
    </row>
    <row r="89" spans="1:6" ht="15.75">
      <c r="A89" s="18" t="s">
        <v>285</v>
      </c>
      <c r="B89" s="19" t="s">
        <v>715</v>
      </c>
      <c r="C89" s="21">
        <v>10</v>
      </c>
      <c r="D89" s="21">
        <v>100</v>
      </c>
      <c r="E89" s="21" t="s">
        <v>542</v>
      </c>
      <c r="F89" s="19" t="s">
        <v>543</v>
      </c>
    </row>
    <row r="90" spans="1:6" ht="15.75">
      <c r="A90" s="18" t="s">
        <v>716</v>
      </c>
      <c r="B90" s="19" t="s">
        <v>717</v>
      </c>
      <c r="C90" s="21">
        <v>1000</v>
      </c>
      <c r="D90" s="21" t="s">
        <v>542</v>
      </c>
      <c r="E90" s="21" t="s">
        <v>542</v>
      </c>
      <c r="F90" s="19" t="s">
        <v>552</v>
      </c>
    </row>
    <row r="91" spans="1:6" ht="15.75">
      <c r="A91" s="18" t="s">
        <v>290</v>
      </c>
      <c r="B91" s="19" t="s">
        <v>718</v>
      </c>
      <c r="C91" s="21">
        <v>0.3</v>
      </c>
      <c r="D91" s="21">
        <v>1</v>
      </c>
      <c r="E91" s="21" t="s">
        <v>542</v>
      </c>
      <c r="F91" s="19" t="s">
        <v>548</v>
      </c>
    </row>
    <row r="92" spans="1:6" ht="15.75">
      <c r="A92" s="18" t="s">
        <v>719</v>
      </c>
      <c r="B92" s="19" t="s">
        <v>720</v>
      </c>
      <c r="C92" s="21">
        <v>1E-3</v>
      </c>
      <c r="D92" s="21">
        <v>0.01</v>
      </c>
      <c r="E92" s="21" t="s">
        <v>542</v>
      </c>
      <c r="F92" s="19" t="s">
        <v>543</v>
      </c>
    </row>
    <row r="93" spans="1:6" s="16" customFormat="1" ht="15.75">
      <c r="A93" s="22" t="s">
        <v>721</v>
      </c>
      <c r="B93" s="23" t="s">
        <v>722</v>
      </c>
      <c r="C93" s="24">
        <v>1.3</v>
      </c>
      <c r="D93" s="24">
        <v>14</v>
      </c>
      <c r="E93" s="24" t="s">
        <v>542</v>
      </c>
      <c r="F93" s="23" t="s">
        <v>548</v>
      </c>
    </row>
    <row r="94" spans="1:6" ht="15.75">
      <c r="A94" s="18" t="s">
        <v>295</v>
      </c>
      <c r="B94" s="19" t="s">
        <v>723</v>
      </c>
      <c r="C94" s="21">
        <v>0.5</v>
      </c>
      <c r="D94" s="21" t="s">
        <v>724</v>
      </c>
      <c r="E94" s="21" t="s">
        <v>542</v>
      </c>
      <c r="F94" s="19" t="s">
        <v>552</v>
      </c>
    </row>
    <row r="95" spans="1:6" ht="15.75">
      <c r="A95" s="18" t="s">
        <v>725</v>
      </c>
      <c r="B95" s="19" t="s">
        <v>726</v>
      </c>
      <c r="C95" s="21">
        <v>0.5</v>
      </c>
      <c r="D95" s="21">
        <v>100</v>
      </c>
      <c r="E95" s="21" t="s">
        <v>542</v>
      </c>
      <c r="F95" s="19" t="s">
        <v>543</v>
      </c>
    </row>
    <row r="96" spans="1:6" ht="15.75">
      <c r="A96" s="18" t="s">
        <v>298</v>
      </c>
      <c r="B96" s="19" t="s">
        <v>727</v>
      </c>
      <c r="C96" s="21">
        <v>0.02</v>
      </c>
      <c r="D96" s="21" t="s">
        <v>542</v>
      </c>
      <c r="E96" s="21" t="s">
        <v>542</v>
      </c>
      <c r="F96" s="19" t="s">
        <v>543</v>
      </c>
    </row>
    <row r="97" spans="1:6" ht="15.75">
      <c r="A97" s="18" t="s">
        <v>728</v>
      </c>
      <c r="B97" s="19">
        <v>2234562</v>
      </c>
      <c r="C97" s="21">
        <v>2</v>
      </c>
      <c r="D97" s="21">
        <v>20</v>
      </c>
      <c r="E97" s="21" t="s">
        <v>542</v>
      </c>
      <c r="F97" s="19" t="s">
        <v>543</v>
      </c>
    </row>
    <row r="98" spans="1:6" ht="15.75">
      <c r="A98" s="18" t="s">
        <v>729</v>
      </c>
      <c r="B98" s="19" t="s">
        <v>730</v>
      </c>
      <c r="C98" s="21">
        <v>3</v>
      </c>
      <c r="D98" s="21">
        <v>30</v>
      </c>
      <c r="E98" s="21" t="s">
        <v>542</v>
      </c>
      <c r="F98" s="19" t="s">
        <v>543</v>
      </c>
    </row>
    <row r="99" spans="1:6" ht="15.75">
      <c r="A99" s="18" t="s">
        <v>731</v>
      </c>
      <c r="B99" s="19" t="s">
        <v>732</v>
      </c>
      <c r="C99" s="21" t="s">
        <v>542</v>
      </c>
      <c r="D99" s="21" t="s">
        <v>542</v>
      </c>
      <c r="E99" s="21" t="s">
        <v>542</v>
      </c>
      <c r="F99" s="19" t="s">
        <v>552</v>
      </c>
    </row>
    <row r="100" spans="1:6" ht="15.75">
      <c r="A100" s="18" t="s">
        <v>733</v>
      </c>
      <c r="B100" s="19" t="s">
        <v>734</v>
      </c>
      <c r="C100" s="21">
        <v>80</v>
      </c>
      <c r="D100" s="21">
        <v>800</v>
      </c>
      <c r="E100" s="21" t="s">
        <v>542</v>
      </c>
      <c r="F100" s="19" t="s">
        <v>543</v>
      </c>
    </row>
    <row r="101" spans="1:6" ht="75">
      <c r="A101" s="18" t="s">
        <v>303</v>
      </c>
      <c r="B101" s="19" t="s">
        <v>735</v>
      </c>
      <c r="C101" s="21">
        <v>18</v>
      </c>
      <c r="D101" s="21" t="s">
        <v>736</v>
      </c>
      <c r="E101" s="21" t="s">
        <v>542</v>
      </c>
      <c r="F101" s="19" t="s">
        <v>552</v>
      </c>
    </row>
    <row r="102" spans="1:6" s="16" customFormat="1" ht="15.75">
      <c r="A102" s="22" t="s">
        <v>737</v>
      </c>
      <c r="B102" s="23" t="s">
        <v>738</v>
      </c>
      <c r="C102" s="24" t="s">
        <v>542</v>
      </c>
      <c r="D102" s="24">
        <v>7.0000000000000007E-2</v>
      </c>
      <c r="E102" s="24" t="s">
        <v>739</v>
      </c>
      <c r="F102" s="23" t="s">
        <v>572</v>
      </c>
    </row>
    <row r="103" spans="1:6" ht="15.75">
      <c r="A103" s="18" t="s">
        <v>306</v>
      </c>
      <c r="B103" s="19" t="s">
        <v>740</v>
      </c>
      <c r="C103" s="21" t="s">
        <v>542</v>
      </c>
      <c r="D103" s="21" t="s">
        <v>542</v>
      </c>
      <c r="E103" s="21" t="s">
        <v>542</v>
      </c>
      <c r="F103" s="19" t="s">
        <v>552</v>
      </c>
    </row>
    <row r="104" spans="1:6" ht="15.75">
      <c r="A104" s="18" t="s">
        <v>741</v>
      </c>
      <c r="B104" s="19" t="s">
        <v>742</v>
      </c>
      <c r="C104" s="21" t="s">
        <v>542</v>
      </c>
      <c r="D104" s="21" t="s">
        <v>542</v>
      </c>
      <c r="E104" s="21" t="s">
        <v>542</v>
      </c>
      <c r="F104" s="19" t="s">
        <v>543</v>
      </c>
    </row>
    <row r="105" spans="1:6" s="16" customFormat="1" ht="15.75">
      <c r="A105" s="22" t="s">
        <v>67</v>
      </c>
      <c r="B105" s="23" t="s">
        <v>743</v>
      </c>
      <c r="C105" s="24">
        <v>2</v>
      </c>
      <c r="D105" s="24">
        <v>130</v>
      </c>
      <c r="E105" s="24" t="s">
        <v>542</v>
      </c>
      <c r="F105" s="23" t="s">
        <v>548</v>
      </c>
    </row>
    <row r="106" spans="1:6" s="16" customFormat="1" ht="15.75">
      <c r="A106" s="22" t="s">
        <v>744</v>
      </c>
      <c r="B106" s="23" t="s">
        <v>745</v>
      </c>
      <c r="C106" s="24">
        <v>8.6</v>
      </c>
      <c r="D106" s="24">
        <v>34</v>
      </c>
      <c r="E106" s="24" t="s">
        <v>542</v>
      </c>
      <c r="F106" s="23" t="s">
        <v>548</v>
      </c>
    </row>
    <row r="107" spans="1:6" ht="15.75">
      <c r="A107" s="18" t="s">
        <v>746</v>
      </c>
      <c r="B107" s="19" t="s">
        <v>747</v>
      </c>
      <c r="C107" s="21">
        <v>3000</v>
      </c>
      <c r="D107" s="21">
        <v>30000</v>
      </c>
      <c r="E107" s="21" t="s">
        <v>542</v>
      </c>
      <c r="F107" s="19" t="s">
        <v>543</v>
      </c>
    </row>
    <row r="108" spans="1:6" ht="15.75">
      <c r="A108" s="18" t="s">
        <v>748</v>
      </c>
      <c r="B108" s="19" t="s">
        <v>749</v>
      </c>
      <c r="C108" s="21">
        <v>0.3</v>
      </c>
      <c r="D108" s="21">
        <v>2</v>
      </c>
      <c r="E108" s="21" t="s">
        <v>542</v>
      </c>
      <c r="F108" s="19" t="s">
        <v>572</v>
      </c>
    </row>
    <row r="109" spans="1:6" ht="15.75">
      <c r="A109" s="18" t="s">
        <v>750</v>
      </c>
      <c r="B109" s="19" t="s">
        <v>751</v>
      </c>
      <c r="C109" s="21">
        <v>0.01</v>
      </c>
      <c r="D109" s="21" t="s">
        <v>542</v>
      </c>
      <c r="E109" s="21" t="s">
        <v>542</v>
      </c>
      <c r="F109" s="19" t="s">
        <v>548</v>
      </c>
    </row>
    <row r="110" spans="1:6" ht="15.75">
      <c r="A110" s="18" t="s">
        <v>752</v>
      </c>
      <c r="B110" s="19" t="s">
        <v>753</v>
      </c>
      <c r="C110" s="21" t="s">
        <v>542</v>
      </c>
      <c r="D110" s="21" t="s">
        <v>542</v>
      </c>
      <c r="E110" s="21" t="s">
        <v>542</v>
      </c>
      <c r="F110" s="19" t="s">
        <v>543</v>
      </c>
    </row>
    <row r="111" spans="1:6" ht="15.75">
      <c r="A111" s="18" t="s">
        <v>754</v>
      </c>
      <c r="B111" s="19" t="s">
        <v>755</v>
      </c>
      <c r="C111" s="21">
        <v>0.01</v>
      </c>
      <c r="D111" s="21" t="s">
        <v>542</v>
      </c>
      <c r="E111" s="21" t="s">
        <v>542</v>
      </c>
      <c r="F111" s="19" t="s">
        <v>609</v>
      </c>
    </row>
    <row r="112" spans="1:6" ht="15.75">
      <c r="A112" s="18" t="s">
        <v>756</v>
      </c>
      <c r="B112" s="19"/>
      <c r="C112" s="21" t="s">
        <v>542</v>
      </c>
      <c r="D112" s="21" t="s">
        <v>757</v>
      </c>
      <c r="E112" s="21" t="s">
        <v>542</v>
      </c>
      <c r="F112" s="19" t="s">
        <v>543</v>
      </c>
    </row>
    <row r="113" spans="1:6" ht="15.75">
      <c r="A113" s="18" t="s">
        <v>338</v>
      </c>
      <c r="B113" s="19" t="s">
        <v>758</v>
      </c>
      <c r="C113" s="21" t="s">
        <v>542</v>
      </c>
      <c r="D113" s="21" t="s">
        <v>542</v>
      </c>
      <c r="E113" s="21" t="s">
        <v>542</v>
      </c>
      <c r="F113" s="19" t="s">
        <v>552</v>
      </c>
    </row>
    <row r="114" spans="1:6" ht="15.75">
      <c r="A114" s="18" t="s">
        <v>759</v>
      </c>
      <c r="B114" s="19" t="s">
        <v>760</v>
      </c>
      <c r="C114" s="21">
        <v>6.9999999999999999E-4</v>
      </c>
      <c r="D114" s="21" t="s">
        <v>542</v>
      </c>
      <c r="E114" s="21" t="s">
        <v>542</v>
      </c>
      <c r="F114" s="19" t="s">
        <v>572</v>
      </c>
    </row>
    <row r="115" spans="1:6" ht="15.75">
      <c r="A115" s="18" t="s">
        <v>761</v>
      </c>
      <c r="B115" s="19" t="s">
        <v>762</v>
      </c>
      <c r="C115" s="21">
        <v>0.4</v>
      </c>
      <c r="D115" s="21">
        <v>1</v>
      </c>
      <c r="E115" s="21" t="s">
        <v>542</v>
      </c>
      <c r="F115" s="19" t="s">
        <v>548</v>
      </c>
    </row>
    <row r="116" spans="1:6" ht="15.75">
      <c r="A116" s="18" t="s">
        <v>763</v>
      </c>
      <c r="B116" s="19" t="s">
        <v>764</v>
      </c>
      <c r="C116" s="21">
        <v>1.2999999999999999E-4</v>
      </c>
      <c r="D116" s="21">
        <v>7.2</v>
      </c>
      <c r="E116" s="21" t="s">
        <v>765</v>
      </c>
      <c r="F116" s="19" t="s">
        <v>572</v>
      </c>
    </row>
    <row r="117" spans="1:6" ht="15.75">
      <c r="A117" s="18" t="s">
        <v>766</v>
      </c>
      <c r="B117" s="19" t="s">
        <v>767</v>
      </c>
      <c r="C117" s="21">
        <v>2.0000000000000001E-4</v>
      </c>
      <c r="D117" s="21" t="s">
        <v>644</v>
      </c>
      <c r="E117" s="21" t="s">
        <v>542</v>
      </c>
      <c r="F117" s="19" t="s">
        <v>552</v>
      </c>
    </row>
    <row r="118" spans="1:6" ht="15.75">
      <c r="A118" s="18" t="s">
        <v>375</v>
      </c>
      <c r="B118" s="19" t="s">
        <v>542</v>
      </c>
      <c r="C118" s="21" t="s">
        <v>542</v>
      </c>
      <c r="D118" s="21" t="s">
        <v>768</v>
      </c>
      <c r="E118" s="21" t="s">
        <v>542</v>
      </c>
      <c r="F118" s="19" t="s">
        <v>543</v>
      </c>
    </row>
    <row r="119" spans="1:6" ht="15.75">
      <c r="A119" s="18" t="s">
        <v>377</v>
      </c>
      <c r="B119" s="19" t="s">
        <v>769</v>
      </c>
      <c r="C119" s="21">
        <v>7.7</v>
      </c>
      <c r="D119" s="21" t="s">
        <v>770</v>
      </c>
      <c r="E119" s="21" t="s">
        <v>542</v>
      </c>
      <c r="F119" s="19" t="s">
        <v>552</v>
      </c>
    </row>
    <row r="120" spans="1:6" ht="15.75">
      <c r="A120" s="18" t="s">
        <v>771</v>
      </c>
      <c r="B120" s="19" t="s">
        <v>772</v>
      </c>
      <c r="C120" s="21">
        <v>1</v>
      </c>
      <c r="D120" s="21">
        <v>5</v>
      </c>
      <c r="E120" s="21" t="s">
        <v>542</v>
      </c>
      <c r="F120" s="19" t="s">
        <v>543</v>
      </c>
    </row>
    <row r="121" spans="1:6" ht="15.75">
      <c r="A121" s="18" t="s">
        <v>773</v>
      </c>
      <c r="B121" s="19" t="s">
        <v>774</v>
      </c>
      <c r="C121" s="21">
        <v>1.4999999999999999E-2</v>
      </c>
      <c r="D121" s="21">
        <v>0.05</v>
      </c>
      <c r="E121" s="21" t="s">
        <v>542</v>
      </c>
      <c r="F121" s="19" t="s">
        <v>543</v>
      </c>
    </row>
    <row r="122" spans="1:6" ht="110.25">
      <c r="A122" s="18" t="s">
        <v>775</v>
      </c>
      <c r="B122" s="19"/>
      <c r="C122" s="21">
        <v>1.7000000000000001E-4</v>
      </c>
      <c r="D122" s="21" t="s">
        <v>542</v>
      </c>
      <c r="E122" s="21" t="s">
        <v>776</v>
      </c>
      <c r="F122" s="19" t="s">
        <v>572</v>
      </c>
    </row>
    <row r="123" spans="1:6" ht="15.75">
      <c r="A123" s="18" t="s">
        <v>777</v>
      </c>
      <c r="B123" s="19" t="s">
        <v>778</v>
      </c>
      <c r="C123" s="21">
        <v>4</v>
      </c>
      <c r="D123" s="21">
        <v>40</v>
      </c>
      <c r="E123" s="21" t="s">
        <v>542</v>
      </c>
      <c r="F123" s="19" t="s">
        <v>543</v>
      </c>
    </row>
    <row r="124" spans="1:6" ht="15.75">
      <c r="A124" s="18" t="s">
        <v>779</v>
      </c>
      <c r="B124" s="19" t="s">
        <v>780</v>
      </c>
      <c r="C124" s="21">
        <v>0.03</v>
      </c>
      <c r="D124" s="21">
        <v>0.1</v>
      </c>
      <c r="E124" s="21" t="s">
        <v>542</v>
      </c>
      <c r="F124" s="19" t="s">
        <v>543</v>
      </c>
    </row>
    <row r="125" spans="1:6" ht="15.75">
      <c r="A125" s="18" t="s">
        <v>781</v>
      </c>
      <c r="B125" s="19" t="s">
        <v>782</v>
      </c>
      <c r="C125" s="21">
        <v>100</v>
      </c>
      <c r="D125" s="21">
        <v>1000</v>
      </c>
      <c r="E125" s="21" t="s">
        <v>542</v>
      </c>
      <c r="F125" s="19" t="s">
        <v>543</v>
      </c>
    </row>
    <row r="126" spans="1:6" ht="15.75">
      <c r="A126" s="18" t="s">
        <v>384</v>
      </c>
      <c r="B126" s="19" t="s">
        <v>783</v>
      </c>
      <c r="C126" s="21">
        <v>1.4999999999999999E-2</v>
      </c>
      <c r="D126" s="21">
        <v>0.54</v>
      </c>
      <c r="E126" s="21" t="s">
        <v>542</v>
      </c>
      <c r="F126" s="19" t="s">
        <v>572</v>
      </c>
    </row>
    <row r="127" spans="1:6" ht="15.75">
      <c r="A127" s="18" t="s">
        <v>784</v>
      </c>
      <c r="B127" s="19" t="s">
        <v>785</v>
      </c>
      <c r="C127" s="21">
        <v>0.5</v>
      </c>
      <c r="D127" s="21">
        <v>1</v>
      </c>
      <c r="E127" s="21" t="s">
        <v>542</v>
      </c>
      <c r="F127" s="19" t="s">
        <v>543</v>
      </c>
    </row>
    <row r="128" spans="1:6" ht="15.75">
      <c r="A128" s="18" t="s">
        <v>388</v>
      </c>
      <c r="B128" s="19" t="s">
        <v>786</v>
      </c>
      <c r="C128" s="21">
        <v>1</v>
      </c>
      <c r="D128" s="21">
        <v>4</v>
      </c>
      <c r="E128" s="21" t="s">
        <v>542</v>
      </c>
      <c r="F128" s="19" t="s">
        <v>548</v>
      </c>
    </row>
    <row r="129" spans="1:6" ht="15.75">
      <c r="A129" s="18" t="s">
        <v>787</v>
      </c>
      <c r="B129" s="19" t="s">
        <v>788</v>
      </c>
      <c r="C129" s="21">
        <v>50</v>
      </c>
      <c r="D129" s="21">
        <v>500</v>
      </c>
      <c r="E129" s="21" t="s">
        <v>542</v>
      </c>
      <c r="F129" s="19" t="s">
        <v>543</v>
      </c>
    </row>
    <row r="130" spans="1:6" ht="15.75">
      <c r="A130" s="18" t="s">
        <v>789</v>
      </c>
      <c r="B130" s="19" t="s">
        <v>790</v>
      </c>
      <c r="C130" s="21" t="s">
        <v>542</v>
      </c>
      <c r="D130" s="21" t="s">
        <v>791</v>
      </c>
      <c r="E130" s="21" t="s">
        <v>542</v>
      </c>
      <c r="F130" s="19" t="s">
        <v>543</v>
      </c>
    </row>
    <row r="131" spans="1:6" s="16" customFormat="1" ht="15.75">
      <c r="A131" s="22" t="s">
        <v>792</v>
      </c>
      <c r="B131" s="23" t="s">
        <v>793</v>
      </c>
      <c r="C131" s="24" t="s">
        <v>542</v>
      </c>
      <c r="D131" s="24" t="s">
        <v>542</v>
      </c>
      <c r="E131" s="24" t="s">
        <v>542</v>
      </c>
      <c r="F131" s="23" t="s">
        <v>543</v>
      </c>
    </row>
    <row r="132" spans="1:6" ht="135">
      <c r="A132" s="18" t="s">
        <v>794</v>
      </c>
      <c r="B132" s="19" t="s">
        <v>795</v>
      </c>
      <c r="C132" s="21">
        <v>1</v>
      </c>
      <c r="D132" s="21">
        <v>10</v>
      </c>
      <c r="E132" s="21" t="s">
        <v>542</v>
      </c>
      <c r="F132" s="19" t="s">
        <v>543</v>
      </c>
    </row>
    <row r="133" spans="1:6" ht="15.75">
      <c r="A133" s="18" t="s">
        <v>397</v>
      </c>
      <c r="B133" s="19" t="s">
        <v>796</v>
      </c>
      <c r="C133" s="21">
        <v>6.4999999999999997E-3</v>
      </c>
      <c r="D133" s="21">
        <v>3.4000000000000002E-2</v>
      </c>
      <c r="E133" s="21" t="s">
        <v>542</v>
      </c>
      <c r="F133" s="19" t="s">
        <v>548</v>
      </c>
    </row>
    <row r="134" spans="1:6" ht="15.75">
      <c r="A134" s="18" t="s">
        <v>797</v>
      </c>
      <c r="B134" s="19" t="s">
        <v>798</v>
      </c>
      <c r="C134" s="21" t="s">
        <v>542</v>
      </c>
      <c r="D134" s="21" t="s">
        <v>542</v>
      </c>
      <c r="E134" s="21" t="s">
        <v>542</v>
      </c>
      <c r="F134" s="19" t="s">
        <v>552</v>
      </c>
    </row>
    <row r="135" spans="1:6" ht="15.75">
      <c r="A135" s="18" t="s">
        <v>799</v>
      </c>
      <c r="B135" s="19" t="s">
        <v>800</v>
      </c>
      <c r="C135" s="21">
        <v>10</v>
      </c>
      <c r="D135" s="21" t="s">
        <v>542</v>
      </c>
      <c r="E135" s="21" t="s">
        <v>542</v>
      </c>
      <c r="F135" s="19" t="s">
        <v>609</v>
      </c>
    </row>
    <row r="136" spans="1:6" ht="15.75">
      <c r="A136" s="18" t="s">
        <v>801</v>
      </c>
      <c r="B136" s="19" t="s">
        <v>802</v>
      </c>
      <c r="C136" s="21">
        <v>5</v>
      </c>
      <c r="D136" s="21">
        <v>50</v>
      </c>
      <c r="E136" s="21" t="s">
        <v>542</v>
      </c>
      <c r="F136" s="19" t="s">
        <v>543</v>
      </c>
    </row>
    <row r="137" spans="1:6" ht="15.75">
      <c r="A137" s="18" t="s">
        <v>803</v>
      </c>
      <c r="B137" s="19" t="s">
        <v>804</v>
      </c>
      <c r="C137" s="21">
        <v>10</v>
      </c>
      <c r="D137" s="21" t="s">
        <v>542</v>
      </c>
      <c r="E137" s="21" t="s">
        <v>542</v>
      </c>
      <c r="F137" s="19" t="s">
        <v>543</v>
      </c>
    </row>
    <row r="138" spans="1:6" ht="15.75">
      <c r="A138" s="22" t="s">
        <v>56</v>
      </c>
      <c r="B138" s="23" t="s">
        <v>805</v>
      </c>
      <c r="C138" s="24">
        <v>74</v>
      </c>
      <c r="D138" s="24" t="s">
        <v>806</v>
      </c>
      <c r="E138" s="24" t="s">
        <v>542</v>
      </c>
      <c r="F138" s="23" t="s">
        <v>552</v>
      </c>
    </row>
    <row r="139" spans="1:6" ht="15.75">
      <c r="A139" s="18" t="s">
        <v>807</v>
      </c>
      <c r="B139" s="19" t="s">
        <v>808</v>
      </c>
      <c r="C139" s="21">
        <v>0.25</v>
      </c>
      <c r="D139" s="21">
        <v>5</v>
      </c>
      <c r="E139" s="21" t="s">
        <v>542</v>
      </c>
      <c r="F139" s="19" t="s">
        <v>543</v>
      </c>
    </row>
    <row r="140" spans="1:6" ht="15.75">
      <c r="A140" s="18" t="s">
        <v>809</v>
      </c>
      <c r="B140" s="19" t="s">
        <v>810</v>
      </c>
      <c r="C140" s="21">
        <v>5.0000000000000001E-3</v>
      </c>
      <c r="D140" s="21" t="s">
        <v>542</v>
      </c>
      <c r="E140" s="21" t="s">
        <v>542</v>
      </c>
      <c r="F140" s="19" t="s">
        <v>543</v>
      </c>
    </row>
    <row r="141" spans="1:6" ht="15.75">
      <c r="A141" s="18" t="s">
        <v>811</v>
      </c>
      <c r="B141" s="19" t="s">
        <v>812</v>
      </c>
      <c r="C141" s="21">
        <v>50</v>
      </c>
      <c r="D141" s="21">
        <v>500</v>
      </c>
      <c r="E141" s="21" t="s">
        <v>542</v>
      </c>
      <c r="F141" s="19" t="s">
        <v>543</v>
      </c>
    </row>
    <row r="142" spans="1:6" ht="15.75">
      <c r="A142" s="18" t="s">
        <v>813</v>
      </c>
      <c r="B142" s="19" t="s">
        <v>814</v>
      </c>
      <c r="C142" s="21">
        <v>2.0000000000000001E-4</v>
      </c>
      <c r="D142" s="21">
        <v>1.5E-3</v>
      </c>
      <c r="E142" s="21" t="s">
        <v>542</v>
      </c>
      <c r="F142" s="19" t="s">
        <v>572</v>
      </c>
    </row>
    <row r="143" spans="1:6" ht="15.75">
      <c r="A143" s="18" t="s">
        <v>815</v>
      </c>
      <c r="B143" s="19" t="s">
        <v>816</v>
      </c>
      <c r="C143" s="21">
        <v>0.4</v>
      </c>
      <c r="D143" s="21" t="s">
        <v>542</v>
      </c>
      <c r="E143" s="21" t="s">
        <v>542</v>
      </c>
      <c r="F143" s="19" t="s">
        <v>548</v>
      </c>
    </row>
    <row r="144" spans="1:6" s="16" customFormat="1" ht="15.75">
      <c r="A144" s="22" t="s">
        <v>817</v>
      </c>
      <c r="B144" s="23" t="s">
        <v>818</v>
      </c>
      <c r="C144" s="24">
        <v>10</v>
      </c>
      <c r="D144" s="24" t="s">
        <v>542</v>
      </c>
      <c r="E144" s="24" t="s">
        <v>542</v>
      </c>
      <c r="F144" s="23" t="s">
        <v>609</v>
      </c>
    </row>
    <row r="145" spans="1:6" ht="15.75">
      <c r="A145" s="18" t="s">
        <v>819</v>
      </c>
      <c r="B145" s="19" t="s">
        <v>820</v>
      </c>
      <c r="C145" s="21">
        <v>2.5</v>
      </c>
      <c r="D145" s="21" t="s">
        <v>542</v>
      </c>
      <c r="E145" s="21" t="s">
        <v>542</v>
      </c>
      <c r="F145" s="19" t="s">
        <v>548</v>
      </c>
    </row>
    <row r="146" spans="1:6" ht="15.75">
      <c r="A146" s="18" t="s">
        <v>410</v>
      </c>
      <c r="B146" s="19" t="s">
        <v>821</v>
      </c>
      <c r="C146" s="21">
        <v>0.1</v>
      </c>
      <c r="D146" s="21" t="s">
        <v>822</v>
      </c>
      <c r="E146" s="21" t="s">
        <v>542</v>
      </c>
      <c r="F146" s="19" t="s">
        <v>552</v>
      </c>
    </row>
    <row r="147" spans="1:6" ht="15.75">
      <c r="A147" s="18" t="s">
        <v>411</v>
      </c>
      <c r="B147" s="19" t="s">
        <v>823</v>
      </c>
      <c r="C147" s="21">
        <v>0.03</v>
      </c>
      <c r="D147" s="21" t="s">
        <v>542</v>
      </c>
      <c r="E147" s="21" t="s">
        <v>542</v>
      </c>
      <c r="F147" s="19" t="s">
        <v>572</v>
      </c>
    </row>
    <row r="148" spans="1:6" ht="15.75">
      <c r="A148" s="18" t="s">
        <v>824</v>
      </c>
      <c r="B148" s="19"/>
      <c r="C148" s="21" t="s">
        <v>542</v>
      </c>
      <c r="D148" s="21">
        <v>8.0000000000000002E-3</v>
      </c>
      <c r="E148" s="21" t="s">
        <v>542</v>
      </c>
      <c r="F148" s="19" t="s">
        <v>543</v>
      </c>
    </row>
    <row r="149" spans="1:6" ht="15.75">
      <c r="A149" s="18" t="s">
        <v>825</v>
      </c>
      <c r="B149" s="19" t="s">
        <v>826</v>
      </c>
      <c r="C149" s="21">
        <v>100</v>
      </c>
      <c r="D149" s="21" t="s">
        <v>542</v>
      </c>
      <c r="E149" s="21" t="s">
        <v>542</v>
      </c>
      <c r="F149" s="19" t="s">
        <v>543</v>
      </c>
    </row>
    <row r="150" spans="1:6" ht="105">
      <c r="A150" s="18" t="s">
        <v>827</v>
      </c>
      <c r="B150" s="19" t="s">
        <v>828</v>
      </c>
      <c r="C150" s="21">
        <v>30</v>
      </c>
      <c r="D150" s="21" t="s">
        <v>542</v>
      </c>
      <c r="E150" s="21" t="s">
        <v>542</v>
      </c>
      <c r="F150" s="19" t="s">
        <v>543</v>
      </c>
    </row>
    <row r="151" spans="1:6" s="16" customFormat="1" ht="15.75">
      <c r="A151" s="22" t="s">
        <v>829</v>
      </c>
      <c r="B151" s="23" t="s">
        <v>830</v>
      </c>
      <c r="C151" s="24">
        <v>6.8</v>
      </c>
      <c r="D151" s="24" t="s">
        <v>542</v>
      </c>
      <c r="E151" s="24" t="s">
        <v>542</v>
      </c>
      <c r="F151" s="23" t="s">
        <v>552</v>
      </c>
    </row>
  </sheetData>
  <mergeCells count="2">
    <mergeCell ref="A1:F1"/>
    <mergeCell ref="A2:G2"/>
  </mergeCells>
  <hyperlinks>
    <hyperlink ref="A2" r:id="rId1" xr:uid="{1946F7F6-938F-4012-ABD6-D6BE32FB2C3C}"/>
  </hyperlinks>
  <pageMargins left="0.7" right="0.7" top="0.75" bottom="0.75" header="0.3" footer="0.3"/>
  <legacy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AA667-38EC-4229-9074-615C17B34AD2}">
  <dimension ref="A1:E18"/>
  <sheetViews>
    <sheetView workbookViewId="0"/>
  </sheetViews>
  <sheetFormatPr defaultRowHeight="15"/>
  <cols>
    <col min="1" max="1" width="35.5703125" bestFit="1" customWidth="1"/>
  </cols>
  <sheetData>
    <row r="1" spans="1:5">
      <c r="A1" t="s">
        <v>831</v>
      </c>
      <c r="B1" t="s">
        <v>832</v>
      </c>
    </row>
    <row r="2" spans="1:5">
      <c r="A2" t="s">
        <v>833</v>
      </c>
      <c r="B2" t="s">
        <v>834</v>
      </c>
    </row>
    <row r="3" spans="1:5">
      <c r="A3" t="s">
        <v>835</v>
      </c>
      <c r="B3" t="s">
        <v>836</v>
      </c>
    </row>
    <row r="4" spans="1:5">
      <c r="A4" t="s">
        <v>837</v>
      </c>
      <c r="B4" t="s">
        <v>838</v>
      </c>
    </row>
    <row r="5" spans="1:5">
      <c r="A5" t="s">
        <v>839</v>
      </c>
      <c r="B5" t="s">
        <v>840</v>
      </c>
      <c r="E5" t="s">
        <v>841</v>
      </c>
    </row>
    <row r="6" spans="1:5">
      <c r="A6" t="s">
        <v>213</v>
      </c>
      <c r="B6" t="s">
        <v>842</v>
      </c>
      <c r="E6" t="s">
        <v>843</v>
      </c>
    </row>
    <row r="7" spans="1:5">
      <c r="A7" t="s">
        <v>844</v>
      </c>
      <c r="B7" t="s">
        <v>845</v>
      </c>
    </row>
    <row r="8" spans="1:5">
      <c r="A8" t="s">
        <v>846</v>
      </c>
      <c r="B8" t="s">
        <v>847</v>
      </c>
      <c r="E8" t="s">
        <v>848</v>
      </c>
    </row>
    <row r="9" spans="1:5">
      <c r="A9" t="s">
        <v>849</v>
      </c>
      <c r="B9" t="s">
        <v>838</v>
      </c>
      <c r="E9" t="s">
        <v>850</v>
      </c>
    </row>
    <row r="10" spans="1:5">
      <c r="A10" t="s">
        <v>851</v>
      </c>
      <c r="B10" t="s">
        <v>838</v>
      </c>
    </row>
    <row r="11" spans="1:5">
      <c r="A11" t="s">
        <v>852</v>
      </c>
      <c r="B11" t="s">
        <v>853</v>
      </c>
      <c r="E11" t="s">
        <v>854</v>
      </c>
    </row>
    <row r="12" spans="1:5">
      <c r="A12" t="s">
        <v>855</v>
      </c>
      <c r="B12" t="s">
        <v>847</v>
      </c>
      <c r="E12" t="s">
        <v>856</v>
      </c>
    </row>
    <row r="13" spans="1:5">
      <c r="A13" t="s">
        <v>857</v>
      </c>
      <c r="B13" t="s">
        <v>858</v>
      </c>
    </row>
    <row r="14" spans="1:5">
      <c r="A14" t="s">
        <v>859</v>
      </c>
      <c r="B14" t="s">
        <v>860</v>
      </c>
    </row>
    <row r="15" spans="1:5">
      <c r="A15" t="s">
        <v>861</v>
      </c>
      <c r="B15" t="s">
        <v>862</v>
      </c>
    </row>
    <row r="16" spans="1:5">
      <c r="A16" t="s">
        <v>863</v>
      </c>
      <c r="B16" t="s">
        <v>864</v>
      </c>
    </row>
    <row r="17" spans="1:2">
      <c r="A17" t="s">
        <v>865</v>
      </c>
      <c r="B17" t="s">
        <v>864</v>
      </c>
    </row>
    <row r="18" spans="1:2">
      <c r="A18" t="s">
        <v>866</v>
      </c>
      <c r="B18" t="s">
        <v>867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755EE-6B88-4D08-A364-7E9837FF5D61}">
  <dimension ref="A1:I30"/>
  <sheetViews>
    <sheetView workbookViewId="0">
      <selection sqref="A1:H1"/>
    </sheetView>
  </sheetViews>
  <sheetFormatPr defaultColWidth="11.140625" defaultRowHeight="15"/>
  <cols>
    <col min="1" max="1" width="39.7109375" style="32" bestFit="1" customWidth="1"/>
    <col min="2" max="2" width="18.5703125" style="32" bestFit="1" customWidth="1"/>
    <col min="3" max="3" width="35.28515625" style="32" customWidth="1"/>
    <col min="4" max="4" width="31.140625" style="32" customWidth="1"/>
    <col min="5" max="5" width="13.85546875" style="32" customWidth="1"/>
    <col min="6" max="6" width="31.7109375" style="32" bestFit="1" customWidth="1"/>
    <col min="7" max="7" width="31.7109375" style="32" customWidth="1"/>
    <col min="8" max="8" width="31.7109375" style="32" bestFit="1" customWidth="1"/>
    <col min="9" max="9" width="17.28515625" style="28" bestFit="1" customWidth="1"/>
    <col min="10" max="16384" width="11.140625" style="28"/>
  </cols>
  <sheetData>
    <row r="1" spans="1:9" ht="26.25">
      <c r="A1" s="87" t="s">
        <v>868</v>
      </c>
      <c r="B1" s="87"/>
      <c r="C1" s="87"/>
      <c r="D1" s="87"/>
      <c r="E1" s="87"/>
      <c r="F1" s="87"/>
      <c r="G1" s="87"/>
      <c r="H1" s="87"/>
    </row>
    <row r="2" spans="1:9">
      <c r="A2" s="88" t="s">
        <v>534</v>
      </c>
      <c r="B2" s="88"/>
      <c r="C2" s="88"/>
      <c r="D2" s="88"/>
      <c r="E2" s="88"/>
      <c r="F2" s="88"/>
      <c r="G2" s="88"/>
      <c r="H2" s="88"/>
    </row>
    <row r="3" spans="1:9" ht="31.5" customHeight="1">
      <c r="A3" s="88" t="s">
        <v>869</v>
      </c>
      <c r="B3" s="88"/>
      <c r="C3" s="88"/>
      <c r="D3" s="88"/>
      <c r="E3" s="88"/>
      <c r="F3" s="88"/>
      <c r="G3" s="88"/>
      <c r="H3" s="88"/>
    </row>
    <row r="4" spans="1:9" ht="47.25">
      <c r="A4" s="29" t="s">
        <v>35</v>
      </c>
      <c r="B4" s="29" t="s">
        <v>976</v>
      </c>
      <c r="C4" s="29" t="s">
        <v>873</v>
      </c>
      <c r="D4" s="29" t="s">
        <v>874</v>
      </c>
      <c r="E4" s="29" t="s">
        <v>875</v>
      </c>
      <c r="F4" s="29" t="s">
        <v>870</v>
      </c>
      <c r="G4" s="29" t="s">
        <v>871</v>
      </c>
      <c r="H4" s="29" t="s">
        <v>872</v>
      </c>
      <c r="I4" s="39" t="s">
        <v>977</v>
      </c>
    </row>
    <row r="5" spans="1:9" ht="15.75">
      <c r="A5" s="30" t="s">
        <v>51</v>
      </c>
      <c r="B5" s="30">
        <f>'H1 back calculations'!G7</f>
        <v>52</v>
      </c>
      <c r="C5" s="31">
        <v>92</v>
      </c>
      <c r="D5" s="31">
        <v>92</v>
      </c>
      <c r="E5" s="31" t="s">
        <v>876</v>
      </c>
      <c r="F5" s="31">
        <v>0.08</v>
      </c>
      <c r="G5" s="31">
        <v>0.08</v>
      </c>
      <c r="H5" s="31" t="s">
        <v>876</v>
      </c>
      <c r="I5" s="28">
        <f t="shared" ref="I5:I30" si="0">B5*F5*G5</f>
        <v>0.33280000000000004</v>
      </c>
    </row>
    <row r="6" spans="1:9" ht="15.75">
      <c r="A6" s="30" t="s">
        <v>877</v>
      </c>
      <c r="B6" s="30">
        <f>'H1 back calculations'!G8</f>
        <v>100</v>
      </c>
      <c r="C6" s="31">
        <v>11</v>
      </c>
      <c r="D6" s="31">
        <v>11</v>
      </c>
      <c r="E6" s="31" t="s">
        <v>876</v>
      </c>
      <c r="F6" s="31">
        <v>0.89</v>
      </c>
      <c r="G6" s="31">
        <v>0.89</v>
      </c>
      <c r="H6" s="31" t="s">
        <v>876</v>
      </c>
      <c r="I6" s="28">
        <f t="shared" si="0"/>
        <v>79.210000000000008</v>
      </c>
    </row>
    <row r="7" spans="1:9" ht="15.75">
      <c r="A7" s="40" t="s">
        <v>55</v>
      </c>
      <c r="B7" s="40">
        <f>'H1 back calculations'!G9</f>
        <v>500</v>
      </c>
      <c r="C7" s="41">
        <v>100</v>
      </c>
      <c r="D7" s="41">
        <v>98</v>
      </c>
      <c r="E7" s="41" t="s">
        <v>876</v>
      </c>
      <c r="F7" s="41">
        <v>0</v>
      </c>
      <c r="G7" s="41">
        <v>0.02</v>
      </c>
      <c r="H7" s="41" t="s">
        <v>876</v>
      </c>
      <c r="I7" s="28">
        <f t="shared" si="0"/>
        <v>0</v>
      </c>
    </row>
    <row r="8" spans="1:9" ht="15.75">
      <c r="A8" s="30" t="s">
        <v>878</v>
      </c>
      <c r="B8" s="68">
        <f>'H1 back calculations'!G13</f>
        <v>0.68</v>
      </c>
      <c r="C8" s="31">
        <v>0</v>
      </c>
      <c r="D8" s="31">
        <v>0</v>
      </c>
      <c r="E8" s="31">
        <v>0</v>
      </c>
      <c r="F8" s="31">
        <v>1</v>
      </c>
      <c r="G8" s="31">
        <v>1</v>
      </c>
      <c r="H8" s="31">
        <v>1</v>
      </c>
      <c r="I8" s="28">
        <f>B8*F8*G8</f>
        <v>0.68</v>
      </c>
    </row>
    <row r="9" spans="1:9" ht="15.75">
      <c r="A9" s="30" t="s">
        <v>879</v>
      </c>
      <c r="B9" s="30">
        <f>'H1 back calculations'!G14</f>
        <v>2.85</v>
      </c>
      <c r="C9" s="31">
        <v>11</v>
      </c>
      <c r="D9" s="31">
        <v>11</v>
      </c>
      <c r="E9" s="31" t="s">
        <v>876</v>
      </c>
      <c r="F9" s="31">
        <v>0.89</v>
      </c>
      <c r="G9" s="31">
        <v>0.89</v>
      </c>
      <c r="H9" s="31" t="s">
        <v>876</v>
      </c>
      <c r="I9" s="28">
        <f t="shared" si="0"/>
        <v>2.2574850000000004</v>
      </c>
    </row>
    <row r="10" spans="1:9" ht="15.75" hidden="1">
      <c r="A10" s="30" t="s">
        <v>880</v>
      </c>
      <c r="B10" s="30"/>
      <c r="C10" s="31">
        <v>63</v>
      </c>
      <c r="D10" s="31">
        <v>63</v>
      </c>
      <c r="E10" s="31"/>
      <c r="F10" s="31">
        <v>0.37</v>
      </c>
      <c r="G10" s="31">
        <v>0.37</v>
      </c>
      <c r="H10" s="31"/>
      <c r="I10" s="28">
        <f t="shared" si="0"/>
        <v>0</v>
      </c>
    </row>
    <row r="11" spans="1:9" ht="15.75">
      <c r="A11" s="30" t="s">
        <v>881</v>
      </c>
      <c r="B11" s="30"/>
      <c r="C11" s="31">
        <v>91</v>
      </c>
      <c r="D11" s="31">
        <v>99</v>
      </c>
      <c r="E11" s="31" t="s">
        <v>876</v>
      </c>
      <c r="F11" s="31">
        <v>0.09</v>
      </c>
      <c r="G11" s="31">
        <v>0.01</v>
      </c>
      <c r="H11" s="31" t="s">
        <v>876</v>
      </c>
      <c r="I11" s="28">
        <f t="shared" si="0"/>
        <v>0</v>
      </c>
    </row>
    <row r="12" spans="1:9" ht="15.75">
      <c r="A12" s="30" t="s">
        <v>882</v>
      </c>
      <c r="B12" s="30">
        <f>'H1 back calculations'!G15</f>
        <v>10</v>
      </c>
      <c r="C12" s="31">
        <v>84</v>
      </c>
      <c r="D12" s="31">
        <v>48</v>
      </c>
      <c r="E12" s="31" t="s">
        <v>876</v>
      </c>
      <c r="F12" s="31">
        <v>0.16</v>
      </c>
      <c r="G12" s="31">
        <v>0.52</v>
      </c>
      <c r="H12" s="31"/>
      <c r="I12" s="28">
        <f t="shared" si="0"/>
        <v>0.83200000000000007</v>
      </c>
    </row>
    <row r="13" spans="1:9" ht="15.75">
      <c r="A13" s="30" t="s">
        <v>883</v>
      </c>
      <c r="B13" s="30">
        <f>'H1 back calculations'!G16</f>
        <v>50</v>
      </c>
      <c r="C13" s="31">
        <v>42</v>
      </c>
      <c r="D13" s="31">
        <v>42</v>
      </c>
      <c r="E13" s="31" t="s">
        <v>876</v>
      </c>
      <c r="F13" s="31">
        <v>0.57999999999999996</v>
      </c>
      <c r="G13" s="31">
        <v>0.57999999999999996</v>
      </c>
      <c r="H13" s="31" t="s">
        <v>876</v>
      </c>
      <c r="I13" s="28">
        <f t="shared" si="0"/>
        <v>16.819999999999997</v>
      </c>
    </row>
    <row r="14" spans="1:9" ht="15.75" hidden="1">
      <c r="A14" s="30" t="s">
        <v>884</v>
      </c>
      <c r="B14" s="30"/>
      <c r="C14" s="31">
        <v>79</v>
      </c>
      <c r="D14" s="31">
        <v>79</v>
      </c>
      <c r="E14" s="31"/>
      <c r="F14" s="31">
        <v>0.21</v>
      </c>
      <c r="G14" s="31">
        <v>0.21</v>
      </c>
      <c r="H14" s="31"/>
      <c r="I14" s="28">
        <f t="shared" si="0"/>
        <v>0</v>
      </c>
    </row>
    <row r="15" spans="1:9" ht="15.75">
      <c r="A15" s="30" t="s">
        <v>885</v>
      </c>
      <c r="B15" s="30">
        <f>'H1 back calculations'!G17</f>
        <v>20</v>
      </c>
      <c r="C15" s="31">
        <v>68</v>
      </c>
      <c r="D15" s="31">
        <v>68</v>
      </c>
      <c r="E15" s="31" t="s">
        <v>876</v>
      </c>
      <c r="F15" s="31">
        <v>0.32</v>
      </c>
      <c r="G15" s="31">
        <v>0.32</v>
      </c>
      <c r="H15" s="31" t="s">
        <v>876</v>
      </c>
      <c r="I15" s="28">
        <f t="shared" si="0"/>
        <v>2.048</v>
      </c>
    </row>
    <row r="16" spans="1:9" ht="15.75">
      <c r="A16" s="30" t="s">
        <v>886</v>
      </c>
      <c r="B16" s="30">
        <f>'H1 back calculations'!G11</f>
        <v>500</v>
      </c>
      <c r="C16" s="31">
        <v>87.1</v>
      </c>
      <c r="D16" s="31">
        <v>85</v>
      </c>
      <c r="E16" s="31" t="s">
        <v>876</v>
      </c>
      <c r="F16" s="31">
        <v>0.129</v>
      </c>
      <c r="G16" s="31">
        <v>0.15</v>
      </c>
      <c r="H16" s="31" t="s">
        <v>876</v>
      </c>
      <c r="I16" s="28">
        <f t="shared" si="0"/>
        <v>9.6749999999999989</v>
      </c>
    </row>
    <row r="17" spans="1:9" ht="15.75">
      <c r="A17" s="30" t="s">
        <v>887</v>
      </c>
      <c r="B17" s="30">
        <f>'H1 back calculations'!G18</f>
        <v>50</v>
      </c>
      <c r="C17" s="31">
        <v>33</v>
      </c>
      <c r="D17" s="31">
        <v>33</v>
      </c>
      <c r="E17" s="31"/>
      <c r="F17" s="31">
        <v>0.67</v>
      </c>
      <c r="G17" s="31">
        <v>0.67</v>
      </c>
      <c r="H17" s="31"/>
      <c r="I17" s="28">
        <f t="shared" si="0"/>
        <v>22.445</v>
      </c>
    </row>
    <row r="18" spans="1:9" ht="15.75" hidden="1">
      <c r="A18" s="30" t="s">
        <v>888</v>
      </c>
      <c r="B18" s="30"/>
      <c r="C18" s="31">
        <v>83</v>
      </c>
      <c r="D18" s="31">
        <v>83</v>
      </c>
      <c r="E18" s="31" t="s">
        <v>876</v>
      </c>
      <c r="F18" s="31">
        <v>0.17</v>
      </c>
      <c r="G18" s="31">
        <v>0.17</v>
      </c>
      <c r="H18" s="31" t="s">
        <v>876</v>
      </c>
      <c r="I18" s="28">
        <f t="shared" si="0"/>
        <v>0</v>
      </c>
    </row>
    <row r="19" spans="1:9" ht="31.5">
      <c r="A19" s="30" t="s">
        <v>889</v>
      </c>
      <c r="B19" s="30">
        <f>'H1 back calculations'!G20</f>
        <v>0</v>
      </c>
      <c r="C19" s="31" t="s">
        <v>876</v>
      </c>
      <c r="D19" s="31" t="s">
        <v>876</v>
      </c>
      <c r="E19" s="31">
        <v>0</v>
      </c>
      <c r="F19" s="31" t="s">
        <v>876</v>
      </c>
      <c r="G19" s="31" t="s">
        <v>876</v>
      </c>
      <c r="H19" s="31">
        <v>1</v>
      </c>
      <c r="I19" s="28" t="e">
        <f t="shared" si="0"/>
        <v>#VALUE!</v>
      </c>
    </row>
    <row r="20" spans="1:9" ht="15.75" hidden="1">
      <c r="A20" s="30" t="s">
        <v>890</v>
      </c>
      <c r="B20" s="30"/>
      <c r="C20" s="31">
        <v>0</v>
      </c>
      <c r="D20" s="31">
        <v>0</v>
      </c>
      <c r="E20" s="31"/>
      <c r="F20" s="31">
        <v>1</v>
      </c>
      <c r="G20" s="31">
        <v>1</v>
      </c>
      <c r="H20" s="31"/>
      <c r="I20" s="28">
        <f t="shared" si="0"/>
        <v>0</v>
      </c>
    </row>
    <row r="21" spans="1:9" ht="15.75">
      <c r="A21" s="30" t="s">
        <v>891</v>
      </c>
      <c r="B21" s="30">
        <f>'H1 back calculations'!G19</f>
        <v>0.66</v>
      </c>
      <c r="C21" s="31">
        <v>33</v>
      </c>
      <c r="D21" s="31">
        <v>33</v>
      </c>
      <c r="E21" s="31" t="s">
        <v>876</v>
      </c>
      <c r="F21" s="31">
        <v>0.67</v>
      </c>
      <c r="G21" s="31">
        <v>0.67</v>
      </c>
      <c r="H21" s="31" t="s">
        <v>876</v>
      </c>
      <c r="I21" s="28">
        <f t="shared" si="0"/>
        <v>0.29627400000000004</v>
      </c>
    </row>
    <row r="22" spans="1:9" ht="15.75">
      <c r="A22" s="30" t="s">
        <v>67</v>
      </c>
      <c r="B22" s="30">
        <f>'H1 back calculations'!G21</f>
        <v>37</v>
      </c>
      <c r="C22" s="31">
        <v>0.02</v>
      </c>
      <c r="D22" s="31">
        <v>0.02</v>
      </c>
      <c r="E22" s="31" t="s">
        <v>876</v>
      </c>
      <c r="F22" s="31">
        <v>0.98</v>
      </c>
      <c r="G22" s="31">
        <v>0.98</v>
      </c>
      <c r="H22" s="31" t="s">
        <v>876</v>
      </c>
      <c r="I22" s="28">
        <f t="shared" si="0"/>
        <v>35.534799999999997</v>
      </c>
    </row>
    <row r="23" spans="1:9" ht="15.75">
      <c r="A23" s="30" t="s">
        <v>892</v>
      </c>
      <c r="B23" s="30">
        <f>'H1 back calculations'!G22</f>
        <v>50</v>
      </c>
      <c r="C23" s="31">
        <v>0</v>
      </c>
      <c r="D23" s="31">
        <v>0</v>
      </c>
      <c r="E23" s="31"/>
      <c r="F23" s="31">
        <v>1</v>
      </c>
      <c r="G23" s="31">
        <v>1</v>
      </c>
      <c r="H23" s="31"/>
      <c r="I23" s="28">
        <f t="shared" si="0"/>
        <v>50</v>
      </c>
    </row>
    <row r="24" spans="1:9" ht="15.75" hidden="1">
      <c r="A24" s="30" t="s">
        <v>893</v>
      </c>
      <c r="B24" s="30"/>
      <c r="C24" s="31">
        <v>24</v>
      </c>
      <c r="D24" s="31">
        <v>24</v>
      </c>
      <c r="E24" s="31" t="s">
        <v>876</v>
      </c>
      <c r="F24" s="31">
        <v>0.76</v>
      </c>
      <c r="G24" s="31">
        <v>0.76</v>
      </c>
      <c r="H24" s="31" t="s">
        <v>876</v>
      </c>
      <c r="I24" s="28">
        <f t="shared" si="0"/>
        <v>0</v>
      </c>
    </row>
    <row r="25" spans="1:9" ht="15.75">
      <c r="A25" s="30" t="s">
        <v>894</v>
      </c>
      <c r="B25" s="30">
        <f>'H1 back calculations'!G27</f>
        <v>1</v>
      </c>
      <c r="C25" s="31">
        <v>96</v>
      </c>
      <c r="D25" s="31">
        <v>96</v>
      </c>
      <c r="E25" s="31" t="s">
        <v>876</v>
      </c>
      <c r="F25" s="31">
        <v>0.04</v>
      </c>
      <c r="G25" s="31">
        <v>0.04</v>
      </c>
      <c r="H25" s="31" t="s">
        <v>876</v>
      </c>
      <c r="I25" s="28">
        <f t="shared" si="0"/>
        <v>1.6000000000000001E-3</v>
      </c>
    </row>
    <row r="26" spans="1:9" s="42" customFormat="1" ht="15.75">
      <c r="A26" s="40" t="s">
        <v>56</v>
      </c>
      <c r="B26" s="40">
        <f>'H1 back calculations'!G10</f>
        <v>500</v>
      </c>
      <c r="C26" s="41">
        <v>100</v>
      </c>
      <c r="D26" s="41">
        <v>96</v>
      </c>
      <c r="E26" s="41" t="s">
        <v>876</v>
      </c>
      <c r="F26" s="41">
        <v>0</v>
      </c>
      <c r="G26" s="41">
        <v>0.04</v>
      </c>
      <c r="H26" s="41" t="s">
        <v>876</v>
      </c>
      <c r="I26" s="42">
        <f t="shared" si="0"/>
        <v>0</v>
      </c>
    </row>
    <row r="27" spans="1:9" ht="15.75">
      <c r="A27" s="30" t="s">
        <v>895</v>
      </c>
      <c r="B27" s="30">
        <f>'H1 back calculations'!G24</f>
        <v>200</v>
      </c>
      <c r="C27" s="31">
        <v>79.58</v>
      </c>
      <c r="D27" s="31">
        <v>79.58</v>
      </c>
      <c r="E27" s="31" t="s">
        <v>876</v>
      </c>
      <c r="F27" s="31">
        <v>0.20419999999999999</v>
      </c>
      <c r="G27" s="31">
        <v>0.20419999999999999</v>
      </c>
      <c r="H27" s="31" t="s">
        <v>876</v>
      </c>
      <c r="I27" s="28">
        <f t="shared" si="0"/>
        <v>8.3395279999999996</v>
      </c>
    </row>
    <row r="28" spans="1:9" ht="15.75">
      <c r="A28" s="30" t="s">
        <v>896</v>
      </c>
      <c r="B28" s="30">
        <f>'H1 back calculations'!G12</f>
        <v>500</v>
      </c>
      <c r="C28" s="31">
        <v>100</v>
      </c>
      <c r="D28" s="31">
        <v>93.5</v>
      </c>
      <c r="E28" s="31" t="s">
        <v>876</v>
      </c>
      <c r="F28" s="31">
        <v>0</v>
      </c>
      <c r="G28" s="31">
        <v>6.5000000000000002E-2</v>
      </c>
      <c r="H28" s="31" t="s">
        <v>876</v>
      </c>
      <c r="I28" s="28">
        <f t="shared" si="0"/>
        <v>0</v>
      </c>
    </row>
    <row r="29" spans="1:9" ht="15.75">
      <c r="A29" s="30" t="s">
        <v>897</v>
      </c>
      <c r="B29" s="30">
        <f>'H1 back calculations'!G25</f>
        <v>100</v>
      </c>
      <c r="C29" s="31">
        <v>0</v>
      </c>
      <c r="D29" s="31">
        <v>0</v>
      </c>
      <c r="E29" s="31" t="s">
        <v>876</v>
      </c>
      <c r="F29" s="31">
        <v>1</v>
      </c>
      <c r="G29" s="31">
        <v>1</v>
      </c>
      <c r="H29" s="31" t="s">
        <v>876</v>
      </c>
      <c r="I29" s="28">
        <f t="shared" si="0"/>
        <v>100</v>
      </c>
    </row>
    <row r="30" spans="1:9" ht="15.75">
      <c r="A30" s="30" t="s">
        <v>898</v>
      </c>
      <c r="B30" s="30"/>
      <c r="C30" s="31">
        <v>67</v>
      </c>
      <c r="D30" s="31">
        <v>67</v>
      </c>
      <c r="E30" s="31"/>
      <c r="F30" s="31">
        <v>0.33</v>
      </c>
      <c r="G30" s="31">
        <v>0.33</v>
      </c>
      <c r="H30" s="31"/>
      <c r="I30" s="28">
        <f t="shared" si="0"/>
        <v>0</v>
      </c>
    </row>
  </sheetData>
  <mergeCells count="3">
    <mergeCell ref="A1:H1"/>
    <mergeCell ref="A2:H2"/>
    <mergeCell ref="A3:H3"/>
  </mergeCells>
  <pageMargins left="0.70000000000000007" right="0.70000000000000007" top="0.75" bottom="0.75" header="0.30000000000000004" footer="0.30000000000000004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6469B-8369-4983-942B-52DB20FEDB85}">
  <dimension ref="A1:O48"/>
  <sheetViews>
    <sheetView workbookViewId="0"/>
  </sheetViews>
  <sheetFormatPr defaultRowHeight="15"/>
  <cols>
    <col min="1" max="1" width="19.7109375" customWidth="1"/>
    <col min="9" max="9" width="9.140625" style="15"/>
    <col min="10" max="10" width="13.85546875" customWidth="1"/>
    <col min="11" max="11" width="11" customWidth="1"/>
    <col min="12" max="12" width="10.7109375" bestFit="1" customWidth="1"/>
  </cols>
  <sheetData>
    <row r="1" spans="1:10">
      <c r="A1" t="s">
        <v>899</v>
      </c>
    </row>
    <row r="2" spans="1:10">
      <c r="A2" s="8" t="s">
        <v>900</v>
      </c>
      <c r="G2" s="8"/>
      <c r="J2" s="8" t="s">
        <v>901</v>
      </c>
    </row>
    <row r="3" spans="1:10">
      <c r="A3" t="s">
        <v>902</v>
      </c>
      <c r="J3" t="s">
        <v>903</v>
      </c>
    </row>
    <row r="20" spans="1:15">
      <c r="J20" s="5" t="s">
        <v>904</v>
      </c>
      <c r="K20" s="5" t="s">
        <v>975</v>
      </c>
      <c r="L20" s="5"/>
      <c r="O20" s="8"/>
    </row>
    <row r="21" spans="1:15">
      <c r="J21" s="5"/>
      <c r="K21" s="5"/>
      <c r="L21" s="5"/>
    </row>
    <row r="22" spans="1:15">
      <c r="J22" s="5" t="s">
        <v>905</v>
      </c>
      <c r="K22" s="5"/>
      <c r="L22" t="s">
        <v>969</v>
      </c>
      <c r="O22" s="8"/>
    </row>
    <row r="23" spans="1:15">
      <c r="J23" s="5"/>
      <c r="K23" s="5"/>
      <c r="L23" s="5"/>
    </row>
    <row r="24" spans="1:15">
      <c r="J24" s="5" t="s">
        <v>906</v>
      </c>
      <c r="K24" s="5"/>
      <c r="L24" s="38">
        <v>0.99</v>
      </c>
      <c r="O24" s="8"/>
    </row>
    <row r="25" spans="1:15">
      <c r="J25" s="5"/>
      <c r="K25" s="5"/>
      <c r="L25" s="5"/>
    </row>
    <row r="26" spans="1:15">
      <c r="J26" s="5" t="s">
        <v>907</v>
      </c>
      <c r="K26" s="5"/>
      <c r="L26">
        <v>0.4</v>
      </c>
      <c r="O26" s="8"/>
    </row>
    <row r="27" spans="1:15">
      <c r="J27" s="5"/>
      <c r="K27" s="5"/>
      <c r="L27" s="5"/>
    </row>
    <row r="28" spans="1:15" ht="16.5">
      <c r="J28" s="5" t="s">
        <v>908</v>
      </c>
      <c r="K28" s="5"/>
      <c r="L28" t="s">
        <v>970</v>
      </c>
      <c r="O28" s="8"/>
    </row>
    <row r="29" spans="1:15">
      <c r="J29" s="5"/>
      <c r="K29" s="5"/>
      <c r="L29" s="5"/>
    </row>
    <row r="30" spans="1:15">
      <c r="J30" s="17" t="s">
        <v>909</v>
      </c>
      <c r="K30" s="17"/>
      <c r="L30">
        <v>1.59</v>
      </c>
      <c r="M30" t="s">
        <v>23</v>
      </c>
      <c r="O30" s="8"/>
    </row>
    <row r="31" spans="1:15">
      <c r="A31" t="s">
        <v>910</v>
      </c>
      <c r="J31" s="5"/>
      <c r="K31" s="5"/>
      <c r="L31" s="5"/>
    </row>
    <row r="32" spans="1:15" ht="16.5">
      <c r="J32" s="5" t="s">
        <v>911</v>
      </c>
      <c r="K32" s="5"/>
      <c r="L32" t="s">
        <v>971</v>
      </c>
      <c r="O32" s="8"/>
    </row>
    <row r="33" spans="1:15">
      <c r="J33" s="5"/>
      <c r="K33" s="5"/>
      <c r="L33" s="5"/>
    </row>
    <row r="34" spans="1:15" ht="16.5">
      <c r="J34" s="5" t="s">
        <v>912</v>
      </c>
      <c r="K34" s="5"/>
      <c r="L34" t="s">
        <v>972</v>
      </c>
      <c r="O34" s="8"/>
    </row>
    <row r="35" spans="1:15">
      <c r="J35" s="5"/>
      <c r="K35" s="5"/>
      <c r="L35" s="5"/>
    </row>
    <row r="36" spans="1:15" ht="16.5">
      <c r="J36" s="5" t="s">
        <v>913</v>
      </c>
      <c r="K36" s="5"/>
      <c r="L36" t="s">
        <v>973</v>
      </c>
      <c r="O36" s="8"/>
    </row>
    <row r="37" spans="1:15">
      <c r="J37" s="5"/>
      <c r="K37" s="5"/>
      <c r="L37" s="5"/>
    </row>
    <row r="38" spans="1:15" ht="16.5">
      <c r="J38" s="5" t="s">
        <v>914</v>
      </c>
      <c r="K38" s="5"/>
      <c r="L38" t="s">
        <v>974</v>
      </c>
    </row>
    <row r="41" spans="1:15" s="26" customFormat="1">
      <c r="I41" s="25"/>
    </row>
    <row r="42" spans="1:15">
      <c r="B42" s="1" t="s">
        <v>841</v>
      </c>
    </row>
    <row r="43" spans="1:15">
      <c r="B43" t="s">
        <v>843</v>
      </c>
    </row>
    <row r="45" spans="1:15">
      <c r="A45" t="s">
        <v>915</v>
      </c>
      <c r="B45">
        <v>300</v>
      </c>
      <c r="C45" t="s">
        <v>916</v>
      </c>
    </row>
    <row r="46" spans="1:15">
      <c r="A46" t="s">
        <v>917</v>
      </c>
      <c r="B46">
        <f>300/24</f>
        <v>12.5</v>
      </c>
    </row>
    <row r="47" spans="1:15">
      <c r="A47" t="s">
        <v>918</v>
      </c>
      <c r="B47">
        <f>B46/60</f>
        <v>0.20833333333333334</v>
      </c>
    </row>
    <row r="48" spans="1:15">
      <c r="A48" t="s">
        <v>918</v>
      </c>
      <c r="B48">
        <f>B47/60</f>
        <v>3.4722222222222225E-3</v>
      </c>
      <c r="C48" t="s">
        <v>23</v>
      </c>
    </row>
  </sheetData>
  <hyperlinks>
    <hyperlink ref="A2" r:id="rId1" xr:uid="{E6CD9B76-7C82-40B8-9AC2-D124C3CA213D}"/>
    <hyperlink ref="J2" r:id="rId2" xr:uid="{92ED8B74-C910-4D13-9978-E6E1EF355D1A}"/>
  </hyperlinks>
  <pageMargins left="0.7" right="0.7" top="0.75" bottom="0.75" header="0.3" footer="0.3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A1FEA-7405-4CFC-A224-93C32D325346}">
  <dimension ref="G2:J10"/>
  <sheetViews>
    <sheetView workbookViewId="0"/>
  </sheetViews>
  <sheetFormatPr defaultRowHeight="15"/>
  <sheetData>
    <row r="2" spans="7:10">
      <c r="G2" s="8" t="s">
        <v>919</v>
      </c>
    </row>
    <row r="10" spans="7:10">
      <c r="J10" t="s">
        <v>920</v>
      </c>
    </row>
  </sheetData>
  <hyperlinks>
    <hyperlink ref="G2" r:id="rId1" xr:uid="{D994FF5A-806C-493D-AB58-27AF7C6C5339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41</Value>
      <Value>49</Value>
      <Value>11</Value>
      <Value>32</Value>
      <Value>14</Value>
    </TaxCatchAll>
    <lcf76f155ced4ddcb4097134ff3c332f xmlns="0a6acde7-f8d2-45c7-a1f6-65f49a3b67d5">
      <Terms xmlns="http://schemas.microsoft.com/office/infopath/2007/PartnerControls"/>
    </lcf76f155ced4ddcb4097134ff3c332f>
    <EAReceivedDate xmlns="eebef177-55b5-4448-a5fb-28ea454417ee">2026-04-26T23:00:00+00:00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EPR-ZP3623LZ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EPR/ZP3623LZ</OtherReference>
    <EventLink xmlns="5ffd8e36-f429-4edc-ab50-c5be84842779" xsi:nil="true"/>
    <Customer_x002f_OperatorName xmlns="eebef177-55b5-4448-a5fb-28ea454417ee">ELLIOTT ENVIRONMENTAL DRAINAGE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2026-04-26T23:00:00+00:00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EPR/ZP3623LZ</EPRNumber>
    <FacilityAddressPostcode xmlns="eebef177-55b5-4448-a5fb-28ea454417ee">ME20 7XE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David Young</ExternalAuthor>
    <SiteName xmlns="eebef177-55b5-4448-a5fb-28ea454417ee">Unit 1, St Michaels Close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Unit 1, St Michaels Close, Aylesford, ME20 7XE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3AABF5B2DBBC844D96D8DDC7C5B45685" ma:contentTypeVersion="42" ma:contentTypeDescription="Create a new document." ma:contentTypeScope="" ma:versionID="0168d84c5be60d41049c99890cd0265a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0a6acde7-f8d2-45c7-a1f6-65f49a3b67d5" targetNamespace="http://schemas.microsoft.com/office/2006/metadata/properties" ma:root="true" ma:fieldsID="8a87270a46d4e5dc51326208ecfaff1c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0a6acde7-f8d2-45c7-a1f6-65f49a3b67d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ObjectDetectorVersions" minOccurs="0"/>
                <xsd:element ref="ns6:lcf76f155ced4ddcb4097134ff3c332f" minOccurs="0"/>
                <xsd:element ref="ns6:MediaServiceDateTaken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acde7-f8d2-45c7-a1f6-65f49a3b67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5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01DFFD-9AB3-481E-BEB9-91364B0CFD6C}">
  <ds:schemaRefs>
    <ds:schemaRef ds:uri="5ffd8e36-f429-4edc-ab50-c5be84842779"/>
    <ds:schemaRef ds:uri="http://purl.org/dc/dcmitype/"/>
    <ds:schemaRef ds:uri="eebef177-55b5-4448-a5fb-28ea454417ee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0a6acde7-f8d2-45c7-a1f6-65f49a3b67d5"/>
    <ds:schemaRef ds:uri="http://purl.org/dc/elements/1.1/"/>
    <ds:schemaRef ds:uri="662745e8-e224-48e8-a2e3-254862b8c2f5"/>
    <ds:schemaRef ds:uri="dbe221e7-66db-4bdb-a92c-aa517c005f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7B882C0-A75B-4145-8A21-C9E27CFDF8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0a6acde7-f8d2-45c7-a1f6-65f49a3b6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90C64F-26D0-41FA-83F4-7339F9F146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Checks</vt:lpstr>
      <vt:lpstr>H1 back calculations</vt:lpstr>
      <vt:lpstr>RIVER MEDWAY UPSTREAM ALLINGTON</vt:lpstr>
      <vt:lpstr>Test 5 significant loads</vt:lpstr>
      <vt:lpstr>EQS (Estuarine and Coastal)</vt:lpstr>
      <vt:lpstr>TEC</vt:lpstr>
      <vt:lpstr>STRF</vt:lpstr>
      <vt:lpstr>Flows</vt:lpstr>
      <vt:lpstr>Sampling Points</vt:lpstr>
      <vt:lpstr>DOWNSTREAM AYLESFORD NEWSPRINT,</vt:lpstr>
      <vt:lpstr>Aylesford WWTW Discharge Point</vt:lpstr>
      <vt:lpstr>Ditton WWTW Discharge</vt:lpstr>
      <vt:lpstr>WWTW</vt:lpstr>
      <vt:lpstr>EFR</vt:lpstr>
      <vt:lpstr>RFR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Molly Green</dc:creator>
  <cp:keywords/>
  <dc:description/>
  <cp:lastModifiedBy>Annette Morton</cp:lastModifiedBy>
  <cp:revision/>
  <dcterms:created xsi:type="dcterms:W3CDTF">2024-10-23T10:51:55Z</dcterms:created>
  <dcterms:modified xsi:type="dcterms:W3CDTF">2026-06-09T10:08:01Z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0x0101000E9AD557692E154F9D2697C8C6432F76003AABF5B2DBBC844D96D8DDC7C5B45685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PermitDocumentType">
    <vt:lpwstr/>
  </property>
  <property fmtid="{D5CDD505-2E9C-101B-9397-08002B2CF9AE}" pid="11" name="TypeofPermit">
    <vt:lpwstr>32;#Bespoke|743fbb82-64b4-442a-8bac-afa632175399</vt:lpwstr>
  </property>
  <property fmtid="{D5CDD505-2E9C-101B-9397-08002B2CF9AE}" pid="12" name="DisclosureStatus">
    <vt:lpwstr>41;#Public Register|f1fcf6a6-5d97-4f1d-964e-a2f916eb1f18</vt:lpwstr>
  </property>
  <property fmtid="{D5CDD505-2E9C-101B-9397-08002B2CF9AE}" pid="13" name="ActivityGrouping">
    <vt:lpwstr>14;#Application ＆ Associated Docs|5eadfd3c-6deb-44e1-b7e1-16accd427bec</vt:lpwstr>
  </property>
  <property fmtid="{D5CDD505-2E9C-101B-9397-08002B2CF9AE}" pid="14" name="RegulatedActivityClass">
    <vt:lpwstr>49;#Installations|645f1c9c-65df-490a-9ce3-4a2aa7c5ff7f</vt:lpwstr>
  </property>
  <property fmtid="{D5CDD505-2E9C-101B-9397-08002B2CF9AE}" pid="15" name="Catchment">
    <vt:lpwstr/>
  </property>
  <property fmtid="{D5CDD505-2E9C-101B-9397-08002B2CF9AE}" pid="16" name="MajorProjectID">
    <vt:lpwstr/>
  </property>
  <property fmtid="{D5CDD505-2E9C-101B-9397-08002B2CF9AE}" pid="17" name="StandardRulesID">
    <vt:lpwstr/>
  </property>
  <property fmtid="{D5CDD505-2E9C-101B-9397-08002B2CF9AE}" pid="18" name="CessationStatus">
    <vt:lpwstr/>
  </property>
  <property fmtid="{D5CDD505-2E9C-101B-9397-08002B2CF9AE}" pid="19" name="Regime">
    <vt:lpwstr>11;#EPR|0e5af97d-1a8c-4d8f-a20b-528a11cab1f6</vt:lpwstr>
  </property>
  <property fmtid="{D5CDD505-2E9C-101B-9397-08002B2CF9AE}" pid="20" name="RegulatedActivitySub_x002d_Class">
    <vt:lpwstr/>
  </property>
  <property fmtid="{D5CDD505-2E9C-101B-9397-08002B2CF9AE}" pid="21" name="RegulatedActivitySub-Class">
    <vt:lpwstr/>
  </property>
  <property fmtid="{D5CDD505-2E9C-101B-9397-08002B2CF9AE}" pid="22" name="EventType1">
    <vt:lpwstr/>
  </property>
  <property fmtid="{D5CDD505-2E9C-101B-9397-08002B2CF9AE}" pid="23" name="SysUpdateNoER">
    <vt:lpwstr>No</vt:lpwstr>
  </property>
</Properties>
</file>