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SC\Consultation\UP3904PA A001\"/>
    </mc:Choice>
  </mc:AlternateContent>
  <bookViews>
    <workbookView xWindow="0" yWindow="465" windowWidth="20730" windowHeight="11760"/>
  </bookViews>
  <sheets>
    <sheet name="Inputs and key outputs" sheetId="2" r:id="rId1"/>
    <sheet name="Calculation" sheetId="3" r:id="rId2"/>
  </sheets>
  <definedNames>
    <definedName name="_xlnm.Print_Area" localSheetId="1">Calculation!$A$1:$AU$63</definedName>
    <definedName name="_xlnm.Print_Area" localSheetId="0">'Inputs and key outputs'!$A$1:$L$100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4" i="2" l="1"/>
  <c r="G49" i="2"/>
  <c r="D31" i="2"/>
  <c r="I49" i="2"/>
  <c r="D13" i="2"/>
  <c r="D14" i="2"/>
  <c r="H21" i="2"/>
  <c r="G56" i="2"/>
  <c r="D52" i="2"/>
  <c r="G74" i="2"/>
  <c r="I74" i="2"/>
  <c r="H74" i="2"/>
  <c r="H68" i="2"/>
  <c r="D76" i="2"/>
  <c r="D74" i="2"/>
  <c r="D73" i="2"/>
  <c r="D70" i="2"/>
  <c r="D72" i="2"/>
  <c r="D75" i="2"/>
  <c r="J21" i="2"/>
  <c r="D66" i="2"/>
  <c r="D67" i="2"/>
  <c r="K21" i="2"/>
  <c r="I21" i="2"/>
  <c r="D20" i="2"/>
  <c r="K85" i="2"/>
  <c r="B55" i="3"/>
  <c r="C54" i="3"/>
  <c r="B98" i="2"/>
  <c r="C55" i="3"/>
  <c r="B99" i="2"/>
  <c r="O6" i="3"/>
  <c r="N6" i="3"/>
  <c r="M6" i="3"/>
  <c r="AP6" i="3"/>
  <c r="V6" i="3"/>
  <c r="T6" i="3"/>
  <c r="AJ6" i="3"/>
  <c r="U6" i="3"/>
  <c r="AK6" i="3"/>
  <c r="W6" i="3"/>
  <c r="AM6" i="3"/>
  <c r="Z6" i="3"/>
  <c r="AL6" i="3"/>
  <c r="X6" i="3"/>
  <c r="AN6" i="3"/>
  <c r="Y6" i="3"/>
  <c r="AO6" i="3"/>
  <c r="AA6" i="3"/>
  <c r="AQ6" i="3"/>
  <c r="R6" i="3"/>
  <c r="AT6" i="3"/>
  <c r="AB6" i="3"/>
  <c r="AR6" i="3"/>
  <c r="AC6" i="3"/>
  <c r="AS6" i="3"/>
  <c r="AE6" i="3"/>
  <c r="AU6" i="3"/>
  <c r="AD6" i="3"/>
  <c r="AH6" i="3"/>
  <c r="P6" i="3"/>
  <c r="AF6" i="3"/>
  <c r="Q6" i="3"/>
  <c r="AG6" i="3"/>
  <c r="S6" i="3"/>
  <c r="AI6" i="3"/>
  <c r="U5" i="3"/>
  <c r="AL5" i="3"/>
  <c r="AG5" i="3"/>
  <c r="Q5" i="3"/>
  <c r="AA5" i="3"/>
  <c r="AD5" i="3"/>
  <c r="AF5" i="3"/>
  <c r="P5" i="3"/>
  <c r="W5" i="3"/>
  <c r="AH5" i="3"/>
  <c r="AS5" i="3"/>
  <c r="AC5" i="3"/>
  <c r="M5" i="3"/>
  <c r="S5" i="3"/>
  <c r="Z5" i="3"/>
  <c r="AR5" i="3"/>
  <c r="AB5" i="3"/>
  <c r="AU5" i="3"/>
  <c r="AU62" i="3"/>
  <c r="O5" i="3"/>
  <c r="M4" i="3"/>
  <c r="M33" i="3"/>
  <c r="M34" i="3"/>
  <c r="M35" i="3"/>
  <c r="M36" i="3"/>
  <c r="M38" i="3"/>
  <c r="N4" i="3"/>
  <c r="N33" i="3"/>
  <c r="N34" i="3"/>
  <c r="N35" i="3"/>
  <c r="N36" i="3"/>
  <c r="N38" i="3"/>
  <c r="O4" i="3"/>
  <c r="O33" i="3"/>
  <c r="O34" i="3"/>
  <c r="O35" i="3"/>
  <c r="O36" i="3"/>
  <c r="O38" i="3"/>
  <c r="P4" i="3"/>
  <c r="P33" i="3"/>
  <c r="P34" i="3"/>
  <c r="P35" i="3"/>
  <c r="P36" i="3"/>
  <c r="P38" i="3"/>
  <c r="Q4" i="3"/>
  <c r="Q33" i="3"/>
  <c r="Q34" i="3"/>
  <c r="Q35" i="3"/>
  <c r="Q36" i="3"/>
  <c r="Q38" i="3"/>
  <c r="R4" i="3"/>
  <c r="R33" i="3"/>
  <c r="R34" i="3"/>
  <c r="R35" i="3"/>
  <c r="R36" i="3"/>
  <c r="R38" i="3"/>
  <c r="S4" i="3"/>
  <c r="S33" i="3"/>
  <c r="S34" i="3"/>
  <c r="S35" i="3"/>
  <c r="S36" i="3"/>
  <c r="S38" i="3"/>
  <c r="T4" i="3"/>
  <c r="T33" i="3"/>
  <c r="T34" i="3"/>
  <c r="T35" i="3"/>
  <c r="T36" i="3"/>
  <c r="T38" i="3"/>
  <c r="U4" i="3"/>
  <c r="U33" i="3"/>
  <c r="U34" i="3"/>
  <c r="U35" i="3"/>
  <c r="U36" i="3"/>
  <c r="U38" i="3"/>
  <c r="V4" i="3"/>
  <c r="V33" i="3"/>
  <c r="V34" i="3"/>
  <c r="V35" i="3"/>
  <c r="V36" i="3"/>
  <c r="V38" i="3"/>
  <c r="W4" i="3"/>
  <c r="W33" i="3"/>
  <c r="W34" i="3"/>
  <c r="W35" i="3"/>
  <c r="W36" i="3"/>
  <c r="W38" i="3"/>
  <c r="X4" i="3"/>
  <c r="X33" i="3"/>
  <c r="X34" i="3"/>
  <c r="X35" i="3"/>
  <c r="X36" i="3"/>
  <c r="X38" i="3"/>
  <c r="Y4" i="3"/>
  <c r="Y33" i="3"/>
  <c r="Y34" i="3"/>
  <c r="Y35" i="3"/>
  <c r="Y36" i="3"/>
  <c r="Y38" i="3"/>
  <c r="Z4" i="3"/>
  <c r="Z33" i="3"/>
  <c r="Z34" i="3"/>
  <c r="Z35" i="3"/>
  <c r="Z36" i="3"/>
  <c r="Z38" i="3"/>
  <c r="AA4" i="3"/>
  <c r="AA33" i="3"/>
  <c r="AA34" i="3"/>
  <c r="AA35" i="3"/>
  <c r="AA36" i="3"/>
  <c r="AA38" i="3"/>
  <c r="AB4" i="3"/>
  <c r="AB33" i="3"/>
  <c r="AB34" i="3"/>
  <c r="AB35" i="3"/>
  <c r="AB36" i="3"/>
  <c r="AB38" i="3"/>
  <c r="AC4" i="3"/>
  <c r="AC33" i="3"/>
  <c r="AC34" i="3"/>
  <c r="AC35" i="3"/>
  <c r="AC36" i="3"/>
  <c r="AC38" i="3"/>
  <c r="AD4" i="3"/>
  <c r="AD33" i="3"/>
  <c r="AD34" i="3"/>
  <c r="AD35" i="3"/>
  <c r="AD36" i="3"/>
  <c r="AD38" i="3"/>
  <c r="AE4" i="3"/>
  <c r="AE33" i="3"/>
  <c r="AE34" i="3"/>
  <c r="AE35" i="3"/>
  <c r="AE36" i="3"/>
  <c r="AE38" i="3"/>
  <c r="AF4" i="3"/>
  <c r="AF33" i="3"/>
  <c r="AF34" i="3"/>
  <c r="AF35" i="3"/>
  <c r="AF36" i="3"/>
  <c r="AF38" i="3"/>
  <c r="AG4" i="3"/>
  <c r="AG33" i="3"/>
  <c r="AG34" i="3"/>
  <c r="AG35" i="3"/>
  <c r="AG36" i="3"/>
  <c r="AG38" i="3"/>
  <c r="AH4" i="3"/>
  <c r="AH33" i="3"/>
  <c r="AH34" i="3"/>
  <c r="AH35" i="3"/>
  <c r="AH36" i="3"/>
  <c r="AH38" i="3"/>
  <c r="AI4" i="3"/>
  <c r="AI33" i="3"/>
  <c r="AI34" i="3"/>
  <c r="AI35" i="3"/>
  <c r="AI36" i="3"/>
  <c r="AI38" i="3"/>
  <c r="AJ4" i="3"/>
  <c r="AJ33" i="3"/>
  <c r="AJ34" i="3"/>
  <c r="AJ35" i="3"/>
  <c r="AJ36" i="3"/>
  <c r="AJ38" i="3"/>
  <c r="AK4" i="3"/>
  <c r="AK33" i="3"/>
  <c r="AK34" i="3"/>
  <c r="AK35" i="3"/>
  <c r="AK36" i="3"/>
  <c r="AK38" i="3"/>
  <c r="AL4" i="3"/>
  <c r="AL33" i="3"/>
  <c r="AL34" i="3"/>
  <c r="AL35" i="3"/>
  <c r="AL36" i="3"/>
  <c r="AL38" i="3"/>
  <c r="AM4" i="3"/>
  <c r="AM33" i="3"/>
  <c r="AM34" i="3"/>
  <c r="AM35" i="3"/>
  <c r="AM36" i="3"/>
  <c r="AM38" i="3"/>
  <c r="AN4" i="3"/>
  <c r="AN33" i="3"/>
  <c r="AN34" i="3"/>
  <c r="AN35" i="3"/>
  <c r="AN36" i="3"/>
  <c r="AN38" i="3"/>
  <c r="AO4" i="3"/>
  <c r="AO33" i="3"/>
  <c r="AO34" i="3"/>
  <c r="AO35" i="3"/>
  <c r="AO36" i="3"/>
  <c r="AO38" i="3"/>
  <c r="AP4" i="3"/>
  <c r="AP33" i="3"/>
  <c r="AP34" i="3"/>
  <c r="AP35" i="3"/>
  <c r="AP36" i="3"/>
  <c r="AP38" i="3"/>
  <c r="AQ4" i="3"/>
  <c r="AQ33" i="3"/>
  <c r="AQ34" i="3"/>
  <c r="AQ35" i="3"/>
  <c r="AQ36" i="3"/>
  <c r="AQ38" i="3"/>
  <c r="AR4" i="3"/>
  <c r="AR33" i="3"/>
  <c r="AR34" i="3"/>
  <c r="AR35" i="3"/>
  <c r="AR36" i="3"/>
  <c r="AR38" i="3"/>
  <c r="AS4" i="3"/>
  <c r="AS33" i="3"/>
  <c r="AS34" i="3"/>
  <c r="AS35" i="3"/>
  <c r="AS36" i="3"/>
  <c r="AS38" i="3"/>
  <c r="AT4" i="3"/>
  <c r="AT33" i="3"/>
  <c r="AT34" i="3"/>
  <c r="AT35" i="3"/>
  <c r="AT36" i="3"/>
  <c r="AT38" i="3"/>
  <c r="AU4" i="3"/>
  <c r="AU33" i="3"/>
  <c r="AU34" i="3"/>
  <c r="AU35" i="3"/>
  <c r="AU36" i="3"/>
  <c r="AU38" i="3"/>
  <c r="K38" i="3"/>
  <c r="O62" i="3"/>
  <c r="R5" i="3"/>
  <c r="AO5" i="3"/>
  <c r="Y5" i="3"/>
  <c r="AQ5" i="3"/>
  <c r="AT5" i="3"/>
  <c r="AT62" i="3"/>
  <c r="V5" i="3"/>
  <c r="AN5" i="3"/>
  <c r="X5" i="3"/>
  <c r="AM5" i="3"/>
  <c r="AK5" i="3"/>
  <c r="AI5" i="3"/>
  <c r="N5" i="3"/>
  <c r="N62" i="3"/>
  <c r="AJ5" i="3"/>
  <c r="T5" i="3"/>
  <c r="AE5" i="3"/>
  <c r="AP5" i="3"/>
  <c r="D39" i="2"/>
  <c r="P7" i="3"/>
  <c r="AB7" i="3"/>
  <c r="AA7" i="3"/>
  <c r="W7" i="3"/>
  <c r="T7" i="3"/>
  <c r="AT7" i="3"/>
  <c r="X7" i="3"/>
  <c r="N7" i="3"/>
  <c r="AG7" i="3"/>
  <c r="AR7" i="3"/>
  <c r="AH7" i="3"/>
  <c r="AS7" i="3"/>
  <c r="AO7" i="3"/>
  <c r="AL7" i="3"/>
  <c r="AK7" i="3"/>
  <c r="V7" i="3"/>
  <c r="O7" i="3"/>
  <c r="Q7" i="3"/>
  <c r="AD7" i="3"/>
  <c r="AC7" i="3"/>
  <c r="R7" i="3"/>
  <c r="Y7" i="3"/>
  <c r="Z7" i="3"/>
  <c r="U7" i="3"/>
  <c r="AP7" i="3"/>
  <c r="S7" i="3"/>
  <c r="AE7" i="3"/>
  <c r="AI7" i="3"/>
  <c r="AF7" i="3"/>
  <c r="AU7" i="3"/>
  <c r="AQ7" i="3"/>
  <c r="AN7" i="3"/>
  <c r="AM7" i="3"/>
  <c r="AJ7" i="3"/>
  <c r="M7" i="3"/>
  <c r="M14" i="3"/>
  <c r="M45" i="3"/>
  <c r="N14" i="3"/>
  <c r="N45" i="3"/>
  <c r="M17" i="3"/>
  <c r="M43" i="3"/>
  <c r="K35" i="3"/>
  <c r="O14" i="3"/>
  <c r="P14" i="3"/>
  <c r="P45" i="3"/>
  <c r="N17" i="3"/>
  <c r="O61" i="3"/>
  <c r="M61" i="3"/>
  <c r="Q61" i="3"/>
  <c r="AC61" i="3"/>
  <c r="AO61" i="3"/>
  <c r="AT61" i="3"/>
  <c r="AA61" i="3"/>
  <c r="S61" i="3"/>
  <c r="X61" i="3"/>
  <c r="AE61" i="3"/>
  <c r="T61" i="3"/>
  <c r="Y61" i="3"/>
  <c r="AS61" i="3"/>
  <c r="P61" i="3"/>
  <c r="AB61" i="3"/>
  <c r="AI61" i="3"/>
  <c r="AJ61" i="3"/>
  <c r="AG61" i="3"/>
  <c r="AF61" i="3"/>
  <c r="N61" i="3"/>
  <c r="AM61" i="3"/>
  <c r="AP61" i="3"/>
  <c r="AR61" i="3"/>
  <c r="AL61" i="3"/>
  <c r="U61" i="3"/>
  <c r="AQ61" i="3"/>
  <c r="R61" i="3"/>
  <c r="AK61" i="3"/>
  <c r="Z61" i="3"/>
  <c r="W61" i="3"/>
  <c r="AH61" i="3"/>
  <c r="AN61" i="3"/>
  <c r="AD61" i="3"/>
  <c r="AU61" i="3"/>
  <c r="V61" i="3"/>
  <c r="K36" i="3"/>
  <c r="K34" i="3"/>
  <c r="K33" i="3"/>
  <c r="O45" i="3"/>
  <c r="Q14" i="3"/>
  <c r="Q45" i="3"/>
  <c r="N43" i="3"/>
  <c r="O17" i="3"/>
  <c r="K61" i="3"/>
  <c r="R14" i="3"/>
  <c r="P17" i="3"/>
  <c r="O43" i="3"/>
  <c r="S14" i="3"/>
  <c r="R45" i="3"/>
  <c r="Q17" i="3"/>
  <c r="P43" i="3"/>
  <c r="T14" i="3"/>
  <c r="S45" i="3"/>
  <c r="AE62" i="3"/>
  <c r="X62" i="3"/>
  <c r="AF62" i="3"/>
  <c r="AL62" i="3"/>
  <c r="AO62" i="3"/>
  <c r="U62" i="3"/>
  <c r="AM62" i="3"/>
  <c r="P62" i="3"/>
  <c r="Y62" i="3"/>
  <c r="AQ62" i="3"/>
  <c r="AG62" i="3"/>
  <c r="T62" i="3"/>
  <c r="AB62" i="3"/>
  <c r="AI62" i="3"/>
  <c r="R62" i="3"/>
  <c r="Q62" i="3"/>
  <c r="AH62" i="3"/>
  <c r="Z62" i="3"/>
  <c r="AN62" i="3"/>
  <c r="AK62" i="3"/>
  <c r="W62" i="3"/>
  <c r="AD62" i="3"/>
  <c r="AR62" i="3"/>
  <c r="AP62" i="3"/>
  <c r="AS62" i="3"/>
  <c r="S62" i="3"/>
  <c r="V62" i="3"/>
  <c r="AA62" i="3"/>
  <c r="AJ62" i="3"/>
  <c r="AC62" i="3"/>
  <c r="M62" i="3"/>
  <c r="M63" i="3"/>
  <c r="Q43" i="3"/>
  <c r="R17" i="3"/>
  <c r="U14" i="3"/>
  <c r="T45" i="3"/>
  <c r="G3" i="2"/>
  <c r="D68" i="2"/>
  <c r="D61" i="2"/>
  <c r="D79" i="2"/>
  <c r="D56" i="2"/>
  <c r="D49" i="2"/>
  <c r="D55" i="2"/>
  <c r="D63" i="2"/>
  <c r="D84" i="2"/>
  <c r="D85" i="2"/>
  <c r="D65" i="2"/>
  <c r="D54" i="2"/>
  <c r="D60" i="2"/>
  <c r="D89" i="2"/>
  <c r="D48" i="2"/>
  <c r="D83" i="2"/>
  <c r="D90" i="2"/>
  <c r="D78" i="2"/>
  <c r="D58" i="2"/>
  <c r="D87" i="2"/>
  <c r="D81" i="2"/>
  <c r="D51" i="2"/>
  <c r="M40" i="3"/>
  <c r="N60" i="3"/>
  <c r="N63" i="3"/>
  <c r="S17" i="3"/>
  <c r="R43" i="3"/>
  <c r="D62" i="2"/>
  <c r="K62" i="3"/>
  <c r="D69" i="2"/>
  <c r="V14" i="3"/>
  <c r="U45" i="3"/>
  <c r="M16" i="3"/>
  <c r="M11" i="3"/>
  <c r="M10" i="3"/>
  <c r="M12" i="3"/>
  <c r="M15" i="3"/>
  <c r="M18" i="3"/>
  <c r="M13" i="3"/>
  <c r="D50" i="2"/>
  <c r="D80" i="2"/>
  <c r="D86" i="2"/>
  <c r="D57" i="2"/>
  <c r="S43" i="3"/>
  <c r="T17" i="3"/>
  <c r="N40" i="3"/>
  <c r="O60" i="3"/>
  <c r="O63" i="3"/>
  <c r="M47" i="3"/>
  <c r="W14" i="3"/>
  <c r="V45" i="3"/>
  <c r="N10" i="3"/>
  <c r="M25" i="3"/>
  <c r="N16" i="3"/>
  <c r="M27" i="3"/>
  <c r="N18" i="3"/>
  <c r="M28" i="3"/>
  <c r="N12" i="3"/>
  <c r="M26" i="3"/>
  <c r="N11" i="3"/>
  <c r="M46" i="3"/>
  <c r="N13" i="3"/>
  <c r="M44" i="3"/>
  <c r="N15" i="3"/>
  <c r="N26" i="3"/>
  <c r="O12" i="3"/>
  <c r="N25" i="3"/>
  <c r="O10" i="3"/>
  <c r="O40" i="3"/>
  <c r="P60" i="3"/>
  <c r="P63" i="3"/>
  <c r="N47" i="3"/>
  <c r="O15" i="3"/>
  <c r="N44" i="3"/>
  <c r="O13" i="3"/>
  <c r="N46" i="3"/>
  <c r="O11" i="3"/>
  <c r="N28" i="3"/>
  <c r="O18" i="3"/>
  <c r="N27" i="3"/>
  <c r="O16" i="3"/>
  <c r="U17" i="3"/>
  <c r="T43" i="3"/>
  <c r="X14" i="3"/>
  <c r="W45" i="3"/>
  <c r="M49" i="3"/>
  <c r="M30" i="3"/>
  <c r="N49" i="3"/>
  <c r="P11" i="3"/>
  <c r="O46" i="3"/>
  <c r="P10" i="3"/>
  <c r="O25" i="3"/>
  <c r="O28" i="3"/>
  <c r="P18" i="3"/>
  <c r="P13" i="3"/>
  <c r="O44" i="3"/>
  <c r="P40" i="3"/>
  <c r="Q60" i="3"/>
  <c r="Q63" i="3"/>
  <c r="P12" i="3"/>
  <c r="O26" i="3"/>
  <c r="P16" i="3"/>
  <c r="O27" i="3"/>
  <c r="P15" i="3"/>
  <c r="O47" i="3"/>
  <c r="U43" i="3"/>
  <c r="V17" i="3"/>
  <c r="Y14" i="3"/>
  <c r="X45" i="3"/>
  <c r="M51" i="3"/>
  <c r="N30" i="3"/>
  <c r="N51" i="3"/>
  <c r="O30" i="3"/>
  <c r="Q15" i="3"/>
  <c r="P47" i="3"/>
  <c r="Q13" i="3"/>
  <c r="P44" i="3"/>
  <c r="O49" i="3"/>
  <c r="Q12" i="3"/>
  <c r="P26" i="3"/>
  <c r="Q10" i="3"/>
  <c r="P25" i="3"/>
  <c r="W17" i="3"/>
  <c r="V43" i="3"/>
  <c r="Q40" i="3"/>
  <c r="R60" i="3"/>
  <c r="R63" i="3"/>
  <c r="Q18" i="3"/>
  <c r="P28" i="3"/>
  <c r="P27" i="3"/>
  <c r="Q16" i="3"/>
  <c r="Q11" i="3"/>
  <c r="P46" i="3"/>
  <c r="Z14" i="3"/>
  <c r="Y45" i="3"/>
  <c r="O51" i="3"/>
  <c r="P30" i="3"/>
  <c r="Q46" i="3"/>
  <c r="R11" i="3"/>
  <c r="W43" i="3"/>
  <c r="X17" i="3"/>
  <c r="R13" i="3"/>
  <c r="Q44" i="3"/>
  <c r="R40" i="3"/>
  <c r="S60" i="3"/>
  <c r="S63" i="3"/>
  <c r="P49" i="3"/>
  <c r="R18" i="3"/>
  <c r="Q28" i="3"/>
  <c r="R12" i="3"/>
  <c r="Q26" i="3"/>
  <c r="Q27" i="3"/>
  <c r="R16" i="3"/>
  <c r="Q25" i="3"/>
  <c r="R10" i="3"/>
  <c r="Q47" i="3"/>
  <c r="R15" i="3"/>
  <c r="AA14" i="3"/>
  <c r="Z45" i="3"/>
  <c r="P51" i="3"/>
  <c r="Q30" i="3"/>
  <c r="S10" i="3"/>
  <c r="R25" i="3"/>
  <c r="R47" i="3"/>
  <c r="S15" i="3"/>
  <c r="R27" i="3"/>
  <c r="S16" i="3"/>
  <c r="S40" i="3"/>
  <c r="T60" i="3"/>
  <c r="T63" i="3"/>
  <c r="X43" i="3"/>
  <c r="Y17" i="3"/>
  <c r="R28" i="3"/>
  <c r="S18" i="3"/>
  <c r="Q49" i="3"/>
  <c r="R46" i="3"/>
  <c r="S11" i="3"/>
  <c r="R26" i="3"/>
  <c r="S12" i="3"/>
  <c r="S13" i="3"/>
  <c r="R44" i="3"/>
  <c r="AB14" i="3"/>
  <c r="AA45" i="3"/>
  <c r="Q51" i="3"/>
  <c r="R30" i="3"/>
  <c r="S27" i="3"/>
  <c r="T16" i="3"/>
  <c r="R49" i="3"/>
  <c r="S46" i="3"/>
  <c r="T11" i="3"/>
  <c r="S44" i="3"/>
  <c r="T13" i="3"/>
  <c r="Z17" i="3"/>
  <c r="Y43" i="3"/>
  <c r="T12" i="3"/>
  <c r="S26" i="3"/>
  <c r="T10" i="3"/>
  <c r="S25" i="3"/>
  <c r="S28" i="3"/>
  <c r="T18" i="3"/>
  <c r="T40" i="3"/>
  <c r="U60" i="3"/>
  <c r="U63" i="3"/>
  <c r="S47" i="3"/>
  <c r="T15" i="3"/>
  <c r="AC14" i="3"/>
  <c r="AB45" i="3"/>
  <c r="S30" i="3"/>
  <c r="R51" i="3"/>
  <c r="T28" i="3"/>
  <c r="U18" i="3"/>
  <c r="T26" i="3"/>
  <c r="U12" i="3"/>
  <c r="S49" i="3"/>
  <c r="U40" i="3"/>
  <c r="V60" i="3"/>
  <c r="V63" i="3"/>
  <c r="U11" i="3"/>
  <c r="T46" i="3"/>
  <c r="T47" i="3"/>
  <c r="U15" i="3"/>
  <c r="T44" i="3"/>
  <c r="U13" i="3"/>
  <c r="U16" i="3"/>
  <c r="T27" i="3"/>
  <c r="T25" i="3"/>
  <c r="U10" i="3"/>
  <c r="Z43" i="3"/>
  <c r="AA17" i="3"/>
  <c r="AD14" i="3"/>
  <c r="AC45" i="3"/>
  <c r="S51" i="3"/>
  <c r="T30" i="3"/>
  <c r="AB17" i="3"/>
  <c r="AA43" i="3"/>
  <c r="U47" i="3"/>
  <c r="V15" i="3"/>
  <c r="V40" i="3"/>
  <c r="W60" i="3"/>
  <c r="W63" i="3"/>
  <c r="V16" i="3"/>
  <c r="U27" i="3"/>
  <c r="V18" i="3"/>
  <c r="U28" i="3"/>
  <c r="U25" i="3"/>
  <c r="V10" i="3"/>
  <c r="U44" i="3"/>
  <c r="V13" i="3"/>
  <c r="T49" i="3"/>
  <c r="U46" i="3"/>
  <c r="V11" i="3"/>
  <c r="U26" i="3"/>
  <c r="V12" i="3"/>
  <c r="AE14" i="3"/>
  <c r="AD45" i="3"/>
  <c r="T51" i="3"/>
  <c r="U30" i="3"/>
  <c r="V46" i="3"/>
  <c r="W11" i="3"/>
  <c r="W12" i="3"/>
  <c r="V26" i="3"/>
  <c r="V27" i="3"/>
  <c r="W16" i="3"/>
  <c r="V47" i="3"/>
  <c r="W15" i="3"/>
  <c r="V44" i="3"/>
  <c r="W13" i="3"/>
  <c r="U49" i="3"/>
  <c r="W18" i="3"/>
  <c r="V28" i="3"/>
  <c r="W40" i="3"/>
  <c r="X60" i="3"/>
  <c r="X63" i="3"/>
  <c r="V25" i="3"/>
  <c r="W10" i="3"/>
  <c r="AB43" i="3"/>
  <c r="AC17" i="3"/>
  <c r="AF14" i="3"/>
  <c r="AE45" i="3"/>
  <c r="U51" i="3"/>
  <c r="V49" i="3"/>
  <c r="V30" i="3"/>
  <c r="X16" i="3"/>
  <c r="W27" i="3"/>
  <c r="AC43" i="3"/>
  <c r="AD17" i="3"/>
  <c r="X40" i="3"/>
  <c r="Y60" i="3"/>
  <c r="Y63" i="3"/>
  <c r="W26" i="3"/>
  <c r="X12" i="3"/>
  <c r="W44" i="3"/>
  <c r="X13" i="3"/>
  <c r="X11" i="3"/>
  <c r="W46" i="3"/>
  <c r="X10" i="3"/>
  <c r="W25" i="3"/>
  <c r="W28" i="3"/>
  <c r="X18" i="3"/>
  <c r="W47" i="3"/>
  <c r="X15" i="3"/>
  <c r="AG14" i="3"/>
  <c r="AF45" i="3"/>
  <c r="V51" i="3"/>
  <c r="W30" i="3"/>
  <c r="Y18" i="3"/>
  <c r="X28" i="3"/>
  <c r="X26" i="3"/>
  <c r="Y12" i="3"/>
  <c r="AE17" i="3"/>
  <c r="AD43" i="3"/>
  <c r="X46" i="3"/>
  <c r="Y11" i="3"/>
  <c r="X47" i="3"/>
  <c r="Y15" i="3"/>
  <c r="X44" i="3"/>
  <c r="Y13" i="3"/>
  <c r="Y40" i="3"/>
  <c r="Z60" i="3"/>
  <c r="Z63" i="3"/>
  <c r="X25" i="3"/>
  <c r="Y10" i="3"/>
  <c r="W49" i="3"/>
  <c r="X27" i="3"/>
  <c r="Y16" i="3"/>
  <c r="AH14" i="3"/>
  <c r="AG45" i="3"/>
  <c r="X30" i="3"/>
  <c r="W51" i="3"/>
  <c r="Z40" i="3"/>
  <c r="AA60" i="3"/>
  <c r="AA63" i="3"/>
  <c r="Y27" i="3"/>
  <c r="Z16" i="3"/>
  <c r="X49" i="3"/>
  <c r="Y47" i="3"/>
  <c r="Z15" i="3"/>
  <c r="AF17" i="3"/>
  <c r="AE43" i="3"/>
  <c r="Y28" i="3"/>
  <c r="Z18" i="3"/>
  <c r="Z10" i="3"/>
  <c r="Y25" i="3"/>
  <c r="Y44" i="3"/>
  <c r="Z13" i="3"/>
  <c r="Y46" i="3"/>
  <c r="Z11" i="3"/>
  <c r="Y26" i="3"/>
  <c r="Z12" i="3"/>
  <c r="AI14" i="3"/>
  <c r="AH45" i="3"/>
  <c r="X51" i="3"/>
  <c r="Y30" i="3"/>
  <c r="Y49" i="3"/>
  <c r="Z44" i="3"/>
  <c r="AA13" i="3"/>
  <c r="Z47" i="3"/>
  <c r="AA15" i="3"/>
  <c r="AA40" i="3"/>
  <c r="AB60" i="3"/>
  <c r="AB63" i="3"/>
  <c r="Z46" i="3"/>
  <c r="AA11" i="3"/>
  <c r="Z26" i="3"/>
  <c r="AA12" i="3"/>
  <c r="AA18" i="3"/>
  <c r="Z28" i="3"/>
  <c r="Z25" i="3"/>
  <c r="AA10" i="3"/>
  <c r="AG17" i="3"/>
  <c r="AF43" i="3"/>
  <c r="Z27" i="3"/>
  <c r="AA16" i="3"/>
  <c r="AJ14" i="3"/>
  <c r="AI45" i="3"/>
  <c r="Y51" i="3"/>
  <c r="Z30" i="3"/>
  <c r="AA46" i="3"/>
  <c r="AB11" i="3"/>
  <c r="AG43" i="3"/>
  <c r="AH17" i="3"/>
  <c r="AA25" i="3"/>
  <c r="AB10" i="3"/>
  <c r="AA26" i="3"/>
  <c r="AB12" i="3"/>
  <c r="AB40" i="3"/>
  <c r="AC60" i="3"/>
  <c r="AC63" i="3"/>
  <c r="AA44" i="3"/>
  <c r="AB13" i="3"/>
  <c r="AA47" i="3"/>
  <c r="AB15" i="3"/>
  <c r="AB18" i="3"/>
  <c r="AA28" i="3"/>
  <c r="AB16" i="3"/>
  <c r="AA27" i="3"/>
  <c r="Z49" i="3"/>
  <c r="AK14" i="3"/>
  <c r="AJ45" i="3"/>
  <c r="AA49" i="3"/>
  <c r="Z51" i="3"/>
  <c r="AA30" i="3"/>
  <c r="AB28" i="3"/>
  <c r="AC18" i="3"/>
  <c r="AB47" i="3"/>
  <c r="AC15" i="3"/>
  <c r="AC11" i="3"/>
  <c r="AB46" i="3"/>
  <c r="AB27" i="3"/>
  <c r="AC16" i="3"/>
  <c r="AC40" i="3"/>
  <c r="AD60" i="3"/>
  <c r="AD63" i="3"/>
  <c r="AB25" i="3"/>
  <c r="AC10" i="3"/>
  <c r="AB44" i="3"/>
  <c r="AC13" i="3"/>
  <c r="AB26" i="3"/>
  <c r="AC12" i="3"/>
  <c r="AH43" i="3"/>
  <c r="AI17" i="3"/>
  <c r="AL14" i="3"/>
  <c r="AK45" i="3"/>
  <c r="AA51" i="3"/>
  <c r="AB30" i="3"/>
  <c r="AC26" i="3"/>
  <c r="AD12" i="3"/>
  <c r="AC27" i="3"/>
  <c r="AD16" i="3"/>
  <c r="AJ17" i="3"/>
  <c r="AI43" i="3"/>
  <c r="AD13" i="3"/>
  <c r="AC44" i="3"/>
  <c r="AD40" i="3"/>
  <c r="AE60" i="3"/>
  <c r="AE63" i="3"/>
  <c r="AD18" i="3"/>
  <c r="AC28" i="3"/>
  <c r="AC25" i="3"/>
  <c r="AD10" i="3"/>
  <c r="AC47" i="3"/>
  <c r="AD15" i="3"/>
  <c r="AB49" i="3"/>
  <c r="AC46" i="3"/>
  <c r="AD11" i="3"/>
  <c r="AM14" i="3"/>
  <c r="AL45" i="3"/>
  <c r="AB51" i="3"/>
  <c r="AC30" i="3"/>
  <c r="AD44" i="3"/>
  <c r="AE13" i="3"/>
  <c r="AE40" i="3"/>
  <c r="AF60" i="3"/>
  <c r="AF63" i="3"/>
  <c r="AJ43" i="3"/>
  <c r="AK17" i="3"/>
  <c r="AD46" i="3"/>
  <c r="AE11" i="3"/>
  <c r="AD28" i="3"/>
  <c r="AE18" i="3"/>
  <c r="AE10" i="3"/>
  <c r="AD25" i="3"/>
  <c r="AD26" i="3"/>
  <c r="AE12" i="3"/>
  <c r="AD47" i="3"/>
  <c r="AE15" i="3"/>
  <c r="AC49" i="3"/>
  <c r="AD27" i="3"/>
  <c r="AE16" i="3"/>
  <c r="AN14" i="3"/>
  <c r="AM45" i="3"/>
  <c r="AD30" i="3"/>
  <c r="AC51" i="3"/>
  <c r="AD49" i="3"/>
  <c r="AF12" i="3"/>
  <c r="AE26" i="3"/>
  <c r="AK43" i="3"/>
  <c r="AL17" i="3"/>
  <c r="AF16" i="3"/>
  <c r="AE27" i="3"/>
  <c r="AE25" i="3"/>
  <c r="AF10" i="3"/>
  <c r="AE28" i="3"/>
  <c r="AF18" i="3"/>
  <c r="AF13" i="3"/>
  <c r="AE44" i="3"/>
  <c r="AE47" i="3"/>
  <c r="AF15" i="3"/>
  <c r="AE46" i="3"/>
  <c r="AF11" i="3"/>
  <c r="AF40" i="3"/>
  <c r="AG60" i="3"/>
  <c r="AG63" i="3"/>
  <c r="AO14" i="3"/>
  <c r="AN45" i="3"/>
  <c r="AD51" i="3"/>
  <c r="AE30" i="3"/>
  <c r="AF46" i="3"/>
  <c r="AG11" i="3"/>
  <c r="AE49" i="3"/>
  <c r="AF25" i="3"/>
  <c r="AG10" i="3"/>
  <c r="AL43" i="3"/>
  <c r="AM17" i="3"/>
  <c r="AF44" i="3"/>
  <c r="AG13" i="3"/>
  <c r="AG40" i="3"/>
  <c r="AH60" i="3"/>
  <c r="AH63" i="3"/>
  <c r="AF47" i="3"/>
  <c r="AG15" i="3"/>
  <c r="AG18" i="3"/>
  <c r="AF28" i="3"/>
  <c r="AG16" i="3"/>
  <c r="AF27" i="3"/>
  <c r="AG12" i="3"/>
  <c r="AF26" i="3"/>
  <c r="AP14" i="3"/>
  <c r="AO45" i="3"/>
  <c r="AE51" i="3"/>
  <c r="AF30" i="3"/>
  <c r="AG28" i="3"/>
  <c r="AH18" i="3"/>
  <c r="AG46" i="3"/>
  <c r="AH11" i="3"/>
  <c r="AH40" i="3"/>
  <c r="AI60" i="3"/>
  <c r="AI63" i="3"/>
  <c r="AM43" i="3"/>
  <c r="AN17" i="3"/>
  <c r="AH12" i="3"/>
  <c r="AG26" i="3"/>
  <c r="AG47" i="3"/>
  <c r="AH15" i="3"/>
  <c r="AH13" i="3"/>
  <c r="AG44" i="3"/>
  <c r="AH10" i="3"/>
  <c r="AG25" i="3"/>
  <c r="AG27" i="3"/>
  <c r="AH16" i="3"/>
  <c r="AF49" i="3"/>
  <c r="AQ14" i="3"/>
  <c r="AP45" i="3"/>
  <c r="AF51" i="3"/>
  <c r="AG30" i="3"/>
  <c r="AI16" i="3"/>
  <c r="AH27" i="3"/>
  <c r="AI40" i="3"/>
  <c r="AJ60" i="3"/>
  <c r="AJ63" i="3"/>
  <c r="AH44" i="3"/>
  <c r="AI13" i="3"/>
  <c r="AI12" i="3"/>
  <c r="AH26" i="3"/>
  <c r="AH25" i="3"/>
  <c r="AI10" i="3"/>
  <c r="AG49" i="3"/>
  <c r="AH28" i="3"/>
  <c r="AI18" i="3"/>
  <c r="AH47" i="3"/>
  <c r="AI15" i="3"/>
  <c r="AN43" i="3"/>
  <c r="AO17" i="3"/>
  <c r="AH46" i="3"/>
  <c r="AI11" i="3"/>
  <c r="AR14" i="3"/>
  <c r="AQ45" i="3"/>
  <c r="AG51" i="3"/>
  <c r="AH30" i="3"/>
  <c r="AI47" i="3"/>
  <c r="AJ15" i="3"/>
  <c r="AJ40" i="3"/>
  <c r="AK60" i="3"/>
  <c r="AK63" i="3"/>
  <c r="AO43" i="3"/>
  <c r="AP17" i="3"/>
  <c r="AI28" i="3"/>
  <c r="AJ18" i="3"/>
  <c r="AI25" i="3"/>
  <c r="AJ10" i="3"/>
  <c r="AI44" i="3"/>
  <c r="AJ13" i="3"/>
  <c r="AI46" i="3"/>
  <c r="AJ11" i="3"/>
  <c r="AJ12" i="3"/>
  <c r="AI26" i="3"/>
  <c r="AH49" i="3"/>
  <c r="AJ16" i="3"/>
  <c r="AI27" i="3"/>
  <c r="AS14" i="3"/>
  <c r="AR45" i="3"/>
  <c r="AI49" i="3"/>
  <c r="AI30" i="3"/>
  <c r="AH51" i="3"/>
  <c r="AK16" i="3"/>
  <c r="AJ27" i="3"/>
  <c r="AJ25" i="3"/>
  <c r="AK10" i="3"/>
  <c r="AJ47" i="3"/>
  <c r="AK15" i="3"/>
  <c r="AJ26" i="3"/>
  <c r="AK12" i="3"/>
  <c r="AJ46" i="3"/>
  <c r="AK11" i="3"/>
  <c r="AP43" i="3"/>
  <c r="AQ17" i="3"/>
  <c r="AK13" i="3"/>
  <c r="AJ44" i="3"/>
  <c r="AJ28" i="3"/>
  <c r="AK18" i="3"/>
  <c r="AK40" i="3"/>
  <c r="AL60" i="3"/>
  <c r="AL63" i="3"/>
  <c r="AT14" i="3"/>
  <c r="AS45" i="3"/>
  <c r="AJ49" i="3"/>
  <c r="AI51" i="3"/>
  <c r="AJ30" i="3"/>
  <c r="AL18" i="3"/>
  <c r="AK28" i="3"/>
  <c r="AQ43" i="3"/>
  <c r="AR17" i="3"/>
  <c r="AK26" i="3"/>
  <c r="AL12" i="3"/>
  <c r="AL10" i="3"/>
  <c r="AK25" i="3"/>
  <c r="AL40" i="3"/>
  <c r="AM60" i="3"/>
  <c r="AM63" i="3"/>
  <c r="AL11" i="3"/>
  <c r="AK46" i="3"/>
  <c r="AK47" i="3"/>
  <c r="AL15" i="3"/>
  <c r="AK44" i="3"/>
  <c r="AL13" i="3"/>
  <c r="AK27" i="3"/>
  <c r="AL16" i="3"/>
  <c r="AU14" i="3"/>
  <c r="AU45" i="3"/>
  <c r="AT45" i="3"/>
  <c r="AJ51" i="3"/>
  <c r="AK49" i="3"/>
  <c r="AK30" i="3"/>
  <c r="AL25" i="3"/>
  <c r="AM10" i="3"/>
  <c r="AL44" i="3"/>
  <c r="AM13" i="3"/>
  <c r="AR43" i="3"/>
  <c r="AS17" i="3"/>
  <c r="AL46" i="3"/>
  <c r="AM11" i="3"/>
  <c r="AL27" i="3"/>
  <c r="AM16" i="3"/>
  <c r="AL47" i="3"/>
  <c r="AM15" i="3"/>
  <c r="AM40" i="3"/>
  <c r="AN60" i="3"/>
  <c r="AN63" i="3"/>
  <c r="AM12" i="3"/>
  <c r="AL26" i="3"/>
  <c r="AM18" i="3"/>
  <c r="AL28" i="3"/>
  <c r="K45" i="3"/>
  <c r="AL30" i="3"/>
  <c r="AK51" i="3"/>
  <c r="AL49" i="3"/>
  <c r="AN40" i="3"/>
  <c r="AO60" i="3"/>
  <c r="AO63" i="3"/>
  <c r="AM47" i="3"/>
  <c r="AN15" i="3"/>
  <c r="AN11" i="3"/>
  <c r="AM46" i="3"/>
  <c r="AM44" i="3"/>
  <c r="AN13" i="3"/>
  <c r="AM26" i="3"/>
  <c r="AN12" i="3"/>
  <c r="AN16" i="3"/>
  <c r="AM27" i="3"/>
  <c r="AT17" i="3"/>
  <c r="AS43" i="3"/>
  <c r="AM25" i="3"/>
  <c r="AN10" i="3"/>
  <c r="AN18" i="3"/>
  <c r="AM28" i="3"/>
  <c r="AM30" i="3"/>
  <c r="AL51" i="3"/>
  <c r="AN28" i="3"/>
  <c r="AO18" i="3"/>
  <c r="AO10" i="3"/>
  <c r="AN25" i="3"/>
  <c r="AN26" i="3"/>
  <c r="AO12" i="3"/>
  <c r="AO40" i="3"/>
  <c r="AP60" i="3"/>
  <c r="AP63" i="3"/>
  <c r="AU17" i="3"/>
  <c r="AU43" i="3"/>
  <c r="AT43" i="3"/>
  <c r="AN46" i="3"/>
  <c r="AO11" i="3"/>
  <c r="AN44" i="3"/>
  <c r="AO13" i="3"/>
  <c r="AN47" i="3"/>
  <c r="AO15" i="3"/>
  <c r="AN27" i="3"/>
  <c r="AO16" i="3"/>
  <c r="AM49" i="3"/>
  <c r="AM51" i="3"/>
  <c r="K43" i="3"/>
  <c r="AN49" i="3"/>
  <c r="AN30" i="3"/>
  <c r="AO26" i="3"/>
  <c r="AP12" i="3"/>
  <c r="AO47" i="3"/>
  <c r="AP15" i="3"/>
  <c r="AP16" i="3"/>
  <c r="AO27" i="3"/>
  <c r="AO44" i="3"/>
  <c r="AP13" i="3"/>
  <c r="AP10" i="3"/>
  <c r="AO25" i="3"/>
  <c r="AP11" i="3"/>
  <c r="AO46" i="3"/>
  <c r="AO28" i="3"/>
  <c r="AP18" i="3"/>
  <c r="AP40" i="3"/>
  <c r="AQ60" i="3"/>
  <c r="AQ63" i="3"/>
  <c r="AN51" i="3"/>
  <c r="AO30" i="3"/>
  <c r="AQ13" i="3"/>
  <c r="AP44" i="3"/>
  <c r="AO49" i="3"/>
  <c r="AP28" i="3"/>
  <c r="AQ18" i="3"/>
  <c r="AP26" i="3"/>
  <c r="AQ12" i="3"/>
  <c r="AQ40" i="3"/>
  <c r="AR60" i="3"/>
  <c r="AR63" i="3"/>
  <c r="AP47" i="3"/>
  <c r="AQ15" i="3"/>
  <c r="AQ11" i="3"/>
  <c r="AP46" i="3"/>
  <c r="AQ10" i="3"/>
  <c r="AP25" i="3"/>
  <c r="AP27" i="3"/>
  <c r="AQ16" i="3"/>
  <c r="AO51" i="3"/>
  <c r="AP30" i="3"/>
  <c r="AR12" i="3"/>
  <c r="AQ26" i="3"/>
  <c r="AR16" i="3"/>
  <c r="AQ27" i="3"/>
  <c r="AR40" i="3"/>
  <c r="AS60" i="3"/>
  <c r="AS63" i="3"/>
  <c r="AQ28" i="3"/>
  <c r="AR18" i="3"/>
  <c r="AP49" i="3"/>
  <c r="AQ47" i="3"/>
  <c r="AR15" i="3"/>
  <c r="AR10" i="3"/>
  <c r="AQ25" i="3"/>
  <c r="AR11" i="3"/>
  <c r="AQ46" i="3"/>
  <c r="AQ44" i="3"/>
  <c r="AR13" i="3"/>
  <c r="AP51" i="3"/>
  <c r="AQ30" i="3"/>
  <c r="AR47" i="3"/>
  <c r="AS15" i="3"/>
  <c r="AR27" i="3"/>
  <c r="AS16" i="3"/>
  <c r="AR46" i="3"/>
  <c r="AS11" i="3"/>
  <c r="AS40" i="3"/>
  <c r="AT60" i="3"/>
  <c r="AT63" i="3"/>
  <c r="AS13" i="3"/>
  <c r="AR44" i="3"/>
  <c r="AS12" i="3"/>
  <c r="AR26" i="3"/>
  <c r="AQ49" i="3"/>
  <c r="AR25" i="3"/>
  <c r="AS10" i="3"/>
  <c r="AS18" i="3"/>
  <c r="AR28" i="3"/>
  <c r="AR49" i="3"/>
  <c r="AR30" i="3"/>
  <c r="AQ51" i="3"/>
  <c r="AT11" i="3"/>
  <c r="AS46" i="3"/>
  <c r="AT13" i="3"/>
  <c r="AS44" i="3"/>
  <c r="AT10" i="3"/>
  <c r="AS25" i="3"/>
  <c r="AS26" i="3"/>
  <c r="AT12" i="3"/>
  <c r="AS47" i="3"/>
  <c r="AT15" i="3"/>
  <c r="AS28" i="3"/>
  <c r="AT18" i="3"/>
  <c r="AT40" i="3"/>
  <c r="AU60" i="3"/>
  <c r="AU63" i="3"/>
  <c r="AU40" i="3"/>
  <c r="AS27" i="3"/>
  <c r="AT16" i="3"/>
  <c r="AR51" i="3"/>
  <c r="AU13" i="3"/>
  <c r="AU44" i="3"/>
  <c r="AT44" i="3"/>
  <c r="K40" i="3"/>
  <c r="AT47" i="3"/>
  <c r="AU15" i="3"/>
  <c r="AU47" i="3"/>
  <c r="AS30" i="3"/>
  <c r="AT25" i="3"/>
  <c r="AU10" i="3"/>
  <c r="AU25" i="3"/>
  <c r="AU11" i="3"/>
  <c r="AU46" i="3"/>
  <c r="AT46" i="3"/>
  <c r="AT27" i="3"/>
  <c r="AU16" i="3"/>
  <c r="AU27" i="3"/>
  <c r="AU18" i="3"/>
  <c r="AU28" i="3"/>
  <c r="AT28" i="3"/>
  <c r="AT26" i="3"/>
  <c r="AU12" i="3"/>
  <c r="AU26" i="3"/>
  <c r="AS49" i="3"/>
  <c r="AT30" i="3"/>
  <c r="AU30" i="3"/>
  <c r="K47" i="3"/>
  <c r="K26" i="3"/>
  <c r="K27" i="3"/>
  <c r="K25" i="3"/>
  <c r="K46" i="3"/>
  <c r="AS51" i="3"/>
  <c r="AU49" i="3"/>
  <c r="AT49" i="3"/>
  <c r="K44" i="3"/>
  <c r="K28" i="3"/>
  <c r="K30" i="3"/>
  <c r="AT51" i="3"/>
  <c r="AU51" i="3"/>
  <c r="K51" i="3"/>
  <c r="K54" i="3"/>
  <c r="D98" i="2"/>
  <c r="K55" i="3"/>
  <c r="D99" i="2"/>
</calcChain>
</file>

<file path=xl/sharedStrings.xml><?xml version="1.0" encoding="utf-8"?>
<sst xmlns="http://schemas.openxmlformats.org/spreadsheetml/2006/main" count="200" uniqueCount="136">
  <si>
    <t>Construction phase flag</t>
  </si>
  <si>
    <t>Number of years to build</t>
  </si>
  <si>
    <t>Operations costs</t>
  </si>
  <si>
    <t>Total construction costs</t>
  </si>
  <si>
    <t>Scenario Choice (dropdown box)</t>
  </si>
  <si>
    <t>Heat sales</t>
  </si>
  <si>
    <t>Heat purchase price inflator</t>
  </si>
  <si>
    <t>Heat sale price inflator</t>
  </si>
  <si>
    <t>Total revenue</t>
  </si>
  <si>
    <t>Technical solution features</t>
  </si>
  <si>
    <t>Project phase</t>
  </si>
  <si>
    <t>Steam</t>
  </si>
  <si>
    <t>Scenario used</t>
  </si>
  <si>
    <t>Key</t>
  </si>
  <si>
    <t>Calculated</t>
  </si>
  <si>
    <t>PROJECT RETURNS</t>
  </si>
  <si>
    <t>OUTPUTS</t>
  </si>
  <si>
    <t>INPUTS</t>
  </si>
  <si>
    <t>Totals</t>
  </si>
  <si>
    <t>Inflator rates for different costs/ revenues</t>
  </si>
  <si>
    <t>Participant to define</t>
  </si>
  <si>
    <t>Regulatory prescribed</t>
  </si>
  <si>
    <t>DCF Model Parameters</t>
  </si>
  <si>
    <t>Project lifespan (yrs)</t>
  </si>
  <si>
    <t>Construction costs</t>
  </si>
  <si>
    <t>Hot water</t>
  </si>
  <si>
    <t>Non-power related operations</t>
  </si>
  <si>
    <t>CASHFLOW (£M)</t>
  </si>
  <si>
    <t>Project asset lifespan (yrs)</t>
  </si>
  <si>
    <t>Heat carrying medium (hot water, steam or other) (dropdown box)</t>
  </si>
  <si>
    <t>Unit Energy Prices, Energy Balance, Fuel Related Operational costs and Revenue Stream</t>
  </si>
  <si>
    <t>District heating (Heat User)</t>
  </si>
  <si>
    <t>Heat Station</t>
  </si>
  <si>
    <t>Boiler efficiency of district heating plant</t>
  </si>
  <si>
    <t>Z-ratio (commonly in the range 3.5 - 8.5)</t>
  </si>
  <si>
    <t>Cost of heat purchased</t>
  </si>
  <si>
    <t>Peak heat demand from Heat User(s) (MWth)</t>
  </si>
  <si>
    <t>Annual quantity of heat supplied from the Heat Source(s) to Heat User(s) (MWh)</t>
  </si>
  <si>
    <t>Fiscal benefits inflator</t>
  </si>
  <si>
    <t>Fiscal benefits (if needed)</t>
  </si>
  <si>
    <t>Industrial installation (Heat Source) - use waste heat</t>
  </si>
  <si>
    <t>Industrial installation (Heat Source) - CHP set to thermal input</t>
  </si>
  <si>
    <t>Revenues and cost savings</t>
  </si>
  <si>
    <t>Scenarios</t>
  </si>
  <si>
    <t>√</t>
  </si>
  <si>
    <t>Fuel purchase price inflator (district heating)</t>
  </si>
  <si>
    <t>CHP construction cost scenario</t>
  </si>
  <si>
    <t>Fuel savings district heating</t>
  </si>
  <si>
    <t>Total operations costs</t>
  </si>
  <si>
    <t>Heat sale price inflation from first year of operations (full or partial) (% per year)</t>
  </si>
  <si>
    <t>Heat sale price (£/ MWh) at first year of operations (partial or  full)</t>
  </si>
  <si>
    <t>Equivalent heat sales if first year of operations is steady state (£ m)</t>
  </si>
  <si>
    <t>Annual quantity of heat supplied from the Heat Source(s) to Heat User(s) at steady state (MWh)</t>
  </si>
  <si>
    <t>Cost and revenue streams</t>
  </si>
  <si>
    <t>Electricity sale price inflation from first year of operations (full or partial) (% per year)</t>
  </si>
  <si>
    <t>Fuel price inflation from first year of operations (full or partial) (% per year)</t>
  </si>
  <si>
    <t>Heat purchase price inflation from first year of operations (full or partial) (% per year)</t>
  </si>
  <si>
    <t>Power generation lost at steady state (MWh)</t>
  </si>
  <si>
    <t>Equivalent  revenue from power generation if first year of operations is steady state (£ m)</t>
  </si>
  <si>
    <t>Additional fuel required per year for larger power generator / CHP in steady state (MWh)</t>
  </si>
  <si>
    <t>Fuel price for larger power generator/ CHP at first year of operations (full or partial) (£ / MWh)</t>
  </si>
  <si>
    <t>Heat purchase price (£/ MWh) at first year of operations  (partial or  full)</t>
  </si>
  <si>
    <t>Equivalent cost of heat purchased if first year of operations is steady state (£ m)</t>
  </si>
  <si>
    <t>Fuel price  (£ / MWh) at first year of operations (partial or  full)</t>
  </si>
  <si>
    <t>Fuel avoided per year in steady state (MWh)</t>
  </si>
  <si>
    <t xml:space="preserve">Equivalent fuel savings if first year of operations is steady state (£m) </t>
  </si>
  <si>
    <t>Equivalent additional fuel costs if first year of operations is steady state (£ m)</t>
  </si>
  <si>
    <t>Power efficiency in cogeneration mode (%)</t>
  </si>
  <si>
    <t>Construction costs and build up of operating costs and revenues during construction phase</t>
  </si>
  <si>
    <t>% operating costs and revenues during construction phase</t>
  </si>
  <si>
    <t>Prescribed - but possibility to change if make a case</t>
  </si>
  <si>
    <t>Construction length before system operational and at steady state (yrs)</t>
  </si>
  <si>
    <t>Power generator (Heat Source) same fuel amount</t>
  </si>
  <si>
    <t>Power generator (Heat Source) same electrical output</t>
  </si>
  <si>
    <t>Industrial CHP electrical generation in steady state (MWh)</t>
  </si>
  <si>
    <t>Industrial CHP electricity sale price (£/ MWh) at first year of operations (full or partial)</t>
  </si>
  <si>
    <t>Industrial CHP electricity price inflation from first year of operations (full or partial) (% per year)</t>
  </si>
  <si>
    <r>
      <t>Fiscal benefits (£m) in first year of operations assuming it is at steady state</t>
    </r>
    <r>
      <rPr>
        <sz val="11"/>
        <color rgb="FFFF0000"/>
        <rFont val="Calibri"/>
        <family val="2"/>
        <scheme val="minor"/>
      </rPr>
      <t xml:space="preserve"> **</t>
    </r>
  </si>
  <si>
    <r>
      <t xml:space="preserve">Fiscal benefits  inflation rate from first year of opeations (full or partial) (%) </t>
    </r>
    <r>
      <rPr>
        <sz val="11"/>
        <color rgb="FFFF0000"/>
        <rFont val="Calibri"/>
        <family val="2"/>
        <scheme val="minor"/>
      </rPr>
      <t>**</t>
    </r>
  </si>
  <si>
    <t>Fuel price inflator (power generator/ CHP)</t>
  </si>
  <si>
    <t>Non-power operating cost inflator</t>
  </si>
  <si>
    <t>Industrial CHP electricity sale price inflator</t>
  </si>
  <si>
    <t>'Lost' electricity sale price inflator</t>
  </si>
  <si>
    <t>Total non-power related operations</t>
  </si>
  <si>
    <t>Annual inflation for all non-power related OPEX from first year of operations (full or partial) (%)</t>
  </si>
  <si>
    <t>Industrial CHP electricity sales</t>
  </si>
  <si>
    <t>Non-power operations costs</t>
  </si>
  <si>
    <t>'Lost' electicity sales from power generation</t>
  </si>
  <si>
    <t>'Lost' electricity sale price (£/ MWh) at first year of operations</t>
  </si>
  <si>
    <t>Equivalent 'lost' revenue from power generation if first year of operations is steady state (£ m)</t>
  </si>
  <si>
    <t>Heat Station - used in Scenarios 1, 2 and 3</t>
  </si>
  <si>
    <t>OPEX for full steady state Heat Station on price basis of first year of operations (partial or steady state) (£m)</t>
  </si>
  <si>
    <r>
      <t xml:space="preserve">Industrial CHP -  used in Scenario 4 </t>
    </r>
    <r>
      <rPr>
        <sz val="11"/>
        <color rgb="FFFF0000"/>
        <rFont val="Calibri"/>
        <family val="2"/>
        <scheme val="minor"/>
      </rPr>
      <t>*</t>
    </r>
  </si>
  <si>
    <r>
      <t xml:space="preserve">OPEX for full steady state Industrial CHP on price basis of first year of operations (partial or steady state) (£m) </t>
    </r>
    <r>
      <rPr>
        <sz val="11"/>
        <color rgb="FFFF0000"/>
        <rFont val="Calibri"/>
        <family val="2"/>
        <scheme val="minor"/>
      </rPr>
      <t>*</t>
    </r>
  </si>
  <si>
    <t>Other 1 - Participant to define  (£m)</t>
  </si>
  <si>
    <r>
      <rPr>
        <sz val="11"/>
        <rFont val="Calibri"/>
        <family val="2"/>
        <scheme val="minor"/>
      </rPr>
      <t xml:space="preserve">Additional equivalent OPEX to pay for a major Industrial CHP overall spread over the life of the asset (£m) on price basis of first year of operations (partial or steady state) (£m) </t>
    </r>
    <r>
      <rPr>
        <sz val="11"/>
        <color rgb="FFFF0000"/>
        <rFont val="Calibri"/>
        <family val="2"/>
        <scheme val="minor"/>
      </rPr>
      <t>*</t>
    </r>
  </si>
  <si>
    <t xml:space="preserve">* </t>
  </si>
  <si>
    <t>**</t>
  </si>
  <si>
    <t>Asset value over Project Asset Lifespan</t>
  </si>
  <si>
    <t>ASSET VALUES (£M)</t>
  </si>
  <si>
    <t>Opening balance</t>
  </si>
  <si>
    <t>Additions</t>
  </si>
  <si>
    <t>Closing balance</t>
  </si>
  <si>
    <t>Percent of full operations over project life</t>
  </si>
  <si>
    <t>£m</t>
  </si>
  <si>
    <r>
      <t xml:space="preserve">Percent of full operations over </t>
    </r>
    <r>
      <rPr>
        <b/>
        <sz val="11"/>
        <color rgb="FFFF0000"/>
        <rFont val="Calibri"/>
        <family val="2"/>
        <scheme val="minor"/>
      </rPr>
      <t>exceptional</t>
    </r>
    <r>
      <rPr>
        <sz val="11"/>
        <color theme="1"/>
        <rFont val="Calibri"/>
        <family val="2"/>
        <scheme val="minor"/>
      </rPr>
      <t xml:space="preserve"> shortened asset life</t>
    </r>
  </si>
  <si>
    <t>Relevant percent of full operations figures</t>
  </si>
  <si>
    <r>
      <rPr>
        <b/>
        <sz val="11"/>
        <color rgb="FFFF0000"/>
        <rFont val="Calibri"/>
        <family val="2"/>
        <scheme val="minor"/>
      </rPr>
      <t>Exceptional</t>
    </r>
    <r>
      <rPr>
        <sz val="11"/>
        <color theme="1"/>
        <rFont val="Calibri"/>
        <family val="2"/>
        <scheme val="minor"/>
      </rPr>
      <t xml:space="preserve"> shorter lifespan (yrs)</t>
    </r>
  </si>
  <si>
    <t>Equivalent additional fuel costs if first year of operations is steady state (£m)</t>
  </si>
  <si>
    <r>
      <t xml:space="preserve">Sale of plant if </t>
    </r>
    <r>
      <rPr>
        <b/>
        <sz val="11"/>
        <color rgb="FFFF0000"/>
        <rFont val="Calibri"/>
        <family val="2"/>
        <scheme val="minor"/>
      </rPr>
      <t xml:space="preserve">exceptional </t>
    </r>
    <r>
      <rPr>
        <b/>
        <sz val="11"/>
        <color theme="1"/>
        <rFont val="Calibri"/>
        <family val="2"/>
        <scheme val="minor"/>
      </rPr>
      <t>reason</t>
    </r>
  </si>
  <si>
    <t>Depreciation (straight line)</t>
  </si>
  <si>
    <r>
      <t xml:space="preserve">Operator </t>
    </r>
    <r>
      <rPr>
        <u/>
        <sz val="8.5"/>
        <color rgb="FFFF0000"/>
        <rFont val="Calibri"/>
        <family val="2"/>
        <scheme val="minor"/>
      </rPr>
      <t>only</t>
    </r>
    <r>
      <rPr>
        <sz val="8.5"/>
        <color rgb="FFFF0000"/>
        <rFont val="Calibri"/>
        <family val="2"/>
        <scheme val="minor"/>
      </rPr>
      <t xml:space="preserve"> needs to enter a value for fiscal benefits (£m) and the annual fiscal benefit inflation rate (%) if the NPV without fiscal benefits is negative at the specified discount rate</t>
    </r>
  </si>
  <si>
    <t>OPEX for full steady state Standby Boilers on price basis of first year of operations (partial or steady state) (£m)</t>
  </si>
  <si>
    <t>Percentage of heat supplied by Standby Boiler (if relevant)</t>
  </si>
  <si>
    <t>Fuel price for Standby Boiler at first year of operations (£ / MWh)</t>
  </si>
  <si>
    <t>Boiler efficiency of Standby Boiler (%)</t>
  </si>
  <si>
    <t>Additional fuel required per year for Standby Boiler in steady state (MWh)</t>
  </si>
  <si>
    <t>Fuel price inflation for Standby Boiler from first year of operations (full or partial) (% per year)</t>
  </si>
  <si>
    <t>Additional fuel costs for Standby Boiler if needed</t>
  </si>
  <si>
    <t>Additional fuel costs for installation</t>
  </si>
  <si>
    <t>Discount rate (pre-tax pre-financing) (%) - 17% suggested rate</t>
  </si>
  <si>
    <t>Fuel price inflator for Standby Boiler (if needed)</t>
  </si>
  <si>
    <t>Standby Boiler that may be needed</t>
  </si>
  <si>
    <t>Standby boilers (only if needed for Scenarios 1, 2 and 3)</t>
  </si>
  <si>
    <r>
      <rPr>
        <b/>
        <sz val="11"/>
        <color rgb="FFFF0000"/>
        <rFont val="Calibri"/>
        <family val="2"/>
        <scheme val="minor"/>
      </rPr>
      <t>Exceptional</t>
    </r>
    <r>
      <rPr>
        <sz val="11"/>
        <rFont val="Calibri"/>
        <family val="2"/>
        <scheme val="minor"/>
      </rPr>
      <t xml:space="preserve"> reason for sho</t>
    </r>
    <r>
      <rPr>
        <sz val="11"/>
        <color theme="1"/>
        <rFont val="Calibri"/>
        <family val="2"/>
        <scheme val="minor"/>
      </rPr>
      <t>rter lifespan of Heat Supply Infrastructure, Standby Boiler and/ or Heat Station (yrs)</t>
    </r>
  </si>
  <si>
    <t>OPEX for full steady state Heat Supply Infrastructure on price basis of first year of operations (partial or steady state) (£m)</t>
  </si>
  <si>
    <t>Lines 49 &amp; 79</t>
  </si>
  <si>
    <t xml:space="preserve">Total length of supply pipework (kms) </t>
  </si>
  <si>
    <t>In the case of Industrial CHP a separate model template is available for typical indicative CAPEX, non-power related OPEX, additional equivalent OPEX to pay for a major overall, MWh of electricity generated in the steady state and the additional fuel required.</t>
  </si>
  <si>
    <t>Cashflow before taxation and financing</t>
  </si>
  <si>
    <t>Other</t>
  </si>
  <si>
    <t>Other 2 - Participant to define (£m)</t>
  </si>
  <si>
    <t>Heat Supply Infrastructure - used in Scenarios 1, 2, 3 and 5</t>
  </si>
  <si>
    <t>Heat Supply Infrastructure</t>
  </si>
  <si>
    <t>Version Jan 2015</t>
  </si>
  <si>
    <t>% (ONLY 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</si>
</sst>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_-;\-* #,##0.00_-;_-* &quot;-&quot;??_-;_-@_-"/>
    <numFmt numFmtId="164" formatCode="&quot;Year&quot;\ 0"/>
    <numFmt numFmtId="165" formatCode="0.0_ ;[Red]\-0.0\ "/>
    <numFmt numFmtId="166" formatCode="0.00_ ;[Red]\-0.00\ "/>
    <numFmt numFmtId="167" formatCode="_-* #,##0_-;\-* #,##0_-;_-* &quot;-&quot;??_-;_-@_-"/>
    <numFmt numFmtId="168" formatCode="0.0"/>
    <numFmt numFmtId="169" formatCode="0.0%"/>
    <numFmt numFmtId="170" formatCode="#,##0.0"/>
    <numFmt numFmtId="171" formatCode="#,##0.00_ ;[Red]\-#,##0.00\ "/>
    <numFmt numFmtId="172" formatCode="&quot;Year&quot;\ 0\ &quot;costs (£m) and build up of operating costs and revenues (%)&quot;"/>
    <numFmt numFmtId="173" formatCode="&quot;*  &quot;#,##0"/>
    <numFmt numFmtId="174" formatCode="&quot;Nominal NPV (before financing and tax) (£m) over&quot;\ 0\ &quot;years&quot;"/>
    <numFmt numFmtId="175" formatCode="&quot;Nominal Project IRR (before financing and tax) over&quot;\ 0\ &quot;years&quot;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3"/>
      <color theme="1"/>
      <name val="Calibri"/>
      <family val="2"/>
      <scheme val="minor"/>
    </font>
    <font>
      <b/>
      <sz val="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3"/>
      <color theme="1"/>
      <name val="Calibri"/>
      <family val="2"/>
      <scheme val="minor"/>
    </font>
    <font>
      <b/>
      <sz val="12"/>
      <color rgb="FF00800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8.5"/>
      <color rgb="FFFF0000"/>
      <name val="Calibri"/>
      <family val="2"/>
      <scheme val="minor"/>
    </font>
    <font>
      <u/>
      <sz val="8.5"/>
      <color rgb="FFFF0000"/>
      <name val="Calibri"/>
      <family val="2"/>
      <scheme val="minor"/>
    </font>
    <font>
      <sz val="11"/>
      <color theme="0"/>
      <name val="Calibri"/>
      <family val="2"/>
    </font>
    <font>
      <sz val="5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3"/>
      <color theme="0" tint="-0.149998474074526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lightUp">
        <bgColor theme="0" tint="-0.249977111117893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/>
      <top style="thin">
        <color auto="1"/>
      </top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280">
    <xf numFmtId="0" fontId="0" fillId="0" borderId="0" xfId="0"/>
    <xf numFmtId="0" fontId="0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/>
    <xf numFmtId="169" fontId="0" fillId="0" borderId="0" xfId="0" applyNumberFormat="1" applyFill="1" applyBorder="1"/>
    <xf numFmtId="0" fontId="0" fillId="0" borderId="0" xfId="0" applyFont="1" applyFill="1" applyBorder="1"/>
    <xf numFmtId="164" fontId="0" fillId="0" borderId="0" xfId="0" applyNumberFormat="1" applyFont="1" applyBorder="1"/>
    <xf numFmtId="0" fontId="0" fillId="0" borderId="16" xfId="0" applyFont="1" applyBorder="1"/>
    <xf numFmtId="0" fontId="4" fillId="0" borderId="0" xfId="0" applyFont="1" applyBorder="1"/>
    <xf numFmtId="0" fontId="4" fillId="0" borderId="16" xfId="0" applyFont="1" applyBorder="1"/>
    <xf numFmtId="0" fontId="0" fillId="0" borderId="16" xfId="0" applyBorder="1"/>
    <xf numFmtId="0" fontId="4" fillId="0" borderId="15" xfId="0" applyFont="1" applyBorder="1"/>
    <xf numFmtId="0" fontId="0" fillId="4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0" fillId="0" borderId="15" xfId="0" applyBorder="1"/>
    <xf numFmtId="0" fontId="9" fillId="0" borderId="0" xfId="0" applyFont="1" applyBorder="1"/>
    <xf numFmtId="0" fontId="5" fillId="0" borderId="0" xfId="0" applyFont="1" applyBorder="1"/>
    <xf numFmtId="0" fontId="0" fillId="0" borderId="15" xfId="0" applyFont="1" applyBorder="1"/>
    <xf numFmtId="0" fontId="0" fillId="0" borderId="0" xfId="0" applyBorder="1" applyAlignment="1">
      <alignment wrapText="1"/>
    </xf>
    <xf numFmtId="164" fontId="0" fillId="0" borderId="16" xfId="0" applyNumberFormat="1" applyBorder="1"/>
    <xf numFmtId="0" fontId="0" fillId="0" borderId="0" xfId="0" applyFont="1" applyBorder="1" applyAlignment="1">
      <alignment wrapText="1"/>
    </xf>
    <xf numFmtId="164" fontId="0" fillId="0" borderId="16" xfId="0" applyNumberFormat="1" applyFont="1" applyBorder="1"/>
    <xf numFmtId="0" fontId="4" fillId="0" borderId="0" xfId="0" applyFont="1" applyBorder="1" applyAlignment="1">
      <alignment wrapText="1"/>
    </xf>
    <xf numFmtId="164" fontId="4" fillId="0" borderId="16" xfId="0" applyNumberFormat="1" applyFont="1" applyBorder="1"/>
    <xf numFmtId="0" fontId="0" fillId="6" borderId="13" xfId="0" applyFill="1" applyBorder="1" applyAlignment="1">
      <alignment horizontal="left"/>
    </xf>
    <xf numFmtId="0" fontId="0" fillId="6" borderId="14" xfId="0" applyFill="1" applyBorder="1" applyAlignment="1">
      <alignment horizontal="left"/>
    </xf>
    <xf numFmtId="0" fontId="13" fillId="6" borderId="12" xfId="0" applyFont="1" applyFill="1" applyBorder="1" applyAlignment="1">
      <alignment horizontal="left"/>
    </xf>
    <xf numFmtId="0" fontId="4" fillId="0" borderId="17" xfId="0" applyFont="1" applyBorder="1"/>
    <xf numFmtId="0" fontId="4" fillId="0" borderId="18" xfId="0" applyFont="1" applyBorder="1"/>
    <xf numFmtId="0" fontId="4" fillId="0" borderId="18" xfId="0" applyFont="1" applyFill="1" applyBorder="1"/>
    <xf numFmtId="0" fontId="4" fillId="0" borderId="3" xfId="0" applyFont="1" applyBorder="1"/>
    <xf numFmtId="0" fontId="0" fillId="6" borderId="13" xfId="0" applyFill="1" applyBorder="1"/>
    <xf numFmtId="0" fontId="0" fillId="6" borderId="14" xfId="0" applyFill="1" applyBorder="1"/>
    <xf numFmtId="0" fontId="15" fillId="0" borderId="0" xfId="0" applyFont="1" applyBorder="1"/>
    <xf numFmtId="0" fontId="12" fillId="0" borderId="0" xfId="0" applyFont="1" applyBorder="1"/>
    <xf numFmtId="164" fontId="12" fillId="0" borderId="0" xfId="0" applyNumberFormat="1" applyFont="1" applyFill="1" applyBorder="1"/>
    <xf numFmtId="169" fontId="11" fillId="0" borderId="0" xfId="0" applyNumberFormat="1" applyFont="1" applyFill="1" applyBorder="1"/>
    <xf numFmtId="164" fontId="16" fillId="0" borderId="0" xfId="0" applyNumberFormat="1" applyFont="1" applyFill="1" applyBorder="1"/>
    <xf numFmtId="0" fontId="0" fillId="0" borderId="0" xfId="0" applyFill="1" applyBorder="1" applyAlignment="1">
      <alignment horizontal="right"/>
    </xf>
    <xf numFmtId="0" fontId="17" fillId="0" borderId="0" xfId="0" applyFont="1" applyBorder="1"/>
    <xf numFmtId="0" fontId="0" fillId="0" borderId="19" xfId="0" applyBorder="1"/>
    <xf numFmtId="171" fontId="0" fillId="0" borderId="0" xfId="0" applyNumberFormat="1" applyBorder="1"/>
    <xf numFmtId="168" fontId="4" fillId="0" borderId="0" xfId="0" applyNumberFormat="1" applyFont="1" applyFill="1" applyBorder="1"/>
    <xf numFmtId="0" fontId="18" fillId="0" borderId="0" xfId="0" applyFont="1" applyFill="1" applyBorder="1"/>
    <xf numFmtId="0" fontId="9" fillId="4" borderId="2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Protection="1">
      <protection locked="0"/>
    </xf>
    <xf numFmtId="0" fontId="0" fillId="0" borderId="0" xfId="0" applyBorder="1" applyAlignment="1">
      <alignment vertical="top" wrapText="1"/>
    </xf>
    <xf numFmtId="168" fontId="0" fillId="4" borderId="2" xfId="0" applyNumberFormat="1" applyFill="1" applyBorder="1" applyAlignment="1" applyProtection="1">
      <alignment vertical="top"/>
      <protection locked="0"/>
    </xf>
    <xf numFmtId="169" fontId="0" fillId="0" borderId="0" xfId="2" applyNumberFormat="1" applyFont="1" applyBorder="1"/>
    <xf numFmtId="0" fontId="0" fillId="6" borderId="13" xfId="0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quotePrefix="1" applyFont="1" applyBorder="1" applyAlignment="1">
      <alignment wrapText="1"/>
    </xf>
    <xf numFmtId="164" fontId="0" fillId="0" borderId="0" xfId="0" applyNumberFormat="1" applyBorder="1" applyAlignment="1">
      <alignment horizontal="left" wrapText="1"/>
    </xf>
    <xf numFmtId="0" fontId="0" fillId="0" borderId="0" xfId="0" applyBorder="1" applyAlignment="1" applyProtection="1">
      <alignment vertical="top" wrapText="1"/>
      <protection locked="0"/>
    </xf>
    <xf numFmtId="0" fontId="4" fillId="0" borderId="18" xfId="0" applyFont="1" applyBorder="1" applyAlignment="1">
      <alignment wrapText="1"/>
    </xf>
    <xf numFmtId="0" fontId="4" fillId="0" borderId="0" xfId="0" applyFont="1" applyAlignment="1">
      <alignment wrapText="1"/>
    </xf>
    <xf numFmtId="0" fontId="1" fillId="6" borderId="1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>
      <alignment wrapText="1"/>
    </xf>
    <xf numFmtId="2" fontId="0" fillId="4" borderId="2" xfId="0" applyNumberFormat="1" applyFill="1" applyBorder="1" applyAlignment="1" applyProtection="1">
      <alignment vertical="top"/>
      <protection locked="0"/>
    </xf>
    <xf numFmtId="167" fontId="0" fillId="4" borderId="2" xfId="1" applyNumberFormat="1" applyFont="1" applyFill="1" applyBorder="1" applyAlignment="1" applyProtection="1">
      <alignment vertical="top"/>
      <protection locked="0"/>
    </xf>
    <xf numFmtId="0" fontId="0" fillId="5" borderId="0" xfId="0" applyFill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167" fontId="0" fillId="0" borderId="0" xfId="1" applyNumberFormat="1" applyFont="1" applyFill="1" applyBorder="1" applyAlignment="1" applyProtection="1">
      <alignment vertical="top"/>
    </xf>
    <xf numFmtId="0" fontId="8" fillId="3" borderId="2" xfId="0" applyFont="1" applyFill="1" applyBorder="1" applyAlignment="1">
      <alignment horizontal="center" vertical="top" wrapText="1"/>
    </xf>
    <xf numFmtId="0" fontId="22" fillId="0" borderId="16" xfId="0" applyFont="1" applyBorder="1"/>
    <xf numFmtId="0" fontId="22" fillId="0" borderId="0" xfId="0" applyFont="1"/>
    <xf numFmtId="0" fontId="22" fillId="0" borderId="16" xfId="0" applyFont="1" applyFill="1" applyBorder="1"/>
    <xf numFmtId="0" fontId="22" fillId="0" borderId="0" xfId="0" applyFont="1" applyFill="1"/>
    <xf numFmtId="0" fontId="22" fillId="0" borderId="0" xfId="0" applyFont="1" applyFill="1" applyBorder="1" applyAlignment="1" applyProtection="1">
      <alignment vertical="top"/>
    </xf>
    <xf numFmtId="0" fontId="0" fillId="0" borderId="0" xfId="0" applyAlignment="1">
      <alignment wrapText="1"/>
    </xf>
    <xf numFmtId="0" fontId="8" fillId="3" borderId="23" xfId="0" applyFont="1" applyFill="1" applyBorder="1" applyAlignment="1">
      <alignment horizontal="center" vertical="top" wrapText="1"/>
    </xf>
    <xf numFmtId="0" fontId="8" fillId="3" borderId="24" xfId="0" applyFont="1" applyFill="1" applyBorder="1" applyAlignment="1">
      <alignment horizontal="center" vertical="top" wrapText="1"/>
    </xf>
    <xf numFmtId="0" fontId="8" fillId="3" borderId="25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1" fillId="0" borderId="0" xfId="0" quotePrefix="1" applyFont="1" applyBorder="1" applyAlignment="1">
      <alignment vertical="top" wrapText="1"/>
    </xf>
    <xf numFmtId="172" fontId="0" fillId="0" borderId="0" xfId="0" applyNumberFormat="1" applyFont="1" applyBorder="1" applyAlignment="1">
      <alignment horizontal="left" wrapText="1"/>
    </xf>
    <xf numFmtId="9" fontId="0" fillId="2" borderId="2" xfId="2" applyFont="1" applyFill="1" applyBorder="1" applyAlignment="1" applyProtection="1">
      <alignment horizontal="center" wrapText="1"/>
      <protection locked="0"/>
    </xf>
    <xf numFmtId="9" fontId="0" fillId="2" borderId="2" xfId="0" applyNumberFormat="1" applyFont="1" applyFill="1" applyBorder="1" applyAlignment="1" applyProtection="1">
      <alignment horizontal="center" wrapText="1"/>
      <protection locked="0"/>
    </xf>
    <xf numFmtId="9" fontId="0" fillId="2" borderId="2" xfId="0" applyNumberFormat="1" applyFill="1" applyBorder="1" applyAlignment="1" applyProtection="1">
      <alignment horizontal="center"/>
      <protection locked="0"/>
    </xf>
    <xf numFmtId="173" fontId="0" fillId="4" borderId="2" xfId="1" applyNumberFormat="1" applyFont="1" applyFill="1" applyBorder="1" applyAlignment="1" applyProtection="1">
      <alignment vertical="top"/>
      <protection locked="0"/>
    </xf>
    <xf numFmtId="9" fontId="0" fillId="4" borderId="2" xfId="0" applyNumberFormat="1" applyFill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vertical="top"/>
    </xf>
    <xf numFmtId="10" fontId="22" fillId="0" borderId="0" xfId="2" applyNumberFormat="1" applyFont="1" applyBorder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10" fontId="22" fillId="0" borderId="0" xfId="0" applyNumberFormat="1" applyFont="1" applyFill="1" applyBorder="1" applyAlignment="1" applyProtection="1">
      <alignment vertical="top"/>
    </xf>
    <xf numFmtId="0" fontId="11" fillId="5" borderId="0" xfId="0" applyFont="1" applyFill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Border="1" applyProtection="1"/>
    <xf numFmtId="0" fontId="1" fillId="0" borderId="0" xfId="0" applyFont="1" applyBorder="1" applyAlignment="1" applyProtection="1">
      <alignment wrapText="1"/>
    </xf>
    <xf numFmtId="168" fontId="1" fillId="0" borderId="1" xfId="0" applyNumberFormat="1" applyFont="1" applyBorder="1" applyProtection="1"/>
    <xf numFmtId="164" fontId="12" fillId="0" borderId="0" xfId="0" applyNumberFormat="1" applyFont="1" applyFill="1" applyBorder="1" applyProtection="1"/>
    <xf numFmtId="0" fontId="4" fillId="0" borderId="0" xfId="0" applyFont="1" applyBorder="1" applyProtection="1"/>
    <xf numFmtId="0" fontId="4" fillId="0" borderId="0" xfId="0" applyFont="1" applyBorder="1" applyAlignment="1" applyProtection="1">
      <alignment wrapText="1"/>
    </xf>
    <xf numFmtId="164" fontId="16" fillId="0" borderId="0" xfId="0" applyNumberFormat="1" applyFont="1" applyFill="1" applyBorder="1" applyProtection="1"/>
    <xf numFmtId="0" fontId="4" fillId="0" borderId="0" xfId="0" applyFont="1" applyFill="1" applyBorder="1" applyProtection="1"/>
    <xf numFmtId="0" fontId="0" fillId="0" borderId="0" xfId="0" applyBorder="1" applyAlignment="1" applyProtection="1">
      <alignment wrapText="1"/>
    </xf>
    <xf numFmtId="169" fontId="11" fillId="0" borderId="0" xfId="0" applyNumberFormat="1" applyFont="1" applyFill="1" applyBorder="1" applyProtection="1"/>
    <xf numFmtId="164" fontId="0" fillId="0" borderId="0" xfId="0" applyNumberFormat="1" applyBorder="1" applyAlignment="1" applyProtection="1">
      <alignment horizontal="left" wrapText="1"/>
    </xf>
    <xf numFmtId="164" fontId="0" fillId="0" borderId="0" xfId="0" applyNumberFormat="1" applyFont="1" applyFill="1" applyBorder="1" applyProtection="1"/>
    <xf numFmtId="0" fontId="10" fillId="3" borderId="4" xfId="0" applyFont="1" applyFill="1" applyBorder="1" applyAlignment="1" applyProtection="1">
      <alignment horizontal="center"/>
    </xf>
    <xf numFmtId="0" fontId="10" fillId="3" borderId="20" xfId="0" applyFont="1" applyFill="1" applyBorder="1" applyAlignment="1" applyProtection="1">
      <alignment horizontal="center"/>
    </xf>
    <xf numFmtId="0" fontId="10" fillId="3" borderId="5" xfId="0" applyFont="1" applyFill="1" applyBorder="1" applyAlignment="1" applyProtection="1">
      <alignment horizontal="center"/>
    </xf>
    <xf numFmtId="0" fontId="10" fillId="3" borderId="21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center"/>
    </xf>
    <xf numFmtId="0" fontId="8" fillId="3" borderId="2" xfId="0" applyFont="1" applyFill="1" applyBorder="1" applyAlignment="1" applyProtection="1">
      <alignment horizontal="center" vertical="top" wrapText="1"/>
    </xf>
    <xf numFmtId="0" fontId="8" fillId="3" borderId="7" xfId="0" applyFont="1" applyFill="1" applyBorder="1" applyAlignment="1" applyProtection="1">
      <alignment horizontal="center" vertical="top" wrapText="1"/>
    </xf>
    <xf numFmtId="0" fontId="8" fillId="3" borderId="8" xfId="0" applyFont="1" applyFill="1" applyBorder="1" applyAlignment="1" applyProtection="1">
      <alignment horizontal="center" vertical="top" wrapText="1"/>
    </xf>
    <xf numFmtId="0" fontId="8" fillId="3" borderId="9" xfId="0" applyFont="1" applyFill="1" applyBorder="1" applyAlignment="1" applyProtection="1">
      <alignment horizontal="center" vertical="top" wrapText="1"/>
    </xf>
    <xf numFmtId="0" fontId="22" fillId="0" borderId="0" xfId="0" applyFont="1" applyBorder="1" applyAlignment="1" applyProtection="1">
      <alignment wrapText="1"/>
    </xf>
    <xf numFmtId="0" fontId="22" fillId="0" borderId="0" xfId="0" applyFont="1" applyBorder="1" applyProtection="1"/>
    <xf numFmtId="0" fontId="22" fillId="0" borderId="0" xfId="0" applyFont="1" applyFill="1" applyBorder="1" applyProtection="1"/>
    <xf numFmtId="0" fontId="0" fillId="0" borderId="22" xfId="0" applyBorder="1" applyAlignment="1" applyProtection="1">
      <alignment wrapText="1"/>
    </xf>
    <xf numFmtId="2" fontId="0" fillId="0" borderId="0" xfId="0" applyNumberFormat="1" applyBorder="1" applyAlignment="1" applyProtection="1">
      <alignment vertical="top"/>
    </xf>
    <xf numFmtId="0" fontId="0" fillId="0" borderId="22" xfId="0" applyFont="1" applyFill="1" applyBorder="1" applyAlignment="1" applyProtection="1">
      <alignment wrapText="1"/>
    </xf>
    <xf numFmtId="3" fontId="0" fillId="0" borderId="0" xfId="0" applyNumberFormat="1" applyBorder="1" applyAlignment="1" applyProtection="1">
      <alignment vertical="top"/>
    </xf>
    <xf numFmtId="3" fontId="0" fillId="0" borderId="0" xfId="0" applyNumberFormat="1" applyFill="1" applyBorder="1" applyProtection="1"/>
    <xf numFmtId="168" fontId="0" fillId="0" borderId="0" xfId="0" applyNumberFormat="1" applyBorder="1" applyAlignment="1" applyProtection="1">
      <alignment vertical="top"/>
    </xf>
    <xf numFmtId="10" fontId="0" fillId="0" borderId="0" xfId="2" applyNumberFormat="1" applyFont="1" applyFill="1" applyBorder="1" applyProtection="1"/>
    <xf numFmtId="0" fontId="0" fillId="0" borderId="22" xfId="0" quotePrefix="1" applyBorder="1" applyAlignment="1" applyProtection="1">
      <alignment wrapText="1"/>
    </xf>
    <xf numFmtId="10" fontId="22" fillId="0" borderId="0" xfId="2" applyNumberFormat="1" applyFont="1" applyBorder="1" applyProtection="1"/>
    <xf numFmtId="0" fontId="22" fillId="0" borderId="15" xfId="0" applyFont="1" applyFill="1" applyBorder="1" applyProtection="1"/>
    <xf numFmtId="0" fontId="22" fillId="0" borderId="0" xfId="0" applyFont="1" applyFill="1" applyBorder="1" applyAlignment="1" applyProtection="1">
      <alignment wrapText="1"/>
    </xf>
    <xf numFmtId="10" fontId="22" fillId="0" borderId="0" xfId="2" applyNumberFormat="1" applyFont="1" applyFill="1" applyBorder="1" applyAlignment="1" applyProtection="1">
      <alignment vertical="top"/>
    </xf>
    <xf numFmtId="10" fontId="22" fillId="0" borderId="0" xfId="2" applyNumberFormat="1" applyFont="1" applyFill="1" applyBorder="1" applyProtection="1"/>
    <xf numFmtId="0" fontId="0" fillId="0" borderId="22" xfId="0" applyFill="1" applyBorder="1" applyAlignment="1" applyProtection="1">
      <alignment wrapText="1"/>
    </xf>
    <xf numFmtId="10" fontId="22" fillId="0" borderId="0" xfId="0" applyNumberFormat="1" applyFont="1" applyFill="1" applyBorder="1" applyProtection="1"/>
    <xf numFmtId="170" fontId="0" fillId="0" borderId="0" xfId="0" applyNumberFormat="1" applyBorder="1" applyAlignment="1" applyProtection="1">
      <alignment vertical="top"/>
    </xf>
    <xf numFmtId="9" fontId="0" fillId="0" borderId="0" xfId="2" applyFont="1" applyBorder="1" applyAlignment="1" applyProtection="1">
      <alignment vertical="top"/>
    </xf>
    <xf numFmtId="9" fontId="0" fillId="0" borderId="2" xfId="0" applyNumberFormat="1" applyBorder="1" applyAlignment="1" applyProtection="1">
      <alignment horizontal="right" vertical="top"/>
    </xf>
    <xf numFmtId="9" fontId="0" fillId="0" borderId="0" xfId="2" applyFont="1" applyFill="1" applyBorder="1" applyProtection="1"/>
    <xf numFmtId="9" fontId="22" fillId="0" borderId="0" xfId="2" applyFont="1" applyFill="1" applyBorder="1" applyProtection="1"/>
    <xf numFmtId="0" fontId="0" fillId="0" borderId="15" xfId="0" applyFont="1" applyFill="1" applyBorder="1"/>
    <xf numFmtId="0" fontId="4" fillId="0" borderId="15" xfId="0" applyFont="1" applyFill="1" applyBorder="1"/>
    <xf numFmtId="0" fontId="17" fillId="0" borderId="0" xfId="0" applyFont="1" applyFill="1" applyBorder="1"/>
    <xf numFmtId="0" fontId="1" fillId="0" borderId="0" xfId="0" applyFont="1" applyFill="1" applyBorder="1"/>
    <xf numFmtId="0" fontId="0" fillId="0" borderId="15" xfId="0" applyFill="1" applyBorder="1"/>
    <xf numFmtId="0" fontId="0" fillId="0" borderId="0" xfId="0" applyFill="1" applyBorder="1" applyAlignment="1">
      <alignment wrapText="1"/>
    </xf>
    <xf numFmtId="0" fontId="0" fillId="0" borderId="15" xfId="0" applyFill="1" applyBorder="1" applyProtection="1"/>
    <xf numFmtId="0" fontId="4" fillId="0" borderId="15" xfId="0" applyFont="1" applyFill="1" applyBorder="1" applyProtection="1"/>
    <xf numFmtId="0" fontId="17" fillId="0" borderId="0" xfId="0" applyFont="1" applyFill="1" applyBorder="1" applyProtection="1"/>
    <xf numFmtId="0" fontId="23" fillId="0" borderId="0" xfId="0" applyFont="1" applyFill="1" applyBorder="1" applyProtection="1"/>
    <xf numFmtId="0" fontId="1" fillId="0" borderId="0" xfId="0" applyFont="1" applyFill="1" applyBorder="1" applyProtection="1"/>
    <xf numFmtId="0" fontId="11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>
      <alignment vertical="top"/>
    </xf>
    <xf numFmtId="0" fontId="11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0" fillId="0" borderId="15" xfId="0" applyFont="1" applyFill="1" applyBorder="1" applyProtection="1"/>
    <xf numFmtId="0" fontId="0" fillId="0" borderId="0" xfId="0" applyFont="1" applyFill="1" applyBorder="1" applyProtection="1"/>
    <xf numFmtId="0" fontId="0" fillId="0" borderId="22" xfId="0" applyFont="1" applyBorder="1" applyAlignment="1" applyProtection="1">
      <alignment wrapText="1"/>
    </xf>
    <xf numFmtId="0" fontId="0" fillId="5" borderId="0" xfId="0" applyFont="1" applyFill="1" applyBorder="1" applyAlignment="1" applyProtection="1">
      <alignment vertical="top"/>
    </xf>
    <xf numFmtId="167" fontId="0" fillId="0" borderId="0" xfId="1" applyNumberFormat="1" applyFont="1" applyBorder="1" applyAlignment="1" applyProtection="1">
      <alignment vertical="top"/>
    </xf>
    <xf numFmtId="9" fontId="0" fillId="0" borderId="0" xfId="0" applyNumberFormat="1" applyBorder="1" applyAlignment="1" applyProtection="1">
      <alignment vertical="top"/>
    </xf>
    <xf numFmtId="43" fontId="0" fillId="0" borderId="0" xfId="1" applyNumberFormat="1" applyFont="1" applyBorder="1" applyAlignment="1" applyProtection="1">
      <alignment vertical="top"/>
    </xf>
    <xf numFmtId="10" fontId="0" fillId="0" borderId="0" xfId="0" applyNumberFormat="1" applyBorder="1" applyAlignment="1" applyProtection="1">
      <alignment vertical="top"/>
    </xf>
    <xf numFmtId="0" fontId="11" fillId="0" borderId="0" xfId="0" applyFont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0" fillId="0" borderId="0" xfId="0" applyFill="1" applyProtection="1"/>
    <xf numFmtId="0" fontId="0" fillId="0" borderId="2" xfId="0" applyBorder="1" applyProtection="1"/>
    <xf numFmtId="164" fontId="7" fillId="3" borderId="2" xfId="0" applyNumberFormat="1" applyFont="1" applyFill="1" applyBorder="1" applyAlignment="1" applyProtection="1">
      <alignment horizontal="center"/>
    </xf>
    <xf numFmtId="164" fontId="8" fillId="3" borderId="23" xfId="0" applyNumberFormat="1" applyFont="1" applyFill="1" applyBorder="1" applyAlignment="1" applyProtection="1">
      <alignment horizontal="center"/>
    </xf>
    <xf numFmtId="164" fontId="8" fillId="3" borderId="24" xfId="0" applyNumberFormat="1" applyFont="1" applyFill="1" applyBorder="1" applyAlignment="1" applyProtection="1">
      <alignment horizontal="center"/>
    </xf>
    <xf numFmtId="164" fontId="8" fillId="3" borderId="25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9" fontId="0" fillId="0" borderId="0" xfId="0" applyNumberFormat="1" applyAlignment="1" applyProtection="1">
      <alignment horizontal="center"/>
    </xf>
    <xf numFmtId="0" fontId="0" fillId="0" borderId="1" xfId="0" applyBorder="1" applyProtection="1"/>
    <xf numFmtId="9" fontId="0" fillId="0" borderId="1" xfId="0" applyNumberFormat="1" applyBorder="1" applyAlignment="1" applyProtection="1">
      <alignment horizontal="center"/>
    </xf>
    <xf numFmtId="0" fontId="4" fillId="0" borderId="0" xfId="0" applyFont="1" applyProtection="1"/>
    <xf numFmtId="0" fontId="4" fillId="0" borderId="0" xfId="0" applyFont="1" applyFill="1" applyProtection="1"/>
    <xf numFmtId="164" fontId="21" fillId="3" borderId="23" xfId="0" applyNumberFormat="1" applyFont="1" applyFill="1" applyBorder="1" applyAlignment="1" applyProtection="1">
      <alignment horizontal="center"/>
    </xf>
    <xf numFmtId="2" fontId="0" fillId="0" borderId="0" xfId="0" applyNumberFormat="1" applyAlignment="1" applyProtection="1">
      <alignment horizontal="center"/>
    </xf>
    <xf numFmtId="0" fontId="0" fillId="0" borderId="0" xfId="0" quotePrefix="1" applyProtection="1"/>
    <xf numFmtId="164" fontId="21" fillId="3" borderId="10" xfId="0" applyNumberFormat="1" applyFont="1" applyFill="1" applyBorder="1" applyAlignment="1" applyProtection="1">
      <alignment horizontal="center"/>
    </xf>
    <xf numFmtId="164" fontId="21" fillId="3" borderId="2" xfId="0" applyNumberFormat="1" applyFont="1" applyFill="1" applyBorder="1" applyAlignment="1" applyProtection="1">
      <alignment horizontal="center"/>
    </xf>
    <xf numFmtId="0" fontId="4" fillId="0" borderId="18" xfId="0" applyFont="1" applyBorder="1" applyProtection="1"/>
    <xf numFmtId="2" fontId="4" fillId="0" borderId="18" xfId="0" applyNumberFormat="1" applyFont="1" applyBorder="1" applyAlignment="1" applyProtection="1">
      <alignment horizontal="center"/>
    </xf>
    <xf numFmtId="0" fontId="4" fillId="0" borderId="18" xfId="0" applyFont="1" applyFill="1" applyBorder="1" applyProtection="1"/>
    <xf numFmtId="2" fontId="4" fillId="0" borderId="0" xfId="0" applyNumberFormat="1" applyFont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Font="1" applyFill="1" applyProtection="1"/>
    <xf numFmtId="0" fontId="3" fillId="0" borderId="0" xfId="0" applyFont="1" applyFill="1" applyProtection="1"/>
    <xf numFmtId="0" fontId="4" fillId="3" borderId="0" xfId="0" applyFont="1" applyFill="1" applyProtection="1"/>
    <xf numFmtId="0" fontId="5" fillId="0" borderId="0" xfId="0" applyFont="1" applyProtection="1"/>
    <xf numFmtId="166" fontId="4" fillId="0" borderId="0" xfId="0" applyNumberFormat="1" applyFont="1" applyProtection="1"/>
    <xf numFmtId="0" fontId="0" fillId="3" borderId="0" xfId="0" applyFont="1" applyFill="1" applyProtection="1"/>
    <xf numFmtId="0" fontId="0" fillId="0" borderId="0" xfId="0" applyFont="1" applyProtection="1"/>
    <xf numFmtId="166" fontId="0" fillId="0" borderId="0" xfId="0" applyNumberFormat="1" applyFont="1" applyProtection="1"/>
    <xf numFmtId="0" fontId="0" fillId="0" borderId="0" xfId="0" applyFont="1" applyFill="1" applyProtection="1"/>
    <xf numFmtId="0" fontId="0" fillId="3" borderId="0" xfId="0" applyFill="1" applyProtection="1"/>
    <xf numFmtId="171" fontId="1" fillId="0" borderId="0" xfId="1" applyNumberFormat="1" applyFont="1" applyProtection="1"/>
    <xf numFmtId="166" fontId="0" fillId="0" borderId="0" xfId="0" applyNumberFormat="1" applyProtection="1"/>
    <xf numFmtId="0" fontId="14" fillId="0" borderId="0" xfId="0" applyFont="1" applyProtection="1"/>
    <xf numFmtId="171" fontId="5" fillId="0" borderId="0" xfId="1" applyNumberFormat="1" applyFont="1" applyProtection="1"/>
    <xf numFmtId="166" fontId="1" fillId="0" borderId="1" xfId="0" applyNumberFormat="1" applyFont="1" applyBorder="1" applyProtection="1"/>
    <xf numFmtId="0" fontId="0" fillId="0" borderId="26" xfId="0" applyBorder="1" applyProtection="1"/>
    <xf numFmtId="166" fontId="0" fillId="0" borderId="1" xfId="0" applyNumberFormat="1" applyFont="1" applyBorder="1" applyProtection="1"/>
    <xf numFmtId="166" fontId="5" fillId="0" borderId="0" xfId="0" applyNumberFormat="1" applyFont="1" applyBorder="1" applyProtection="1"/>
    <xf numFmtId="166" fontId="1" fillId="0" borderId="0" xfId="0" applyNumberFormat="1" applyFont="1" applyBorder="1" applyProtection="1"/>
    <xf numFmtId="166" fontId="0" fillId="0" borderId="0" xfId="0" applyNumberFormat="1" applyBorder="1" applyProtection="1"/>
    <xf numFmtId="0" fontId="0" fillId="0" borderId="0" xfId="0" quotePrefix="1" applyFont="1" applyProtection="1"/>
    <xf numFmtId="166" fontId="0" fillId="0" borderId="1" xfId="0" applyNumberFormat="1" applyBorder="1" applyProtection="1"/>
    <xf numFmtId="166" fontId="5" fillId="0" borderId="0" xfId="0" applyNumberFormat="1" applyFont="1" applyProtection="1"/>
    <xf numFmtId="165" fontId="4" fillId="0" borderId="0" xfId="0" applyNumberFormat="1" applyFont="1" applyProtection="1"/>
    <xf numFmtId="169" fontId="1" fillId="0" borderId="0" xfId="0" applyNumberFormat="1" applyFont="1" applyProtection="1"/>
    <xf numFmtId="169" fontId="0" fillId="0" borderId="0" xfId="0" applyNumberFormat="1" applyProtection="1"/>
    <xf numFmtId="171" fontId="1" fillId="0" borderId="0" xfId="0" applyNumberFormat="1" applyFont="1" applyProtection="1"/>
    <xf numFmtId="0" fontId="1" fillId="0" borderId="0" xfId="0" applyFont="1" applyBorder="1" applyProtection="1"/>
    <xf numFmtId="0" fontId="0" fillId="0" borderId="0" xfId="0" applyFont="1" applyBorder="1" applyProtection="1"/>
    <xf numFmtId="2" fontId="0" fillId="0" borderId="0" xfId="0" applyNumberFormat="1" applyFont="1" applyBorder="1" applyProtection="1"/>
    <xf numFmtId="2" fontId="0" fillId="0" borderId="0" xfId="0" applyNumberFormat="1" applyFont="1" applyBorder="1" applyAlignment="1" applyProtection="1">
      <alignment horizontal="center"/>
    </xf>
    <xf numFmtId="2" fontId="0" fillId="7" borderId="0" xfId="0" applyNumberFormat="1" applyFont="1" applyFill="1" applyBorder="1" applyAlignment="1" applyProtection="1">
      <alignment horizontal="center"/>
    </xf>
    <xf numFmtId="2" fontId="1" fillId="0" borderId="0" xfId="0" applyNumberFormat="1" applyFont="1" applyBorder="1" applyProtection="1"/>
    <xf numFmtId="2" fontId="1" fillId="0" borderId="1" xfId="0" applyNumberFormat="1" applyFont="1" applyBorder="1" applyAlignment="1" applyProtection="1">
      <alignment horizontal="center"/>
    </xf>
    <xf numFmtId="9" fontId="0" fillId="4" borderId="2" xfId="2" applyFont="1" applyFill="1" applyBorder="1" applyAlignment="1" applyProtection="1">
      <alignment vertical="top"/>
      <protection locked="0"/>
    </xf>
    <xf numFmtId="169" fontId="0" fillId="4" borderId="2" xfId="2" applyNumberFormat="1" applyFont="1" applyFill="1" applyBorder="1" applyAlignment="1" applyProtection="1">
      <alignment vertical="top"/>
      <protection locked="0"/>
    </xf>
    <xf numFmtId="9" fontId="0" fillId="4" borderId="2" xfId="2" applyNumberFormat="1" applyFont="1" applyFill="1" applyBorder="1" applyAlignment="1" applyProtection="1">
      <alignment vertical="top"/>
      <protection locked="0"/>
    </xf>
    <xf numFmtId="9" fontId="0" fillId="0" borderId="0" xfId="2" applyNumberFormat="1" applyFont="1" applyBorder="1" applyAlignment="1" applyProtection="1">
      <alignment vertical="top"/>
    </xf>
    <xf numFmtId="169" fontId="0" fillId="4" borderId="2" xfId="0" applyNumberFormat="1" applyFill="1" applyBorder="1" applyAlignment="1" applyProtection="1">
      <alignment vertical="top"/>
      <protection locked="0"/>
    </xf>
    <xf numFmtId="169" fontId="0" fillId="0" borderId="0" xfId="2" applyNumberFormat="1" applyFont="1" applyBorder="1" applyAlignment="1" applyProtection="1">
      <alignment vertical="top"/>
    </xf>
    <xf numFmtId="169" fontId="0" fillId="0" borderId="0" xfId="0" applyNumberFormat="1" applyBorder="1" applyAlignment="1" applyProtection="1">
      <alignment vertical="top"/>
    </xf>
    <xf numFmtId="0" fontId="0" fillId="0" borderId="27" xfId="0" applyFill="1" applyBorder="1" applyAlignment="1">
      <alignment horizontal="center"/>
    </xf>
    <xf numFmtId="9" fontId="0" fillId="8" borderId="2" xfId="0" applyNumberFormat="1" applyFill="1" applyBorder="1" applyAlignment="1" applyProtection="1">
      <alignment horizontal="center"/>
      <protection locked="0"/>
    </xf>
    <xf numFmtId="0" fontId="8" fillId="3" borderId="27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 applyProtection="1">
      <alignment horizontal="center"/>
      <protection locked="0"/>
    </xf>
    <xf numFmtId="0" fontId="0" fillId="8" borderId="2" xfId="0" applyFill="1" applyBorder="1" applyAlignment="1" applyProtection="1">
      <alignment horizontal="center"/>
      <protection locked="0"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8" xfId="0" applyFill="1" applyBorder="1" applyAlignment="1" applyProtection="1">
      <alignment horizontal="center"/>
      <protection locked="0"/>
    </xf>
    <xf numFmtId="169" fontId="11" fillId="0" borderId="11" xfId="0" applyNumberFormat="1" applyFont="1" applyFill="1" applyBorder="1" applyProtection="1">
      <protection locked="0"/>
    </xf>
    <xf numFmtId="9" fontId="0" fillId="0" borderId="2" xfId="2" applyNumberFormat="1" applyFont="1" applyFill="1" applyBorder="1" applyAlignment="1" applyProtection="1">
      <alignment vertical="top"/>
    </xf>
    <xf numFmtId="9" fontId="0" fillId="0" borderId="2" xfId="2" applyFont="1" applyFill="1" applyBorder="1" applyAlignment="1" applyProtection="1">
      <alignment vertical="top"/>
    </xf>
    <xf numFmtId="169" fontId="26" fillId="0" borderId="0" xfId="0" applyNumberFormat="1" applyFont="1" applyFill="1" applyBorder="1" applyProtection="1"/>
    <xf numFmtId="0" fontId="27" fillId="0" borderId="0" xfId="0" applyFont="1" applyBorder="1"/>
    <xf numFmtId="0" fontId="0" fillId="9" borderId="12" xfId="0" applyFont="1" applyFill="1" applyBorder="1"/>
    <xf numFmtId="0" fontId="0" fillId="9" borderId="13" xfId="0" applyFont="1" applyFill="1" applyBorder="1"/>
    <xf numFmtId="0" fontId="0" fillId="9" borderId="14" xfId="0" applyFont="1" applyFill="1" applyBorder="1"/>
    <xf numFmtId="0" fontId="0" fillId="9" borderId="15" xfId="0" applyFont="1" applyFill="1" applyBorder="1"/>
    <xf numFmtId="0" fontId="1" fillId="9" borderId="0" xfId="0" applyFont="1" applyFill="1" applyBorder="1"/>
    <xf numFmtId="0" fontId="28" fillId="9" borderId="0" xfId="0" applyFont="1" applyFill="1" applyBorder="1"/>
    <xf numFmtId="0" fontId="28" fillId="9" borderId="16" xfId="0" applyFont="1" applyFill="1" applyBorder="1"/>
    <xf numFmtId="0" fontId="28" fillId="10" borderId="0" xfId="0" applyFont="1" applyFill="1" applyBorder="1"/>
    <xf numFmtId="0" fontId="29" fillId="10" borderId="16" xfId="0" applyFont="1" applyFill="1" applyBorder="1"/>
    <xf numFmtId="0" fontId="28" fillId="10" borderId="16" xfId="0" applyFont="1" applyFill="1" applyBorder="1"/>
    <xf numFmtId="0" fontId="29" fillId="10" borderId="0" xfId="0" applyFont="1" applyFill="1" applyBorder="1"/>
    <xf numFmtId="0" fontId="28" fillId="10" borderId="18" xfId="0" applyFont="1" applyFill="1" applyBorder="1"/>
    <xf numFmtId="0" fontId="29" fillId="10" borderId="3" xfId="0" applyFont="1" applyFill="1" applyBorder="1"/>
    <xf numFmtId="0" fontId="4" fillId="10" borderId="17" xfId="0" applyFont="1" applyFill="1" applyBorder="1"/>
    <xf numFmtId="0" fontId="4" fillId="10" borderId="18" xfId="0" applyFont="1" applyFill="1" applyBorder="1"/>
    <xf numFmtId="0" fontId="4" fillId="10" borderId="15" xfId="0" applyFont="1" applyFill="1" applyBorder="1"/>
    <xf numFmtId="0" fontId="4" fillId="10" borderId="0" xfId="0" applyFont="1" applyFill="1" applyBorder="1"/>
    <xf numFmtId="0" fontId="0" fillId="10" borderId="15" xfId="0" applyFill="1" applyBorder="1"/>
    <xf numFmtId="0" fontId="4" fillId="10" borderId="0" xfId="0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24" fillId="8" borderId="2" xfId="0" applyFont="1" applyFill="1" applyBorder="1" applyAlignment="1" applyProtection="1">
      <alignment horizontal="center"/>
      <protection locked="0"/>
    </xf>
    <xf numFmtId="0" fontId="0" fillId="10" borderId="0" xfId="0" applyFont="1" applyFill="1" applyBorder="1"/>
    <xf numFmtId="0" fontId="12" fillId="0" borderId="0" xfId="0" applyFont="1" applyFill="1" applyBorder="1" applyAlignment="1">
      <alignment horizontal="center"/>
    </xf>
    <xf numFmtId="166" fontId="0" fillId="0" borderId="0" xfId="0" applyNumberFormat="1" applyFont="1" applyBorder="1" applyAlignment="1" applyProtection="1">
      <alignment horizontal="center"/>
    </xf>
    <xf numFmtId="0" fontId="13" fillId="6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9" fillId="0" borderId="0" xfId="0" applyFont="1" applyFill="1" applyBorder="1" applyAlignment="1" applyProtection="1">
      <alignment wrapText="1"/>
    </xf>
    <xf numFmtId="0" fontId="0" fillId="0" borderId="0" xfId="0" applyAlignment="1" applyProtection="1">
      <alignment wrapText="1"/>
    </xf>
    <xf numFmtId="174" fontId="0" fillId="0" borderId="0" xfId="0" applyNumberFormat="1" applyBorder="1" applyAlignment="1">
      <alignment horizontal="left"/>
    </xf>
    <xf numFmtId="174" fontId="0" fillId="0" borderId="0" xfId="0" applyNumberFormat="1" applyAlignment="1">
      <alignment horizontal="left"/>
    </xf>
    <xf numFmtId="175" fontId="0" fillId="0" borderId="0" xfId="0" applyNumberFormat="1" applyBorder="1" applyAlignment="1">
      <alignment horizontal="left"/>
    </xf>
    <xf numFmtId="175" fontId="0" fillId="0" borderId="0" xfId="0" applyNumberFormat="1" applyAlignment="1">
      <alignment horizontal="left"/>
    </xf>
    <xf numFmtId="174" fontId="0" fillId="0" borderId="0" xfId="0" applyNumberFormat="1" applyAlignment="1" applyProtection="1">
      <alignment horizontal="left"/>
    </xf>
    <xf numFmtId="175" fontId="0" fillId="0" borderId="0" xfId="0" applyNumberFormat="1" applyAlignment="1" applyProtection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66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colors>
    <mruColors>
      <color rgb="FFD8E4BC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119744</xdr:colOff>
      <xdr:row>8</xdr:row>
      <xdr:rowOff>87086</xdr:rowOff>
    </xdr:from>
    <xdr:to>
      <xdr:col>1</xdr:col>
      <xdr:colOff>10886</xdr:colOff>
      <xdr:row>78</xdr:row>
      <xdr:rowOff>108857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CxnSpPr/>
      </xdr:nvCxnSpPr>
      <xdr:spPr>
        <a:xfrm flipH="1" flipV="1">
          <a:off x="119744" y="1578429"/>
          <a:ext cx="43542" cy="916577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48</xdr:row>
      <xdr:rowOff>108857</xdr:rowOff>
    </xdr:from>
    <xdr:to>
      <xdr:col>2</xdr:col>
      <xdr:colOff>32657</xdr:colOff>
      <xdr:row>48</xdr:row>
      <xdr:rowOff>108857</xdr:rowOff>
    </xdr:to>
    <xdr:cxnSp macro="">
      <xdr:nvCxnSpPr>
        <xdr:cNvPr id="14" name="Straight Arrow Connector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CxnSpPr/>
      </xdr:nvCxnSpPr>
      <xdr:spPr>
        <a:xfrm>
          <a:off x="152400" y="8958943"/>
          <a:ext cx="239486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108857</xdr:colOff>
      <xdr:row>8</xdr:row>
      <xdr:rowOff>85725</xdr:rowOff>
    </xdr:from>
    <xdr:to>
      <xdr:col>2</xdr:col>
      <xdr:colOff>10886</xdr:colOff>
      <xdr:row>8</xdr:row>
      <xdr:rowOff>87086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CxnSpPr/>
      </xdr:nvCxnSpPr>
      <xdr:spPr>
        <a:xfrm flipH="1">
          <a:off x="108857" y="1577068"/>
          <a:ext cx="261258" cy="1361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78</xdr:row>
      <xdr:rowOff>108857</xdr:rowOff>
    </xdr:from>
    <xdr:to>
      <xdr:col>2</xdr:col>
      <xdr:colOff>32657</xdr:colOff>
      <xdr:row>78</xdr:row>
      <xdr:rowOff>108857</xdr:rowOff>
    </xdr:to>
    <xdr:cxnSp macro="">
      <xdr:nvCxnSpPr>
        <xdr:cNvPr id="19" name="Straight Arrow Connector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>
          <a:off x="152400" y="8958943"/>
          <a:ext cx="239486" cy="0"/>
        </a:xfrm>
        <a:prstGeom prst="straightConnector1">
          <a:avLst/>
        </a:prstGeom>
        <a:ln w="1905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2"/>
  <sheetViews>
    <sheetView tabSelected="1" topLeftCell="A13" zoomScale="80" zoomScaleNormal="80" zoomScalePageLayoutView="80" workbookViewId="0">
      <selection activeCell="G49" sqref="G49"/>
    </sheetView>
  </sheetViews>
  <sheetFormatPr defaultColWidth="8.85546875" defaultRowHeight="15" x14ac:dyDescent="0.25"/>
  <cols>
    <col min="1" max="1" width="1.140625" customWidth="1"/>
    <col min="2" max="2" width="3" customWidth="1"/>
    <col min="3" max="3" width="109.140625" style="69" customWidth="1"/>
    <col min="4" max="4" width="11.140625" customWidth="1"/>
    <col min="5" max="5" width="1" style="2" customWidth="1"/>
    <col min="6" max="6" width="1.140625" style="2" customWidth="1"/>
    <col min="7" max="11" width="12.85546875" customWidth="1"/>
    <col min="12" max="12" width="1" customWidth="1"/>
  </cols>
  <sheetData>
    <row r="1" spans="1:12" ht="26.25" x14ac:dyDescent="0.4">
      <c r="A1" s="35" t="s">
        <v>17</v>
      </c>
      <c r="B1" s="33"/>
      <c r="C1" s="59"/>
      <c r="D1" s="33"/>
      <c r="E1" s="33"/>
      <c r="F1" s="33"/>
      <c r="G1" s="33"/>
      <c r="H1" s="33"/>
      <c r="I1" s="33"/>
      <c r="J1" s="269" t="s">
        <v>134</v>
      </c>
      <c r="K1" s="33"/>
      <c r="L1" s="34"/>
    </row>
    <row r="2" spans="1:12" s="3" customFormat="1" ht="6" x14ac:dyDescent="0.15">
      <c r="A2" s="18"/>
      <c r="B2" s="15"/>
      <c r="C2" s="31"/>
      <c r="D2" s="15"/>
      <c r="E2" s="5"/>
      <c r="F2" s="5"/>
      <c r="G2" s="15"/>
      <c r="H2" s="15"/>
      <c r="I2" s="15"/>
      <c r="J2" s="15"/>
      <c r="K2" s="15"/>
      <c r="L2" s="16"/>
    </row>
    <row r="3" spans="1:12" ht="21" x14ac:dyDescent="0.35">
      <c r="A3" s="23"/>
      <c r="B3" s="24" t="s">
        <v>4</v>
      </c>
      <c r="C3" s="27"/>
      <c r="D3" s="53">
        <v>1</v>
      </c>
      <c r="E3"/>
      <c r="F3"/>
      <c r="G3" s="244" t="str">
        <f>LOOKUP(D3,G45:K46)</f>
        <v>Power generator (Heat Source) same fuel amount</v>
      </c>
      <c r="H3" s="42"/>
      <c r="I3" s="7"/>
      <c r="J3" s="7"/>
      <c r="K3" s="7"/>
      <c r="L3" s="17"/>
    </row>
    <row r="4" spans="1:12" s="3" customFormat="1" ht="6.75" thickBot="1" x14ac:dyDescent="0.2">
      <c r="A4" s="18"/>
      <c r="B4" s="25"/>
      <c r="C4" s="31"/>
      <c r="D4" s="8"/>
      <c r="E4" s="8"/>
      <c r="F4" s="8"/>
      <c r="G4" s="15"/>
      <c r="H4" s="15"/>
      <c r="I4" s="15"/>
      <c r="J4" s="15"/>
      <c r="K4" s="15"/>
      <c r="L4" s="16"/>
    </row>
    <row r="5" spans="1:12" s="1" customFormat="1" ht="15.75" x14ac:dyDescent="0.25">
      <c r="A5" s="26"/>
      <c r="B5" s="48" t="s">
        <v>9</v>
      </c>
      <c r="C5" s="29"/>
      <c r="D5" s="9"/>
      <c r="E5" s="9"/>
      <c r="F5" s="245"/>
      <c r="G5" s="246"/>
      <c r="H5" s="246"/>
      <c r="I5" s="246"/>
      <c r="J5" s="246"/>
      <c r="K5" s="247"/>
      <c r="L5" s="14"/>
    </row>
    <row r="6" spans="1:12" s="1" customFormat="1" x14ac:dyDescent="0.25">
      <c r="A6" s="143"/>
      <c r="B6" s="12"/>
      <c r="C6" s="29" t="s">
        <v>29</v>
      </c>
      <c r="D6" s="54" t="s">
        <v>25</v>
      </c>
      <c r="F6" s="248"/>
      <c r="G6" s="249" t="s">
        <v>13</v>
      </c>
      <c r="H6" s="249"/>
      <c r="I6" s="250" t="s">
        <v>25</v>
      </c>
      <c r="J6" s="250" t="s">
        <v>11</v>
      </c>
      <c r="K6" s="251" t="s">
        <v>130</v>
      </c>
      <c r="L6" s="14"/>
    </row>
    <row r="7" spans="1:12" s="1" customFormat="1" x14ac:dyDescent="0.25">
      <c r="A7" s="143"/>
      <c r="B7" s="12"/>
      <c r="C7" s="29" t="s">
        <v>127</v>
      </c>
      <c r="D7" s="55">
        <v>3.3</v>
      </c>
      <c r="E7" s="12"/>
      <c r="F7" s="260"/>
      <c r="G7" s="19">
        <v>2</v>
      </c>
      <c r="H7" s="266" t="s">
        <v>20</v>
      </c>
      <c r="I7" s="252"/>
      <c r="J7" s="252"/>
      <c r="K7" s="253"/>
      <c r="L7" s="14"/>
    </row>
    <row r="8" spans="1:12" s="1" customFormat="1" x14ac:dyDescent="0.25">
      <c r="A8" s="143"/>
      <c r="B8" s="12"/>
      <c r="C8" s="29" t="s">
        <v>36</v>
      </c>
      <c r="D8" s="55">
        <v>50</v>
      </c>
      <c r="E8" s="12"/>
      <c r="F8" s="262"/>
      <c r="G8" s="264"/>
      <c r="H8" s="266"/>
      <c r="I8" s="252"/>
      <c r="J8" s="252"/>
      <c r="K8" s="254"/>
      <c r="L8" s="14"/>
    </row>
    <row r="9" spans="1:12" s="1" customFormat="1" x14ac:dyDescent="0.25">
      <c r="A9" s="143"/>
      <c r="B9" s="12"/>
      <c r="C9" s="60" t="s">
        <v>37</v>
      </c>
      <c r="D9" s="267" t="s">
        <v>126</v>
      </c>
      <c r="E9" s="12"/>
      <c r="F9" s="262"/>
      <c r="G9" s="20">
        <v>2</v>
      </c>
      <c r="H9" s="266" t="s">
        <v>21</v>
      </c>
      <c r="I9" s="252"/>
      <c r="J9" s="252"/>
      <c r="K9" s="254"/>
      <c r="L9" s="14"/>
    </row>
    <row r="10" spans="1:12" s="3" customFormat="1" ht="6" x14ac:dyDescent="0.15">
      <c r="A10" s="144"/>
      <c r="B10" s="5"/>
      <c r="C10" s="61"/>
      <c r="D10" s="15"/>
      <c r="E10" s="5"/>
      <c r="F10" s="260"/>
      <c r="G10" s="263"/>
      <c r="H10" s="261"/>
      <c r="I10" s="255"/>
      <c r="J10" s="255"/>
      <c r="K10" s="253"/>
      <c r="L10" s="16"/>
    </row>
    <row r="11" spans="1:12" s="1" customFormat="1" ht="15.75" x14ac:dyDescent="0.25">
      <c r="A11" s="143"/>
      <c r="B11" s="145" t="s">
        <v>22</v>
      </c>
      <c r="C11" s="60"/>
      <c r="D11" s="10"/>
      <c r="E11" s="12"/>
      <c r="F11" s="260"/>
      <c r="G11" s="21">
        <v>2</v>
      </c>
      <c r="H11" s="266" t="s">
        <v>14</v>
      </c>
      <c r="I11" s="252"/>
      <c r="J11" s="252"/>
      <c r="K11" s="253"/>
      <c r="L11" s="14"/>
    </row>
    <row r="12" spans="1:12" s="1" customFormat="1" ht="15.75" thickBot="1" x14ac:dyDescent="0.3">
      <c r="A12" s="143"/>
      <c r="B12" s="146"/>
      <c r="C12" s="60" t="s">
        <v>120</v>
      </c>
      <c r="D12" s="92">
        <v>0.17</v>
      </c>
      <c r="E12" s="12"/>
      <c r="F12" s="260"/>
      <c r="G12" s="261"/>
      <c r="H12" s="261"/>
      <c r="I12" s="255"/>
      <c r="J12" s="255"/>
      <c r="K12" s="253"/>
      <c r="L12" s="14"/>
    </row>
    <row r="13" spans="1:12" s="1" customFormat="1" ht="15.75" thickBot="1" x14ac:dyDescent="0.3">
      <c r="A13" s="143"/>
      <c r="B13" s="146"/>
      <c r="C13" s="27" t="s">
        <v>23</v>
      </c>
      <c r="D13" s="98">
        <f>IF($D$3=4,K18,30)</f>
        <v>30</v>
      </c>
      <c r="E13" s="12"/>
      <c r="F13" s="262"/>
      <c r="G13" s="22">
        <v>2</v>
      </c>
      <c r="H13" s="266" t="s">
        <v>70</v>
      </c>
      <c r="I13" s="252"/>
      <c r="J13" s="252"/>
      <c r="K13" s="254"/>
      <c r="L13" s="14"/>
    </row>
    <row r="14" spans="1:12" s="1" customFormat="1" ht="15.75" thickBot="1" x14ac:dyDescent="0.3">
      <c r="A14" s="143"/>
      <c r="B14" s="146"/>
      <c r="C14" s="27" t="s">
        <v>107</v>
      </c>
      <c r="D14" s="98">
        <f>IF(D3=4,0,MIN(H19:J19))</f>
        <v>0</v>
      </c>
      <c r="E14" s="12"/>
      <c r="F14" s="258"/>
      <c r="G14" s="259"/>
      <c r="H14" s="256"/>
      <c r="I14" s="256"/>
      <c r="J14" s="256"/>
      <c r="K14" s="257"/>
      <c r="L14" s="14"/>
    </row>
    <row r="15" spans="1:12" s="1" customFormat="1" ht="3.75" customHeight="1" x14ac:dyDescent="0.25">
      <c r="A15" s="143"/>
      <c r="B15" s="146"/>
      <c r="C15" s="27"/>
      <c r="D15" s="6"/>
      <c r="E15" s="12"/>
      <c r="L15" s="14"/>
    </row>
    <row r="16" spans="1:12" ht="15.75" x14ac:dyDescent="0.25">
      <c r="A16" s="147"/>
      <c r="B16" s="145" t="s">
        <v>53</v>
      </c>
      <c r="C16" s="27"/>
      <c r="D16" s="45"/>
      <c r="E16" s="11"/>
      <c r="F16" s="11"/>
      <c r="G16" s="49"/>
      <c r="H16" s="7"/>
      <c r="I16" s="7"/>
      <c r="J16" s="7"/>
      <c r="K16" s="7"/>
      <c r="L16" s="17"/>
    </row>
    <row r="17" spans="1:12" ht="90" customHeight="1" thickBot="1" x14ac:dyDescent="0.3">
      <c r="A17" s="147"/>
      <c r="B17" s="6"/>
      <c r="C17" s="86" t="s">
        <v>68</v>
      </c>
      <c r="D17" s="7"/>
      <c r="E17" s="6"/>
      <c r="F17" s="27"/>
      <c r="G17" s="75" t="s">
        <v>69</v>
      </c>
      <c r="H17" s="82" t="s">
        <v>132</v>
      </c>
      <c r="I17" s="83" t="s">
        <v>90</v>
      </c>
      <c r="J17" s="82" t="s">
        <v>123</v>
      </c>
      <c r="K17" s="84" t="s">
        <v>92</v>
      </c>
      <c r="L17" s="28"/>
    </row>
    <row r="18" spans="1:12" s="1" customFormat="1" ht="16.7" customHeight="1" thickBot="1" x14ac:dyDescent="0.3">
      <c r="A18" s="143"/>
      <c r="B18" s="60"/>
      <c r="C18" s="27" t="s">
        <v>28</v>
      </c>
      <c r="D18" s="10"/>
      <c r="E18" s="10"/>
      <c r="F18" s="29"/>
      <c r="G18" s="13"/>
      <c r="H18" s="233">
        <v>30</v>
      </c>
      <c r="I18" s="233">
        <v>30</v>
      </c>
      <c r="J18" s="233">
        <v>30</v>
      </c>
      <c r="K18" s="156">
        <v>20</v>
      </c>
      <c r="L18" s="30"/>
    </row>
    <row r="19" spans="1:12" s="1" customFormat="1" ht="16.5" customHeight="1" thickBot="1" x14ac:dyDescent="0.3">
      <c r="A19" s="143"/>
      <c r="B19" s="60"/>
      <c r="C19" s="27" t="s">
        <v>124</v>
      </c>
      <c r="D19" s="10"/>
      <c r="E19" s="10"/>
      <c r="F19" s="29"/>
      <c r="G19" s="13"/>
      <c r="H19" s="236"/>
      <c r="I19" s="236"/>
      <c r="J19" s="236"/>
      <c r="K19" s="166"/>
      <c r="L19" s="30"/>
    </row>
    <row r="20" spans="1:12" s="1" customFormat="1" ht="16.7" customHeight="1" x14ac:dyDescent="0.25">
      <c r="A20" s="143"/>
      <c r="B20" s="60"/>
      <c r="C20" s="27" t="s">
        <v>71</v>
      </c>
      <c r="D20" s="47">
        <f>IF(D3=4,K21,MAX(H21:J21))</f>
        <v>1</v>
      </c>
      <c r="E20" s="10"/>
      <c r="F20" s="29"/>
      <c r="G20" s="13"/>
      <c r="H20" s="6"/>
      <c r="I20" s="6"/>
      <c r="L20" s="30"/>
    </row>
    <row r="21" spans="1:12" s="1" customFormat="1" ht="13.35" customHeight="1" x14ac:dyDescent="0.25">
      <c r="A21" s="143"/>
      <c r="B21" s="60"/>
      <c r="C21" s="27" t="s">
        <v>1</v>
      </c>
      <c r="D21" s="10"/>
      <c r="E21" s="10"/>
      <c r="F21" s="29"/>
      <c r="G21" s="10"/>
      <c r="H21" s="85">
        <f>COUNT(H24:H28)</f>
        <v>1</v>
      </c>
      <c r="I21" s="85">
        <f>COUNT(I24:I28)</f>
        <v>1</v>
      </c>
      <c r="J21" s="85">
        <f>COUNT(J24:J28)</f>
        <v>0</v>
      </c>
      <c r="K21" s="85">
        <f>COUNT(K24:K28)</f>
        <v>0</v>
      </c>
      <c r="L21" s="30"/>
    </row>
    <row r="22" spans="1:12" s="3" customFormat="1" ht="5.45" customHeight="1" x14ac:dyDescent="0.15">
      <c r="A22" s="144"/>
      <c r="B22" s="61"/>
      <c r="C22" s="31"/>
      <c r="D22" s="15"/>
      <c r="E22" s="15"/>
      <c r="F22" s="31"/>
      <c r="G22" s="15"/>
      <c r="H22" s="157"/>
      <c r="I22" s="157"/>
      <c r="J22" s="157"/>
      <c r="K22" s="157"/>
      <c r="L22" s="32"/>
    </row>
    <row r="23" spans="1:12" s="1" customFormat="1" ht="27.2" customHeight="1" x14ac:dyDescent="0.25">
      <c r="A23" s="143"/>
      <c r="B23" s="60"/>
      <c r="C23" s="27"/>
      <c r="D23" s="10"/>
      <c r="E23" s="10"/>
      <c r="F23" s="29"/>
      <c r="G23" s="75" t="s">
        <v>135</v>
      </c>
      <c r="H23" s="75" t="s">
        <v>104</v>
      </c>
      <c r="I23" s="75" t="s">
        <v>104</v>
      </c>
      <c r="J23" s="75" t="s">
        <v>104</v>
      </c>
      <c r="K23" s="235" t="s">
        <v>104</v>
      </c>
      <c r="L23" s="30"/>
    </row>
    <row r="24" spans="1:12" s="1" customFormat="1" ht="16.7" customHeight="1" x14ac:dyDescent="0.25">
      <c r="A24" s="143"/>
      <c r="B24" s="60"/>
      <c r="C24" s="87">
        <v>1</v>
      </c>
      <c r="D24" s="10"/>
      <c r="E24" s="10"/>
      <c r="F24" s="29"/>
      <c r="G24" s="88"/>
      <c r="H24" s="237">
        <f>D7</f>
        <v>3.3</v>
      </c>
      <c r="I24" s="238">
        <v>0</v>
      </c>
      <c r="J24" s="239"/>
      <c r="K24" s="265"/>
      <c r="L24" s="30"/>
    </row>
    <row r="25" spans="1:12" s="1" customFormat="1" ht="15.75" customHeight="1" x14ac:dyDescent="0.25">
      <c r="A25" s="143"/>
      <c r="B25" s="60"/>
      <c r="C25" s="87">
        <v>2</v>
      </c>
      <c r="D25" s="10"/>
      <c r="E25" s="10"/>
      <c r="F25" s="29"/>
      <c r="G25" s="89"/>
      <c r="H25" s="237"/>
      <c r="I25" s="238"/>
      <c r="J25" s="239"/>
      <c r="K25" s="265"/>
      <c r="L25" s="30"/>
    </row>
    <row r="26" spans="1:12" s="1" customFormat="1" ht="13.35" customHeight="1" x14ac:dyDescent="0.25">
      <c r="A26" s="143"/>
      <c r="B26" s="60"/>
      <c r="C26" s="87">
        <v>3</v>
      </c>
      <c r="D26" s="10"/>
      <c r="E26" s="10"/>
      <c r="F26" s="29"/>
      <c r="G26" s="89"/>
      <c r="H26" s="237"/>
      <c r="I26" s="238"/>
      <c r="J26" s="239"/>
      <c r="K26" s="265"/>
      <c r="L26" s="30"/>
    </row>
    <row r="27" spans="1:12" x14ac:dyDescent="0.25">
      <c r="A27" s="147"/>
      <c r="B27" s="148"/>
      <c r="C27" s="87">
        <v>4</v>
      </c>
      <c r="D27" s="7"/>
      <c r="E27" s="6"/>
      <c r="F27" s="7"/>
      <c r="G27" s="234"/>
      <c r="H27" s="237"/>
      <c r="I27" s="238"/>
      <c r="J27" s="239"/>
      <c r="K27" s="265"/>
      <c r="L27" s="17"/>
    </row>
    <row r="28" spans="1:12" x14ac:dyDescent="0.25">
      <c r="A28" s="147"/>
      <c r="B28" s="6"/>
      <c r="C28" s="87">
        <v>5</v>
      </c>
      <c r="D28" s="7"/>
      <c r="E28" s="6"/>
      <c r="F28" s="6"/>
      <c r="G28" s="90"/>
      <c r="H28" s="237"/>
      <c r="I28" s="237"/>
      <c r="J28" s="239"/>
      <c r="K28" s="265"/>
      <c r="L28" s="17"/>
    </row>
    <row r="29" spans="1:12" x14ac:dyDescent="0.25">
      <c r="A29" s="147"/>
      <c r="B29" s="6"/>
      <c r="C29" s="63"/>
      <c r="D29" s="7"/>
      <c r="E29" s="44"/>
      <c r="F29" s="44"/>
      <c r="G29" s="44"/>
      <c r="H29" s="44"/>
      <c r="I29" s="44"/>
      <c r="J29" s="44"/>
      <c r="K29" s="44"/>
      <c r="L29" s="17"/>
    </row>
    <row r="30" spans="1:12" x14ac:dyDescent="0.25">
      <c r="A30" s="147"/>
      <c r="B30" s="6"/>
      <c r="C30" s="62" t="s">
        <v>26</v>
      </c>
      <c r="D30" s="7"/>
      <c r="E30" s="44"/>
      <c r="F30" s="6"/>
      <c r="G30" s="7"/>
      <c r="H30" s="7"/>
      <c r="I30" s="44"/>
      <c r="J30" s="44"/>
      <c r="K30" s="44"/>
      <c r="L30" s="17"/>
    </row>
    <row r="31" spans="1:12" ht="30" x14ac:dyDescent="0.25">
      <c r="A31" s="147"/>
      <c r="B31" s="6"/>
      <c r="C31" s="56" t="s">
        <v>125</v>
      </c>
      <c r="D31" s="57">
        <f>H24*0.1</f>
        <v>0.33</v>
      </c>
      <c r="E31" s="44"/>
      <c r="F31" s="6"/>
      <c r="G31" s="7"/>
      <c r="H31" s="7"/>
      <c r="I31" s="44"/>
      <c r="J31" s="44"/>
      <c r="K31" s="44"/>
      <c r="L31" s="17"/>
    </row>
    <row r="32" spans="1:12" ht="13.7" customHeight="1" x14ac:dyDescent="0.25">
      <c r="A32" s="147"/>
      <c r="B32" s="6"/>
      <c r="C32" s="56" t="s">
        <v>91</v>
      </c>
      <c r="D32" s="57">
        <v>0</v>
      </c>
      <c r="E32" s="44"/>
      <c r="F32" s="6"/>
      <c r="G32" s="7"/>
      <c r="H32" s="7"/>
      <c r="I32" s="44"/>
      <c r="J32" s="44"/>
      <c r="K32" s="44"/>
      <c r="L32" s="17"/>
    </row>
    <row r="33" spans="1:12" ht="15.75" customHeight="1" x14ac:dyDescent="0.25">
      <c r="A33" s="147"/>
      <c r="B33" s="6"/>
      <c r="C33" s="56" t="s">
        <v>112</v>
      </c>
      <c r="D33" s="57">
        <v>0</v>
      </c>
      <c r="E33" s="44"/>
      <c r="F33" s="6"/>
      <c r="G33" s="7"/>
      <c r="H33" s="7"/>
      <c r="I33" s="44"/>
      <c r="J33" s="44"/>
      <c r="K33" s="44"/>
      <c r="L33" s="17"/>
    </row>
    <row r="34" spans="1:12" ht="16.7" customHeight="1" x14ac:dyDescent="0.25">
      <c r="A34" s="147"/>
      <c r="B34" s="6"/>
      <c r="C34" s="56" t="s">
        <v>93</v>
      </c>
      <c r="D34" s="57"/>
      <c r="E34" s="44"/>
      <c r="F34" s="6"/>
      <c r="G34" s="7"/>
      <c r="H34" s="7"/>
      <c r="I34" s="44"/>
      <c r="J34" s="44"/>
      <c r="K34" s="44"/>
      <c r="L34" s="17"/>
    </row>
    <row r="35" spans="1:12" ht="30" x14ac:dyDescent="0.25">
      <c r="A35" s="147"/>
      <c r="B35" s="6"/>
      <c r="C35" s="64" t="s">
        <v>95</v>
      </c>
      <c r="D35" s="57"/>
      <c r="E35" s="44"/>
      <c r="F35" s="6"/>
      <c r="G35" s="7"/>
      <c r="H35" s="7"/>
      <c r="I35" s="52"/>
      <c r="J35" s="52"/>
      <c r="K35" s="52"/>
      <c r="L35" s="17"/>
    </row>
    <row r="36" spans="1:12" x14ac:dyDescent="0.25">
      <c r="A36" s="147"/>
      <c r="B36" s="6"/>
      <c r="C36" s="64" t="s">
        <v>94</v>
      </c>
      <c r="D36" s="57"/>
      <c r="E36" s="44"/>
      <c r="F36" s="6"/>
      <c r="G36" s="7"/>
      <c r="H36" s="7"/>
      <c r="I36" s="44"/>
      <c r="J36" s="44"/>
      <c r="K36" s="7"/>
      <c r="L36" s="17"/>
    </row>
    <row r="37" spans="1:12" x14ac:dyDescent="0.25">
      <c r="A37" s="147"/>
      <c r="B37" s="6"/>
      <c r="C37" s="64" t="s">
        <v>131</v>
      </c>
      <c r="D37" s="57"/>
      <c r="E37" s="44"/>
      <c r="F37" s="6"/>
      <c r="G37" s="7"/>
      <c r="H37" s="7"/>
      <c r="I37" s="7"/>
      <c r="J37" s="7"/>
      <c r="K37" s="7"/>
      <c r="L37" s="17"/>
    </row>
    <row r="38" spans="1:12" s="3" customFormat="1" ht="6" x14ac:dyDescent="0.15">
      <c r="A38" s="144"/>
      <c r="B38" s="5"/>
      <c r="C38" s="31"/>
      <c r="D38" s="51"/>
      <c r="E38" s="46"/>
      <c r="F38" s="15"/>
      <c r="G38" s="15"/>
      <c r="H38" s="15"/>
      <c r="I38" s="15"/>
      <c r="J38" s="15"/>
      <c r="K38" s="15"/>
      <c r="L38" s="16"/>
    </row>
    <row r="39" spans="1:12" ht="15.75" thickBot="1" x14ac:dyDescent="0.3">
      <c r="A39" s="149"/>
      <c r="B39" s="98"/>
      <c r="C39" s="100" t="s">
        <v>83</v>
      </c>
      <c r="D39" s="101">
        <f>SUM(D31:D37)</f>
        <v>0.33</v>
      </c>
      <c r="E39" s="102"/>
      <c r="F39" s="98"/>
      <c r="G39" s="98"/>
      <c r="H39" s="98"/>
      <c r="I39" s="98"/>
      <c r="J39" s="98"/>
      <c r="K39" s="98"/>
      <c r="L39" s="17"/>
    </row>
    <row r="40" spans="1:12" s="3" customFormat="1" ht="7.5" thickTop="1" thickBot="1" x14ac:dyDescent="0.2">
      <c r="A40" s="150"/>
      <c r="B40" s="106"/>
      <c r="C40" s="104"/>
      <c r="D40" s="103"/>
      <c r="E40" s="105"/>
      <c r="F40" s="106"/>
      <c r="G40" s="106"/>
      <c r="H40" s="106"/>
      <c r="I40" s="106"/>
      <c r="J40" s="106"/>
      <c r="K40" s="106"/>
      <c r="L40" s="16"/>
    </row>
    <row r="41" spans="1:12" ht="16.5" customHeight="1" thickBot="1" x14ac:dyDescent="0.3">
      <c r="A41" s="149"/>
      <c r="B41" s="98"/>
      <c r="C41" s="107" t="s">
        <v>84</v>
      </c>
      <c r="D41" s="240">
        <v>0.02</v>
      </c>
      <c r="E41" s="102"/>
      <c r="F41" s="98"/>
      <c r="G41" s="98"/>
      <c r="H41" s="98"/>
      <c r="I41" s="98"/>
      <c r="J41" s="98"/>
      <c r="K41" s="98"/>
      <c r="L41" s="17"/>
    </row>
    <row r="42" spans="1:12" s="3" customFormat="1" ht="6" x14ac:dyDescent="0.15">
      <c r="A42" s="150"/>
      <c r="B42" s="106"/>
      <c r="C42" s="104"/>
      <c r="D42" s="243"/>
      <c r="E42" s="105"/>
      <c r="F42" s="105"/>
      <c r="G42" s="105"/>
      <c r="H42" s="105"/>
      <c r="I42" s="105"/>
      <c r="J42" s="105"/>
      <c r="K42" s="105"/>
      <c r="L42" s="16"/>
    </row>
    <row r="43" spans="1:12" ht="15.75" x14ac:dyDescent="0.25">
      <c r="A43" s="149"/>
      <c r="B43" s="151" t="s">
        <v>30</v>
      </c>
      <c r="C43" s="107"/>
      <c r="D43" s="108"/>
      <c r="E43" s="102"/>
      <c r="F43" s="102"/>
      <c r="G43" s="102"/>
      <c r="H43" s="102"/>
      <c r="I43" s="102"/>
      <c r="J43" s="102"/>
      <c r="K43" s="102"/>
      <c r="L43" s="17"/>
    </row>
    <row r="44" spans="1:12" ht="6" customHeight="1" x14ac:dyDescent="0.25">
      <c r="A44" s="149"/>
      <c r="B44" s="98"/>
      <c r="C44" s="109"/>
      <c r="D44" s="98"/>
      <c r="E44" s="98"/>
      <c r="F44" s="98"/>
      <c r="G44" s="99"/>
      <c r="H44" s="99"/>
      <c r="I44" s="99"/>
      <c r="J44" s="99"/>
      <c r="K44" s="110"/>
      <c r="L44" s="17"/>
    </row>
    <row r="45" spans="1:12" ht="21" x14ac:dyDescent="0.35">
      <c r="A45" s="149"/>
      <c r="B45" s="98"/>
      <c r="C45" s="107"/>
      <c r="D45" s="99"/>
      <c r="E45" s="98"/>
      <c r="F45" s="98"/>
      <c r="G45" s="111">
        <v>1</v>
      </c>
      <c r="H45" s="112">
        <v>2</v>
      </c>
      <c r="I45" s="113">
        <v>3</v>
      </c>
      <c r="J45" s="114">
        <v>4</v>
      </c>
      <c r="K45" s="115">
        <v>5</v>
      </c>
      <c r="L45" s="17"/>
    </row>
    <row r="46" spans="1:12" ht="87" customHeight="1" x14ac:dyDescent="0.25">
      <c r="A46" s="149"/>
      <c r="B46" s="98"/>
      <c r="C46" s="107"/>
      <c r="D46" s="116" t="s">
        <v>12</v>
      </c>
      <c r="E46" s="95"/>
      <c r="F46" s="95"/>
      <c r="G46" s="117" t="s">
        <v>72</v>
      </c>
      <c r="H46" s="118" t="s">
        <v>73</v>
      </c>
      <c r="I46" s="118" t="s">
        <v>40</v>
      </c>
      <c r="J46" s="118" t="s">
        <v>41</v>
      </c>
      <c r="K46" s="119" t="s">
        <v>31</v>
      </c>
      <c r="L46" s="17"/>
    </row>
    <row r="47" spans="1:12" s="77" customFormat="1" ht="4.7" customHeight="1" x14ac:dyDescent="0.15">
      <c r="A47" s="132"/>
      <c r="B47" s="152"/>
      <c r="C47" s="120"/>
      <c r="D47" s="121"/>
      <c r="E47" s="122"/>
      <c r="F47" s="122"/>
      <c r="G47" s="121"/>
      <c r="H47" s="121"/>
      <c r="I47" s="121"/>
      <c r="J47" s="121"/>
      <c r="K47" s="121"/>
      <c r="L47" s="76"/>
    </row>
    <row r="48" spans="1:12" x14ac:dyDescent="0.25">
      <c r="A48" s="149"/>
      <c r="B48" s="98"/>
      <c r="C48" s="123" t="s">
        <v>50</v>
      </c>
      <c r="D48" s="124">
        <f>IF($D$3="","",INDEX($G48:$K48,1,MATCH($D$3,$G$45:$K$45,0)))</f>
        <v>45</v>
      </c>
      <c r="E48" s="98"/>
      <c r="F48" s="98"/>
      <c r="G48" s="70">
        <v>45</v>
      </c>
      <c r="H48" s="70">
        <v>50</v>
      </c>
      <c r="I48" s="70">
        <v>40</v>
      </c>
      <c r="J48" s="72"/>
      <c r="K48" s="72"/>
      <c r="L48" s="17"/>
    </row>
    <row r="49" spans="1:12" ht="15" customHeight="1" x14ac:dyDescent="0.25">
      <c r="A49" s="149"/>
      <c r="B49" s="98"/>
      <c r="C49" s="125" t="s">
        <v>52</v>
      </c>
      <c r="D49" s="126">
        <f>IF($D$3="","",INDEX($G49:$K49,1,MATCH($D$3,$G$45:$K$45,0)))</f>
        <v>262800</v>
      </c>
      <c r="E49" s="127"/>
      <c r="F49" s="127"/>
      <c r="G49" s="71">
        <f>292000*0.9</f>
        <v>262800</v>
      </c>
      <c r="H49" s="71">
        <v>1000000</v>
      </c>
      <c r="I49" s="71">
        <f>1729+1729+330</f>
        <v>3788</v>
      </c>
      <c r="J49" s="72"/>
      <c r="K49" s="72"/>
      <c r="L49" s="17"/>
    </row>
    <row r="50" spans="1:12" x14ac:dyDescent="0.25">
      <c r="A50" s="149"/>
      <c r="B50" s="98"/>
      <c r="C50" s="123" t="s">
        <v>51</v>
      </c>
      <c r="D50" s="128">
        <f>$D$48*$D$49/1000000</f>
        <v>11.826000000000001</v>
      </c>
      <c r="E50" s="98"/>
      <c r="F50" s="98"/>
      <c r="G50" s="73"/>
      <c r="H50" s="73"/>
      <c r="I50" s="73"/>
      <c r="J50" s="73"/>
      <c r="K50" s="73"/>
      <c r="L50" s="17"/>
    </row>
    <row r="51" spans="1:12" x14ac:dyDescent="0.25">
      <c r="A51" s="149"/>
      <c r="B51" s="98"/>
      <c r="C51" s="123" t="s">
        <v>49</v>
      </c>
      <c r="D51" s="231">
        <f>IF($D$3="","",INDEX($G51:$K51,1,MATCH($D$3,$G$45:$K$45,0)))</f>
        <v>0.02</v>
      </c>
      <c r="E51" s="129"/>
      <c r="F51" s="129"/>
      <c r="G51" s="227">
        <v>0.02</v>
      </c>
      <c r="H51" s="227">
        <v>0.03</v>
      </c>
      <c r="I51" s="227">
        <v>0.02</v>
      </c>
      <c r="J51" s="72"/>
      <c r="K51" s="72"/>
      <c r="L51" s="17"/>
    </row>
    <row r="52" spans="1:12" x14ac:dyDescent="0.25">
      <c r="A52" s="149"/>
      <c r="B52" s="98"/>
      <c r="C52" s="123" t="s">
        <v>113</v>
      </c>
      <c r="D52" s="229">
        <f>IF($D$3="","",INDEX($G52:$K52,1,MATCH($D$3,$G$45:$K$45,0)))</f>
        <v>0</v>
      </c>
      <c r="E52" s="129"/>
      <c r="F52" s="129"/>
      <c r="G52" s="226">
        <v>0</v>
      </c>
      <c r="H52" s="228">
        <v>0.2</v>
      </c>
      <c r="I52" s="228">
        <v>0</v>
      </c>
      <c r="J52" s="72"/>
      <c r="K52" s="72"/>
      <c r="L52" s="17"/>
    </row>
    <row r="53" spans="1:12" s="77" customFormat="1" ht="7.7" customHeight="1" x14ac:dyDescent="0.15">
      <c r="A53" s="132"/>
      <c r="B53" s="152"/>
      <c r="C53" s="120"/>
      <c r="D53" s="93"/>
      <c r="E53" s="122"/>
      <c r="F53" s="122"/>
      <c r="G53" s="93"/>
      <c r="H53" s="93"/>
      <c r="I53" s="93"/>
      <c r="J53" s="93"/>
      <c r="K53" s="93"/>
      <c r="L53" s="76"/>
    </row>
    <row r="54" spans="1:12" x14ac:dyDescent="0.25">
      <c r="A54" s="149"/>
      <c r="B54" s="153"/>
      <c r="C54" s="130" t="s">
        <v>88</v>
      </c>
      <c r="D54" s="124">
        <f>IF($D$3="","",INDEX($G54:$K54,1,MATCH($D$3,$G$45:$K$45,0)))</f>
        <v>55</v>
      </c>
      <c r="E54" s="98"/>
      <c r="F54" s="98"/>
      <c r="G54" s="70">
        <v>55</v>
      </c>
      <c r="H54" s="72"/>
      <c r="I54" s="72"/>
      <c r="J54" s="72"/>
      <c r="K54" s="72"/>
      <c r="L54" s="17"/>
    </row>
    <row r="55" spans="1:12" x14ac:dyDescent="0.25">
      <c r="A55" s="149"/>
      <c r="B55" s="153"/>
      <c r="C55" s="123" t="s">
        <v>34</v>
      </c>
      <c r="D55" s="124">
        <f>IF($D$3="","",INDEX($G55:$K55,1,MATCH($D$3,$G$45:$K$45,0)))</f>
        <v>5</v>
      </c>
      <c r="E55" s="98"/>
      <c r="F55" s="98"/>
      <c r="G55" s="70">
        <v>5</v>
      </c>
      <c r="H55" s="72"/>
      <c r="I55" s="72"/>
      <c r="J55" s="72"/>
      <c r="K55" s="72"/>
      <c r="L55" s="17"/>
    </row>
    <row r="56" spans="1:12" x14ac:dyDescent="0.25">
      <c r="A56" s="149"/>
      <c r="B56" s="153"/>
      <c r="C56" s="123" t="s">
        <v>57</v>
      </c>
      <c r="D56" s="126">
        <f>IF($D$3="","",INDEX($G56:$K56,1,MATCH($D$3,$G$45:$K$45,0)))</f>
        <v>52560</v>
      </c>
      <c r="E56" s="127"/>
      <c r="F56" s="127"/>
      <c r="G56" s="74">
        <f>G49*(1-G52)/G55</f>
        <v>52560</v>
      </c>
      <c r="H56" s="72"/>
      <c r="I56" s="72"/>
      <c r="J56" s="72"/>
      <c r="K56" s="72"/>
      <c r="L56" s="17"/>
    </row>
    <row r="57" spans="1:12" ht="14.45" customHeight="1" x14ac:dyDescent="0.25">
      <c r="A57" s="149"/>
      <c r="B57" s="98"/>
      <c r="C57" s="123" t="s">
        <v>89</v>
      </c>
      <c r="D57" s="124">
        <f>$D$54*$D$56/1000000</f>
        <v>2.8908</v>
      </c>
      <c r="E57" s="98"/>
      <c r="F57" s="98"/>
      <c r="G57" s="73"/>
      <c r="H57" s="73"/>
      <c r="I57" s="73"/>
      <c r="J57" s="73"/>
      <c r="K57" s="73"/>
      <c r="L57" s="17"/>
    </row>
    <row r="58" spans="1:12" x14ac:dyDescent="0.25">
      <c r="A58" s="149"/>
      <c r="B58" s="98"/>
      <c r="C58" s="123" t="s">
        <v>54</v>
      </c>
      <c r="D58" s="231">
        <f>IF($D$3="","",INDEX($G58:$K58,1,MATCH($D$3,$G$45:$K$45,0)))</f>
        <v>0.02</v>
      </c>
      <c r="E58" s="129"/>
      <c r="F58" s="129"/>
      <c r="G58" s="227">
        <v>0.02</v>
      </c>
      <c r="H58" s="72"/>
      <c r="I58" s="72"/>
      <c r="J58" s="72"/>
      <c r="K58" s="72"/>
      <c r="L58" s="17"/>
    </row>
    <row r="59" spans="1:12" s="77" customFormat="1" ht="8.25" x14ac:dyDescent="0.15">
      <c r="A59" s="132"/>
      <c r="B59" s="122"/>
      <c r="C59" s="120"/>
      <c r="D59" s="94"/>
      <c r="E59" s="131"/>
      <c r="F59" s="131"/>
      <c r="G59" s="94"/>
      <c r="H59" s="94"/>
      <c r="I59" s="94"/>
      <c r="J59" s="94"/>
      <c r="K59" s="94"/>
      <c r="L59" s="76"/>
    </row>
    <row r="60" spans="1:12" x14ac:dyDescent="0.25">
      <c r="A60" s="149"/>
      <c r="B60" s="98"/>
      <c r="C60" s="123" t="s">
        <v>75</v>
      </c>
      <c r="D60" s="124">
        <f>IF($D$3="","",INDEX($G60:$K60,1,MATCH($D$3,$G$45:$K$45,0)))</f>
        <v>0</v>
      </c>
      <c r="E60" s="129"/>
      <c r="F60" s="129"/>
      <c r="G60" s="72"/>
      <c r="H60" s="72"/>
      <c r="I60" s="72"/>
      <c r="J60" s="70">
        <v>110</v>
      </c>
      <c r="K60" s="72"/>
      <c r="L60" s="17"/>
    </row>
    <row r="61" spans="1:12" x14ac:dyDescent="0.25">
      <c r="A61" s="149"/>
      <c r="B61" s="98"/>
      <c r="C61" s="123" t="s">
        <v>74</v>
      </c>
      <c r="D61" s="126">
        <f>IF($D$3="","",INDEX($G61:$K61,1,MATCH($D$3,$G$45:$K$45,0)))</f>
        <v>0</v>
      </c>
      <c r="E61" s="129"/>
      <c r="F61" s="129"/>
      <c r="G61" s="72"/>
      <c r="H61" s="72"/>
      <c r="I61" s="72"/>
      <c r="J61" s="91">
        <v>285714</v>
      </c>
      <c r="K61" s="72"/>
      <c r="L61" s="17"/>
    </row>
    <row r="62" spans="1:12" ht="14.45" customHeight="1" x14ac:dyDescent="0.25">
      <c r="A62" s="149"/>
      <c r="B62" s="98"/>
      <c r="C62" s="123" t="s">
        <v>58</v>
      </c>
      <c r="D62" s="124">
        <f>D60*D61/1000000</f>
        <v>0</v>
      </c>
      <c r="E62" s="129"/>
      <c r="F62" s="129"/>
      <c r="G62" s="95"/>
      <c r="H62" s="95"/>
      <c r="I62" s="95"/>
      <c r="J62" s="95"/>
      <c r="K62" s="95"/>
      <c r="L62" s="17"/>
    </row>
    <row r="63" spans="1:12" ht="14.45" customHeight="1" x14ac:dyDescent="0.25">
      <c r="A63" s="149"/>
      <c r="B63" s="98"/>
      <c r="C63" s="123" t="s">
        <v>76</v>
      </c>
      <c r="D63" s="231">
        <f>IF($D$3="","",INDEX($G63:$K63,1,MATCH($D$3,$G$45:$K$45,0)))</f>
        <v>0</v>
      </c>
      <c r="E63" s="129"/>
      <c r="F63" s="129"/>
      <c r="G63" s="72"/>
      <c r="H63" s="72"/>
      <c r="I63" s="72"/>
      <c r="J63" s="230">
        <v>0.02</v>
      </c>
      <c r="K63" s="72"/>
      <c r="L63" s="17"/>
    </row>
    <row r="64" spans="1:12" s="79" customFormat="1" ht="8.25" x14ac:dyDescent="0.15">
      <c r="A64" s="132"/>
      <c r="B64" s="122"/>
      <c r="C64" s="133"/>
      <c r="D64" s="134"/>
      <c r="E64" s="135"/>
      <c r="F64" s="135"/>
      <c r="G64" s="96"/>
      <c r="H64" s="96"/>
      <c r="I64" s="80"/>
      <c r="J64" s="80"/>
      <c r="K64" s="80"/>
      <c r="L64" s="78"/>
    </row>
    <row r="65" spans="1:12" ht="15.75" customHeight="1" x14ac:dyDescent="0.25">
      <c r="A65" s="149"/>
      <c r="B65" s="98"/>
      <c r="C65" s="123" t="s">
        <v>60</v>
      </c>
      <c r="D65" s="124">
        <f>IF($D$3="","",INDEX($G65:$K65,1,MATCH($D$3,$G$45:$K$45,0)))</f>
        <v>0</v>
      </c>
      <c r="E65" s="129"/>
      <c r="F65" s="129"/>
      <c r="G65" s="72"/>
      <c r="H65" s="70">
        <v>40</v>
      </c>
      <c r="I65" s="72"/>
      <c r="J65" s="70">
        <v>40</v>
      </c>
      <c r="K65" s="72"/>
      <c r="L65" s="17"/>
    </row>
    <row r="66" spans="1:12" ht="15.75" customHeight="1" x14ac:dyDescent="0.25">
      <c r="A66" s="149"/>
      <c r="B66" s="98"/>
      <c r="C66" s="123" t="s">
        <v>34</v>
      </c>
      <c r="D66" s="126">
        <f>IF($D$3="","",INDEX($G66:$K66,1,MATCH($D$3,$G$45:$K$45,0)))</f>
        <v>0</v>
      </c>
      <c r="E66" s="129"/>
      <c r="F66" s="129"/>
      <c r="G66" s="72"/>
      <c r="H66" s="70">
        <v>3.5</v>
      </c>
      <c r="I66" s="72"/>
      <c r="J66" s="72"/>
      <c r="K66" s="72"/>
      <c r="L66" s="17"/>
    </row>
    <row r="67" spans="1:12" ht="15.75" customHeight="1" x14ac:dyDescent="0.25">
      <c r="A67" s="149"/>
      <c r="B67" s="98"/>
      <c r="C67" s="123" t="s">
        <v>67</v>
      </c>
      <c r="D67" s="126">
        <f>IF($D$3="","",INDEX($G67:$K67,1,MATCH($D$3,$G$45:$K$45,0)))</f>
        <v>0</v>
      </c>
      <c r="E67" s="129"/>
      <c r="F67" s="129"/>
      <c r="G67" s="72"/>
      <c r="H67" s="228">
        <v>0.3</v>
      </c>
      <c r="I67" s="72"/>
      <c r="J67" s="72"/>
      <c r="K67" s="72"/>
      <c r="L67" s="17"/>
    </row>
    <row r="68" spans="1:12" ht="14.45" customHeight="1" x14ac:dyDescent="0.25">
      <c r="A68" s="149"/>
      <c r="B68" s="98"/>
      <c r="C68" s="136" t="s">
        <v>59</v>
      </c>
      <c r="D68" s="126">
        <f>IF($D$3="","",INDEX($G68:$K68,1,MATCH($D$3,$G$45:$K$45,0)))</f>
        <v>0</v>
      </c>
      <c r="E68" s="129"/>
      <c r="F68" s="129"/>
      <c r="G68" s="72"/>
      <c r="H68" s="74">
        <f>H49*(1-H52)/(H66*H67)</f>
        <v>761904.76190476189</v>
      </c>
      <c r="I68" s="72"/>
      <c r="J68" s="91">
        <v>300000</v>
      </c>
      <c r="K68" s="97"/>
      <c r="L68" s="17"/>
    </row>
    <row r="69" spans="1:12" x14ac:dyDescent="0.25">
      <c r="A69" s="149"/>
      <c r="B69" s="98"/>
      <c r="C69" s="136" t="s">
        <v>66</v>
      </c>
      <c r="D69" s="124">
        <f>D65*D68/1000000</f>
        <v>0</v>
      </c>
      <c r="E69" s="129"/>
      <c r="F69" s="129"/>
      <c r="G69" s="95"/>
      <c r="H69" s="95"/>
      <c r="I69" s="95"/>
      <c r="J69" s="95"/>
      <c r="K69" s="95"/>
      <c r="L69" s="17"/>
    </row>
    <row r="70" spans="1:12" x14ac:dyDescent="0.25">
      <c r="A70" s="149"/>
      <c r="B70" s="98"/>
      <c r="C70" s="123" t="s">
        <v>55</v>
      </c>
      <c r="D70" s="232">
        <f>IF($D$3="","",INDEX($G70:$K70,1,MATCH($D$3,$G$45:$K$45,0)))</f>
        <v>0</v>
      </c>
      <c r="E70" s="129"/>
      <c r="F70" s="129"/>
      <c r="G70" s="72"/>
      <c r="H70" s="227">
        <v>0.03</v>
      </c>
      <c r="I70" s="72"/>
      <c r="J70" s="230">
        <v>0.05</v>
      </c>
      <c r="K70" s="72"/>
      <c r="L70" s="17"/>
    </row>
    <row r="71" spans="1:12" s="79" customFormat="1" ht="8.25" x14ac:dyDescent="0.15">
      <c r="A71" s="132"/>
      <c r="B71" s="122"/>
      <c r="C71" s="133"/>
      <c r="D71" s="134"/>
      <c r="E71" s="135"/>
      <c r="F71" s="135"/>
      <c r="G71" s="96"/>
      <c r="H71" s="96"/>
      <c r="I71" s="80"/>
      <c r="J71" s="80"/>
      <c r="K71" s="80"/>
      <c r="L71" s="78"/>
    </row>
    <row r="72" spans="1:12" x14ac:dyDescent="0.25">
      <c r="A72" s="149"/>
      <c r="B72" s="98"/>
      <c r="C72" s="123" t="s">
        <v>114</v>
      </c>
      <c r="D72" s="124">
        <f>IF($D$3="","",INDEX($G72:$K72,1,MATCH($D$3,$G$45:$K$45,0)))</f>
        <v>45</v>
      </c>
      <c r="E72" s="129"/>
      <c r="F72" s="129"/>
      <c r="G72" s="70">
        <v>45</v>
      </c>
      <c r="H72" s="70">
        <v>40</v>
      </c>
      <c r="I72" s="70">
        <v>40</v>
      </c>
      <c r="J72" s="72"/>
      <c r="K72" s="72"/>
      <c r="L72" s="17"/>
    </row>
    <row r="73" spans="1:12" s="1" customFormat="1" x14ac:dyDescent="0.25">
      <c r="A73" s="158"/>
      <c r="B73" s="159"/>
      <c r="C73" s="160" t="s">
        <v>115</v>
      </c>
      <c r="D73" s="163">
        <f>IF($D$3="","",INDEX($G73:$K73,1,MATCH($D$3,$G$45:$K$45,0)))</f>
        <v>0.8</v>
      </c>
      <c r="E73" s="129"/>
      <c r="F73" s="129"/>
      <c r="G73" s="242">
        <v>0.8</v>
      </c>
      <c r="H73" s="241">
        <v>0.8</v>
      </c>
      <c r="I73" s="241">
        <v>0.8</v>
      </c>
      <c r="J73" s="161"/>
      <c r="K73" s="161"/>
      <c r="L73" s="14"/>
    </row>
    <row r="74" spans="1:12" s="1" customFormat="1" x14ac:dyDescent="0.25">
      <c r="A74" s="158"/>
      <c r="B74" s="159"/>
      <c r="C74" s="160" t="s">
        <v>116</v>
      </c>
      <c r="D74" s="162">
        <f>IF($D$3="","",INDEX($G74:$K74,1,MATCH($D$3,$G$45:$K$45,0)))</f>
        <v>0</v>
      </c>
      <c r="E74" s="129"/>
      <c r="F74" s="129"/>
      <c r="G74" s="74">
        <f>G52*G49/G73</f>
        <v>0</v>
      </c>
      <c r="H74" s="74">
        <f>H52*H49/H73</f>
        <v>250000</v>
      </c>
      <c r="I74" s="74">
        <f>I52*I49/I73</f>
        <v>0</v>
      </c>
      <c r="J74" s="161"/>
      <c r="K74" s="161"/>
      <c r="L74" s="14"/>
    </row>
    <row r="75" spans="1:12" x14ac:dyDescent="0.25">
      <c r="A75" s="149"/>
      <c r="B75" s="98"/>
      <c r="C75" s="123" t="s">
        <v>108</v>
      </c>
      <c r="D75" s="164">
        <f>D72*D74/1000000</f>
        <v>0</v>
      </c>
      <c r="E75" s="129"/>
      <c r="F75" s="129"/>
      <c r="G75" s="80"/>
      <c r="H75" s="80"/>
      <c r="I75" s="80"/>
      <c r="J75" s="80"/>
      <c r="K75" s="80"/>
      <c r="L75" s="17"/>
    </row>
    <row r="76" spans="1:12" x14ac:dyDescent="0.25">
      <c r="A76" s="149"/>
      <c r="B76" s="98"/>
      <c r="C76" s="123" t="s">
        <v>117</v>
      </c>
      <c r="D76" s="165">
        <f>IF($D$3="","",INDEX($G76:$K76,1,MATCH($D$3,$G$45:$K$45,0)))</f>
        <v>0.02</v>
      </c>
      <c r="E76" s="129"/>
      <c r="F76" s="129"/>
      <c r="G76" s="227">
        <v>0.02</v>
      </c>
      <c r="H76" s="227">
        <v>0.03</v>
      </c>
      <c r="I76" s="227">
        <v>0.03</v>
      </c>
      <c r="J76" s="72"/>
      <c r="K76" s="72"/>
      <c r="L76" s="17"/>
    </row>
    <row r="77" spans="1:12" s="79" customFormat="1" ht="8.25" x14ac:dyDescent="0.15">
      <c r="A77" s="132"/>
      <c r="B77" s="122"/>
      <c r="C77" s="133"/>
      <c r="D77" s="96"/>
      <c r="E77" s="137"/>
      <c r="F77" s="137"/>
      <c r="G77" s="80"/>
      <c r="H77" s="80"/>
      <c r="I77" s="80"/>
      <c r="J77" s="80"/>
      <c r="K77" s="80"/>
      <c r="L77" s="78"/>
    </row>
    <row r="78" spans="1:12" x14ac:dyDescent="0.25">
      <c r="A78" s="149"/>
      <c r="B78" s="98"/>
      <c r="C78" s="123" t="s">
        <v>61</v>
      </c>
      <c r="D78" s="124">
        <f>IF($D$3="","",INDEX($G78:$K78,1,MATCH($D$3,$G$45:$K$45,0)))</f>
        <v>0</v>
      </c>
      <c r="E78" s="98"/>
      <c r="F78" s="98"/>
      <c r="G78" s="72"/>
      <c r="H78" s="72"/>
      <c r="I78" s="72"/>
      <c r="J78" s="72"/>
      <c r="K78" s="70">
        <v>35</v>
      </c>
      <c r="L78" s="17"/>
    </row>
    <row r="79" spans="1:12" ht="13.35" customHeight="1" x14ac:dyDescent="0.25">
      <c r="A79" s="149"/>
      <c r="B79" s="98"/>
      <c r="C79" s="125" t="s">
        <v>52</v>
      </c>
      <c r="D79" s="126">
        <f>IF($D$3="","",INDEX($G79:$K79,1,MATCH($D$3,$G$45:$K$45,0)))</f>
        <v>0</v>
      </c>
      <c r="E79" s="127"/>
      <c r="F79" s="127"/>
      <c r="G79" s="72"/>
      <c r="H79" s="72"/>
      <c r="I79" s="72"/>
      <c r="J79" s="72"/>
      <c r="K79" s="71">
        <v>200000</v>
      </c>
      <c r="L79" s="17"/>
    </row>
    <row r="80" spans="1:12" x14ac:dyDescent="0.25">
      <c r="A80" s="149"/>
      <c r="B80" s="98"/>
      <c r="C80" s="123" t="s">
        <v>62</v>
      </c>
      <c r="D80" s="138">
        <f>$D$78*$D$79/1000000</f>
        <v>0</v>
      </c>
      <c r="E80" s="127"/>
      <c r="F80" s="127"/>
      <c r="G80" s="73"/>
      <c r="H80" s="73"/>
      <c r="I80" s="73"/>
      <c r="J80" s="73"/>
      <c r="K80" s="73"/>
      <c r="L80" s="17"/>
    </row>
    <row r="81" spans="1:12" x14ac:dyDescent="0.25">
      <c r="A81" s="149"/>
      <c r="B81" s="98"/>
      <c r="C81" s="123" t="s">
        <v>56</v>
      </c>
      <c r="D81" s="231">
        <f>IF($D$3="","",INDEX($G81:$K81,1,MATCH($D$3,$G$45:$K$45,0)))</f>
        <v>0</v>
      </c>
      <c r="E81" s="129"/>
      <c r="F81" s="129"/>
      <c r="G81" s="72"/>
      <c r="H81" s="72"/>
      <c r="I81" s="72"/>
      <c r="J81" s="72"/>
      <c r="K81" s="230">
        <v>0.03</v>
      </c>
      <c r="L81" s="17"/>
    </row>
    <row r="82" spans="1:12" s="79" customFormat="1" ht="8.25" x14ac:dyDescent="0.15">
      <c r="A82" s="132"/>
      <c r="B82" s="122"/>
      <c r="C82" s="133"/>
      <c r="D82" s="96"/>
      <c r="E82" s="137"/>
      <c r="F82" s="137"/>
      <c r="G82" s="80"/>
      <c r="H82" s="80"/>
      <c r="I82" s="80"/>
      <c r="J82" s="80"/>
      <c r="K82" s="80"/>
      <c r="L82" s="78"/>
    </row>
    <row r="83" spans="1:12" x14ac:dyDescent="0.25">
      <c r="A83" s="149"/>
      <c r="B83" s="98"/>
      <c r="C83" s="123" t="s">
        <v>63</v>
      </c>
      <c r="D83" s="124">
        <f>IF($D$3="","",INDEX($G83:$K83,1,MATCH($D$3,$G$45:$K$45,0)))</f>
        <v>0</v>
      </c>
      <c r="E83" s="98"/>
      <c r="F83" s="98"/>
      <c r="G83" s="72"/>
      <c r="H83" s="72"/>
      <c r="I83" s="72"/>
      <c r="J83" s="72"/>
      <c r="K83" s="70">
        <v>40</v>
      </c>
      <c r="L83" s="17"/>
    </row>
    <row r="84" spans="1:12" x14ac:dyDescent="0.25">
      <c r="A84" s="149"/>
      <c r="B84" s="98"/>
      <c r="C84" s="136" t="s">
        <v>33</v>
      </c>
      <c r="D84" s="139">
        <f>IF($D$3="","",INDEX($G84:$K84,1,MATCH($D$3,$G$45:$K$45,0)))</f>
        <v>0</v>
      </c>
      <c r="E84" s="98"/>
      <c r="F84" s="98"/>
      <c r="G84" s="72"/>
      <c r="H84" s="72"/>
      <c r="I84" s="72"/>
      <c r="J84" s="72"/>
      <c r="K84" s="140">
        <v>0.8</v>
      </c>
      <c r="L84" s="17"/>
    </row>
    <row r="85" spans="1:12" x14ac:dyDescent="0.25">
      <c r="A85" s="149"/>
      <c r="B85" s="98"/>
      <c r="C85" s="123" t="s">
        <v>64</v>
      </c>
      <c r="D85" s="126">
        <f>IF($D$3="","",INDEX($G85:$K85,1,MATCH($D$3,$G$45:$K$45,0)))</f>
        <v>0</v>
      </c>
      <c r="E85" s="127"/>
      <c r="F85" s="127"/>
      <c r="G85" s="72"/>
      <c r="H85" s="72"/>
      <c r="I85" s="72"/>
      <c r="J85" s="72"/>
      <c r="K85" s="74">
        <f>K79/K84</f>
        <v>250000</v>
      </c>
      <c r="L85" s="17"/>
    </row>
    <row r="86" spans="1:12" x14ac:dyDescent="0.25">
      <c r="A86" s="149"/>
      <c r="B86" s="98"/>
      <c r="C86" s="123" t="s">
        <v>65</v>
      </c>
      <c r="D86" s="128">
        <f>D83*D85/1000000</f>
        <v>0</v>
      </c>
      <c r="E86" s="98"/>
      <c r="F86" s="98"/>
      <c r="G86" s="73"/>
      <c r="H86" s="73"/>
      <c r="I86" s="73"/>
      <c r="J86" s="73"/>
      <c r="K86" s="73"/>
      <c r="L86" s="17"/>
    </row>
    <row r="87" spans="1:12" x14ac:dyDescent="0.25">
      <c r="A87" s="149"/>
      <c r="B87" s="98"/>
      <c r="C87" s="123" t="s">
        <v>55</v>
      </c>
      <c r="D87" s="231">
        <f>IF($D$3="","",INDEX($G87:$K87,1,MATCH($D$3,$G$45:$K$45,0)))</f>
        <v>0</v>
      </c>
      <c r="E87" s="141"/>
      <c r="F87" s="141"/>
      <c r="G87" s="72"/>
      <c r="H87" s="72"/>
      <c r="I87" s="72"/>
      <c r="J87" s="72"/>
      <c r="K87" s="230">
        <v>0.04</v>
      </c>
      <c r="L87" s="17"/>
    </row>
    <row r="88" spans="1:12" s="77" customFormat="1" ht="8.25" x14ac:dyDescent="0.15">
      <c r="A88" s="132"/>
      <c r="B88" s="122"/>
      <c r="C88" s="120"/>
      <c r="D88" s="94"/>
      <c r="E88" s="142"/>
      <c r="F88" s="121"/>
      <c r="G88" s="93"/>
      <c r="H88" s="93"/>
      <c r="I88" s="93"/>
      <c r="J88" s="93"/>
      <c r="K88" s="93"/>
      <c r="L88" s="76"/>
    </row>
    <row r="89" spans="1:12" x14ac:dyDescent="0.25">
      <c r="A89" s="149"/>
      <c r="B89" s="98"/>
      <c r="C89" s="136" t="s">
        <v>77</v>
      </c>
      <c r="D89" s="124">
        <f>IF($D$3="","",INDEX($G89:$K89,1,MATCH($D$3,$G$45:$K$45,0)))</f>
        <v>0</v>
      </c>
      <c r="E89" s="141"/>
      <c r="F89" s="99"/>
      <c r="G89" s="70"/>
      <c r="H89" s="70">
        <v>2.5</v>
      </c>
      <c r="I89" s="72"/>
      <c r="J89" s="70">
        <v>2.5</v>
      </c>
      <c r="K89" s="72"/>
      <c r="L89" s="17"/>
    </row>
    <row r="90" spans="1:12" x14ac:dyDescent="0.25">
      <c r="A90" s="149"/>
      <c r="B90" s="98"/>
      <c r="C90" s="136" t="s">
        <v>78</v>
      </c>
      <c r="D90" s="231">
        <f>IF($D$3="","",INDEX($G90:$K90,1,MATCH($D$3,$G$45:$K$45,0)))</f>
        <v>0.01</v>
      </c>
      <c r="E90" s="141"/>
      <c r="F90" s="99"/>
      <c r="G90" s="227">
        <v>0.01</v>
      </c>
      <c r="H90" s="227">
        <v>0.01</v>
      </c>
      <c r="I90" s="72"/>
      <c r="J90" s="230">
        <v>0.01</v>
      </c>
      <c r="K90" s="72"/>
      <c r="L90" s="17"/>
    </row>
    <row r="91" spans="1:12" ht="12.75" customHeight="1" x14ac:dyDescent="0.25">
      <c r="A91" s="149"/>
      <c r="B91" s="154" t="s">
        <v>96</v>
      </c>
      <c r="C91" s="272" t="s">
        <v>128</v>
      </c>
      <c r="D91" s="273"/>
      <c r="E91" s="273"/>
      <c r="F91" s="273"/>
      <c r="G91" s="273"/>
      <c r="H91" s="273"/>
      <c r="I91" s="273"/>
      <c r="J91" s="273"/>
      <c r="K91" s="273"/>
      <c r="L91" s="17"/>
    </row>
    <row r="92" spans="1:12" ht="14.45" customHeight="1" x14ac:dyDescent="0.25">
      <c r="A92" s="147"/>
      <c r="B92" s="155" t="s">
        <v>97</v>
      </c>
      <c r="C92" s="270" t="s">
        <v>111</v>
      </c>
      <c r="D92" s="271"/>
      <c r="E92" s="271"/>
      <c r="F92" s="271"/>
      <c r="G92" s="271"/>
      <c r="H92" s="271"/>
      <c r="I92" s="271"/>
      <c r="J92" s="271"/>
      <c r="K92" s="271"/>
      <c r="L92" s="17"/>
    </row>
    <row r="93" spans="1:12" s="3" customFormat="1" ht="6.75" thickBot="1" x14ac:dyDescent="0.2">
      <c r="A93" s="36"/>
      <c r="B93" s="37"/>
      <c r="C93" s="65"/>
      <c r="D93" s="37"/>
      <c r="E93" s="38"/>
      <c r="F93" s="38"/>
      <c r="G93" s="37"/>
      <c r="H93" s="37"/>
      <c r="I93" s="37"/>
      <c r="J93" s="37"/>
      <c r="K93" s="37"/>
      <c r="L93" s="39"/>
    </row>
    <row r="94" spans="1:12" s="3" customFormat="1" ht="6" x14ac:dyDescent="0.15">
      <c r="A94" s="15"/>
      <c r="B94" s="15"/>
      <c r="C94" s="31"/>
      <c r="D94" s="15"/>
      <c r="E94" s="5"/>
      <c r="F94" s="5"/>
      <c r="G94" s="15"/>
      <c r="H94" s="15"/>
      <c r="I94" s="15"/>
      <c r="J94" s="15"/>
      <c r="K94" s="15"/>
      <c r="L94" s="15"/>
    </row>
    <row r="95" spans="1:12" s="3" customFormat="1" ht="6.75" thickBot="1" x14ac:dyDescent="0.2">
      <c r="C95" s="66"/>
      <c r="E95" s="4"/>
      <c r="F95" s="4"/>
    </row>
    <row r="96" spans="1:12" ht="26.25" x14ac:dyDescent="0.4">
      <c r="A96" s="35" t="s">
        <v>16</v>
      </c>
      <c r="B96" s="40"/>
      <c r="C96" s="67"/>
      <c r="D96" s="40"/>
      <c r="E96" s="40"/>
      <c r="F96" s="40"/>
      <c r="G96" s="40"/>
      <c r="H96" s="40"/>
      <c r="I96" s="40"/>
      <c r="J96" s="40"/>
      <c r="K96" s="40"/>
      <c r="L96" s="41"/>
    </row>
    <row r="97" spans="1:12" s="3" customFormat="1" ht="6" x14ac:dyDescent="0.15">
      <c r="A97" s="18"/>
      <c r="B97" s="15"/>
      <c r="C97" s="68"/>
      <c r="D97" s="15"/>
      <c r="E97" s="5"/>
      <c r="F97" s="5"/>
      <c r="G97" s="15"/>
      <c r="H97" s="15"/>
      <c r="I97" s="15"/>
      <c r="J97" s="15"/>
      <c r="K97" s="15"/>
      <c r="L97" s="16"/>
    </row>
    <row r="98" spans="1:12" x14ac:dyDescent="0.25">
      <c r="A98" s="23"/>
      <c r="B98" s="276">
        <f>Calculation!$C$54</f>
        <v>31</v>
      </c>
      <c r="C98" s="277"/>
      <c r="D98" s="58">
        <f>Calculation!$K$54</f>
        <v>2.6276363636344131</v>
      </c>
      <c r="E98" s="6"/>
      <c r="F98" s="6"/>
      <c r="G98" s="43"/>
      <c r="H98" s="43"/>
      <c r="I98" s="7"/>
      <c r="J98" s="7"/>
      <c r="K98" s="7"/>
      <c r="L98" s="17"/>
    </row>
    <row r="99" spans="1:12" x14ac:dyDescent="0.25">
      <c r="A99" s="23"/>
      <c r="B99" s="274">
        <f>Calculation!C55</f>
        <v>31</v>
      </c>
      <c r="C99" s="275"/>
      <c r="D99" s="50">
        <f>Calculation!K$55</f>
        <v>45.412291494710345</v>
      </c>
      <c r="E99" s="6"/>
      <c r="F99" s="6"/>
      <c r="G99" s="43"/>
      <c r="H99" s="43"/>
      <c r="I99" s="7"/>
      <c r="J99" s="7"/>
      <c r="K99" s="7"/>
      <c r="L99" s="17"/>
    </row>
    <row r="100" spans="1:12" s="3" customFormat="1" ht="6.75" thickBot="1" x14ac:dyDescent="0.2">
      <c r="A100" s="36"/>
      <c r="B100" s="37"/>
      <c r="C100" s="65"/>
      <c r="D100" s="37"/>
      <c r="E100" s="38"/>
      <c r="F100" s="38"/>
      <c r="G100" s="37"/>
      <c r="H100" s="37"/>
      <c r="I100" s="37"/>
      <c r="J100" s="37"/>
      <c r="K100" s="37"/>
      <c r="L100" s="39"/>
    </row>
    <row r="101" spans="1:12" x14ac:dyDescent="0.25">
      <c r="C101" s="81"/>
    </row>
    <row r="102" spans="1:12" x14ac:dyDescent="0.25">
      <c r="C102" s="81"/>
    </row>
  </sheetData>
  <sheetProtection algorithmName="SHA-512" hashValue="ZtXr1bIiIS0Q6wurXmhD/GOZW/Ro1Wo+tLiDCyEOUJZYlVX975d/LTqyzy5cWu1+DWZS0IarNoFHOXNFgTQY9g==" saltValue="dNcADUx62VSQ3JSGFsS75A==" spinCount="100000" sheet="1" objects="1" scenarios="1"/>
  <dataConsolidate/>
  <mergeCells count="4">
    <mergeCell ref="C92:K92"/>
    <mergeCell ref="C91:K91"/>
    <mergeCell ref="B99:C99"/>
    <mergeCell ref="B98:C98"/>
  </mergeCells>
  <conditionalFormatting sqref="G48">
    <cfRule type="expression" dxfId="65" priority="76">
      <formula>$D$3&lt;&gt;1</formula>
    </cfRule>
  </conditionalFormatting>
  <conditionalFormatting sqref="H48">
    <cfRule type="expression" dxfId="64" priority="75">
      <formula>$D$3&lt;&gt;2</formula>
    </cfRule>
  </conditionalFormatting>
  <conditionalFormatting sqref="I48">
    <cfRule type="expression" dxfId="63" priority="74">
      <formula>$D$3&lt;&gt;3</formula>
    </cfRule>
  </conditionalFormatting>
  <conditionalFormatting sqref="G49">
    <cfRule type="expression" dxfId="62" priority="73">
      <formula>$D$3&lt;&gt;1</formula>
    </cfRule>
  </conditionalFormatting>
  <conditionalFormatting sqref="H49">
    <cfRule type="expression" dxfId="61" priority="72">
      <formula>$D$3&lt;&gt;2</formula>
    </cfRule>
  </conditionalFormatting>
  <conditionalFormatting sqref="I49">
    <cfRule type="expression" dxfId="60" priority="71">
      <formula>$D$3&lt;&gt;3</formula>
    </cfRule>
  </conditionalFormatting>
  <conditionalFormatting sqref="G51">
    <cfRule type="expression" dxfId="59" priority="70">
      <formula>$D$3&lt;&gt;1</formula>
    </cfRule>
  </conditionalFormatting>
  <conditionalFormatting sqref="H51">
    <cfRule type="expression" dxfId="58" priority="69">
      <formula>$D$3&lt;&gt;2</formula>
    </cfRule>
  </conditionalFormatting>
  <conditionalFormatting sqref="I51">
    <cfRule type="expression" dxfId="57" priority="68">
      <formula>$D$3&lt;&gt;3</formula>
    </cfRule>
  </conditionalFormatting>
  <conditionalFormatting sqref="G52">
    <cfRule type="expression" dxfId="56" priority="67">
      <formula>$D$3&lt;&gt;1</formula>
    </cfRule>
  </conditionalFormatting>
  <conditionalFormatting sqref="H52">
    <cfRule type="expression" dxfId="55" priority="66">
      <formula>$D$3&lt;&gt;2</formula>
    </cfRule>
  </conditionalFormatting>
  <conditionalFormatting sqref="I52">
    <cfRule type="expression" dxfId="54" priority="65">
      <formula>$D$3&lt;&gt;3</formula>
    </cfRule>
  </conditionalFormatting>
  <conditionalFormatting sqref="G54">
    <cfRule type="expression" dxfId="53" priority="64">
      <formula>$D$3&lt;&gt;1</formula>
    </cfRule>
  </conditionalFormatting>
  <conditionalFormatting sqref="G55">
    <cfRule type="expression" dxfId="52" priority="63">
      <formula>$D$3&lt;&gt;1</formula>
    </cfRule>
  </conditionalFormatting>
  <conditionalFormatting sqref="G56">
    <cfRule type="expression" dxfId="51" priority="62">
      <formula>$D$3&lt;&gt;1</formula>
    </cfRule>
  </conditionalFormatting>
  <conditionalFormatting sqref="G58">
    <cfRule type="expression" dxfId="50" priority="61">
      <formula>$D$3&lt;&gt;1</formula>
    </cfRule>
  </conditionalFormatting>
  <conditionalFormatting sqref="G74">
    <cfRule type="expression" dxfId="49" priority="60">
      <formula>$D$3&lt;&gt;1</formula>
    </cfRule>
  </conditionalFormatting>
  <conditionalFormatting sqref="G73">
    <cfRule type="expression" dxfId="48" priority="59">
      <formula>$D$3&lt;&gt;1</formula>
    </cfRule>
  </conditionalFormatting>
  <conditionalFormatting sqref="G89">
    <cfRule type="expression" dxfId="47" priority="58">
      <formula>$D$3&lt;&gt;1</formula>
    </cfRule>
  </conditionalFormatting>
  <conditionalFormatting sqref="G90">
    <cfRule type="expression" dxfId="46" priority="57">
      <formula>$D$3&lt;&gt;1</formula>
    </cfRule>
  </conditionalFormatting>
  <conditionalFormatting sqref="H65">
    <cfRule type="expression" dxfId="45" priority="56">
      <formula>$D$3&lt;&gt;2</formula>
    </cfRule>
  </conditionalFormatting>
  <conditionalFormatting sqref="H66">
    <cfRule type="expression" dxfId="44" priority="55">
      <formula>$D$3&lt;&gt;2</formula>
    </cfRule>
  </conditionalFormatting>
  <conditionalFormatting sqref="H67">
    <cfRule type="expression" dxfId="43" priority="54">
      <formula>$D$3&lt;&gt;2</formula>
    </cfRule>
  </conditionalFormatting>
  <conditionalFormatting sqref="H68">
    <cfRule type="expression" dxfId="42" priority="52">
      <formula>$D$3&lt;&gt;2</formula>
    </cfRule>
  </conditionalFormatting>
  <conditionalFormatting sqref="H70">
    <cfRule type="expression" dxfId="41" priority="51">
      <formula>$D$3&lt;&gt;2</formula>
    </cfRule>
  </conditionalFormatting>
  <conditionalFormatting sqref="H72">
    <cfRule type="expression" dxfId="40" priority="50">
      <formula>$D$3&lt;&gt;2</formula>
    </cfRule>
  </conditionalFormatting>
  <conditionalFormatting sqref="H73">
    <cfRule type="expression" dxfId="39" priority="49">
      <formula>$D$3&lt;&gt;2</formula>
    </cfRule>
  </conditionalFormatting>
  <conditionalFormatting sqref="H74">
    <cfRule type="expression" dxfId="38" priority="48">
      <formula>$D$3&lt;&gt;2</formula>
    </cfRule>
  </conditionalFormatting>
  <conditionalFormatting sqref="H76">
    <cfRule type="expression" dxfId="37" priority="47">
      <formula>$D$3&lt;&gt;2</formula>
    </cfRule>
  </conditionalFormatting>
  <conditionalFormatting sqref="H90">
    <cfRule type="expression" dxfId="36" priority="46">
      <formula>$D$3&lt;&gt;2</formula>
    </cfRule>
  </conditionalFormatting>
  <conditionalFormatting sqref="H89">
    <cfRule type="expression" dxfId="35" priority="45">
      <formula>$D$3&lt;&gt;2</formula>
    </cfRule>
  </conditionalFormatting>
  <conditionalFormatting sqref="I72">
    <cfRule type="expression" dxfId="34" priority="44">
      <formula>$D$3&lt;&gt;3</formula>
    </cfRule>
  </conditionalFormatting>
  <conditionalFormatting sqref="I73">
    <cfRule type="expression" dxfId="33" priority="43">
      <formula>$D$3&lt;&gt;3</formula>
    </cfRule>
  </conditionalFormatting>
  <conditionalFormatting sqref="I74">
    <cfRule type="expression" dxfId="32" priority="42">
      <formula>$D$3&lt;&gt;3</formula>
    </cfRule>
  </conditionalFormatting>
  <conditionalFormatting sqref="I76">
    <cfRule type="expression" dxfId="31" priority="41">
      <formula>$D$3&lt;&gt;3</formula>
    </cfRule>
  </conditionalFormatting>
  <conditionalFormatting sqref="J60">
    <cfRule type="expression" dxfId="30" priority="40">
      <formula>$D$3&lt;&gt;4</formula>
    </cfRule>
  </conditionalFormatting>
  <conditionalFormatting sqref="J61">
    <cfRule type="expression" dxfId="29" priority="39">
      <formula>$D$3&lt;&gt;4</formula>
    </cfRule>
  </conditionalFormatting>
  <conditionalFormatting sqref="J65">
    <cfRule type="expression" dxfId="28" priority="38">
      <formula>$D$3&lt;&gt;4</formula>
    </cfRule>
  </conditionalFormatting>
  <conditionalFormatting sqref="J63">
    <cfRule type="expression" dxfId="27" priority="37">
      <formula>$D$3&lt;&gt;4</formula>
    </cfRule>
  </conditionalFormatting>
  <conditionalFormatting sqref="J68">
    <cfRule type="expression" dxfId="26" priority="35">
      <formula>$D$3&lt;&gt;4</formula>
    </cfRule>
  </conditionalFormatting>
  <conditionalFormatting sqref="J70">
    <cfRule type="expression" dxfId="25" priority="34">
      <formula>$D$3&lt;&gt;4</formula>
    </cfRule>
  </conditionalFormatting>
  <conditionalFormatting sqref="J89">
    <cfRule type="expression" dxfId="24" priority="33">
      <formula>$D$3&lt;&gt;4</formula>
    </cfRule>
  </conditionalFormatting>
  <conditionalFormatting sqref="J90">
    <cfRule type="expression" dxfId="23" priority="32">
      <formula>$D$3&lt;&gt;4</formula>
    </cfRule>
  </conditionalFormatting>
  <conditionalFormatting sqref="K78">
    <cfRule type="expression" dxfId="22" priority="31">
      <formula>$D$3&lt;&gt;5</formula>
    </cfRule>
  </conditionalFormatting>
  <conditionalFormatting sqref="K79">
    <cfRule type="expression" dxfId="21" priority="29">
      <formula>$D$3&lt;&gt;5</formula>
    </cfRule>
  </conditionalFormatting>
  <conditionalFormatting sqref="K81">
    <cfRule type="expression" dxfId="20" priority="27">
      <formula>$D$3&lt;&gt;5</formula>
    </cfRule>
  </conditionalFormatting>
  <conditionalFormatting sqref="K83">
    <cfRule type="expression" dxfId="19" priority="26">
      <formula>$D$3&lt;&gt;5</formula>
    </cfRule>
  </conditionalFormatting>
  <conditionalFormatting sqref="K87">
    <cfRule type="expression" dxfId="18" priority="25">
      <formula>$D$3&lt;&gt;5</formula>
    </cfRule>
  </conditionalFormatting>
  <conditionalFormatting sqref="K84">
    <cfRule type="expression" dxfId="17" priority="24">
      <formula>$D$3&lt;&gt;5</formula>
    </cfRule>
  </conditionalFormatting>
  <conditionalFormatting sqref="K85">
    <cfRule type="expression" dxfId="16" priority="23">
      <formula>$D$3&lt;&gt;5</formula>
    </cfRule>
  </conditionalFormatting>
  <conditionalFormatting sqref="J18">
    <cfRule type="expression" dxfId="15" priority="21">
      <formula>$D$3&gt;3</formula>
    </cfRule>
  </conditionalFormatting>
  <conditionalFormatting sqref="I18">
    <cfRule type="expression" dxfId="14" priority="20">
      <formula>$D$3&gt;3</formula>
    </cfRule>
  </conditionalFormatting>
  <conditionalFormatting sqref="H18">
    <cfRule type="expression" dxfId="13" priority="19">
      <formula>$D$3=4</formula>
    </cfRule>
  </conditionalFormatting>
  <conditionalFormatting sqref="K18">
    <cfRule type="expression" dxfId="12" priority="14">
      <formula>$D$3&lt;&gt;4</formula>
    </cfRule>
  </conditionalFormatting>
  <conditionalFormatting sqref="H24:H25 H27:H28">
    <cfRule type="expression" dxfId="11" priority="13">
      <formula>$D$3=4</formula>
    </cfRule>
  </conditionalFormatting>
  <conditionalFormatting sqref="I24:I25 I27:I28">
    <cfRule type="expression" dxfId="10" priority="12">
      <formula>$D$3&gt;3</formula>
    </cfRule>
  </conditionalFormatting>
  <conditionalFormatting sqref="J24:J25 J27:J28">
    <cfRule type="expression" dxfId="9" priority="11">
      <formula>$D$3&gt;3</formula>
    </cfRule>
  </conditionalFormatting>
  <conditionalFormatting sqref="K24:K28">
    <cfRule type="expression" dxfId="8" priority="10">
      <formula>$D$3&lt;&gt;4</formula>
    </cfRule>
  </conditionalFormatting>
  <conditionalFormatting sqref="G72">
    <cfRule type="expression" dxfId="7" priority="8">
      <formula>$D$3&lt;&gt;1</formula>
    </cfRule>
  </conditionalFormatting>
  <conditionalFormatting sqref="G76">
    <cfRule type="expression" dxfId="6" priority="7">
      <formula>$D$3&lt;&gt;1</formula>
    </cfRule>
  </conditionalFormatting>
  <conditionalFormatting sqref="H19:J19">
    <cfRule type="expression" dxfId="5" priority="6">
      <formula>$D$3=4</formula>
    </cfRule>
  </conditionalFormatting>
  <conditionalFormatting sqref="H26">
    <cfRule type="expression" dxfId="4" priority="5">
      <formula>$D$3=4</formula>
    </cfRule>
  </conditionalFormatting>
  <conditionalFormatting sqref="I26">
    <cfRule type="expression" dxfId="3" priority="4">
      <formula>$D$3&gt;3</formula>
    </cfRule>
  </conditionalFormatting>
  <conditionalFormatting sqref="J26">
    <cfRule type="expression" dxfId="2" priority="3">
      <formula>$D$3&gt;3</formula>
    </cfRule>
  </conditionalFormatting>
  <conditionalFormatting sqref="I19">
    <cfRule type="expression" dxfId="1" priority="2">
      <formula>$D$3=4</formula>
    </cfRule>
  </conditionalFormatting>
  <conditionalFormatting sqref="J19">
    <cfRule type="expression" dxfId="0" priority="1">
      <formula>$D$3=4</formula>
    </cfRule>
  </conditionalFormatting>
  <dataValidations count="7">
    <dataValidation type="list" allowBlank="1" showInputMessage="1" showErrorMessage="1" sqref="D3">
      <formula1>$G$45:$K$45</formula1>
    </dataValidation>
    <dataValidation type="list" allowBlank="1" showInputMessage="1" showErrorMessage="1" sqref="D6">
      <formula1>$I$6:$K$6</formula1>
    </dataValidation>
    <dataValidation type="decimal" operator="greaterThanOrEqual" allowBlank="1" showInputMessage="1" showErrorMessage="1" sqref="D7:D8 H24:K28 H65:H66 D31:D37 D12 G48:I49 G54:G55 J60:J61 J65 J68 G72:I72 K78:K79 K83 G89:H89 J89">
      <formula1>0</formula1>
    </dataValidation>
    <dataValidation type="decimal" allowBlank="1" showInputMessage="1" showErrorMessage="1" sqref="G24:G28 G52:I52 H67">
      <formula1>0</formula1>
      <formula2>1</formula2>
    </dataValidation>
    <dataValidation operator="greaterThanOrEqual" allowBlank="1" showInputMessage="1" showErrorMessage="1" sqref="G58 J63 H70 J70 G51:I51"/>
    <dataValidation type="whole" allowBlank="1" showInputMessage="1" showErrorMessage="1" sqref="H19:J19">
      <formula1>0</formula1>
      <formula2>30</formula2>
    </dataValidation>
    <dataValidation type="whole" allowBlank="1" showInputMessage="1" showErrorMessage="1" sqref="K18">
      <formula1>1</formula1>
      <formula2>30</formula2>
    </dataValidation>
  </dataValidations>
  <printOptions horizontalCentered="1"/>
  <pageMargins left="0.35433070866141736" right="0.35433070866141736" top="0.31496062992125984" bottom="0.31496062992125984" header="0.31496062992125984" footer="0.31496062992125984"/>
  <pageSetup paperSize="9" scale="5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K70"/>
  <sheetViews>
    <sheetView topLeftCell="A19" zoomScale="70" zoomScaleNormal="70" zoomScalePageLayoutView="70" workbookViewId="0">
      <selection activeCell="P34" sqref="P34"/>
    </sheetView>
  </sheetViews>
  <sheetFormatPr defaultColWidth="8.85546875" defaultRowHeight="15" outlineLevelRow="1" x14ac:dyDescent="0.25"/>
  <cols>
    <col min="1" max="1" width="1.28515625" style="167" customWidth="1"/>
    <col min="2" max="2" width="7.42578125" style="167" customWidth="1"/>
    <col min="3" max="3" width="4.42578125" style="167" customWidth="1"/>
    <col min="4" max="4" width="45.28515625" style="167" customWidth="1"/>
    <col min="5" max="9" width="3.140625" style="167" customWidth="1"/>
    <col min="10" max="10" width="2" style="167" customWidth="1"/>
    <col min="11" max="11" width="12.85546875" style="167" customWidth="1"/>
    <col min="12" max="12" width="2.7109375" style="167" customWidth="1"/>
    <col min="13" max="13" width="9" style="167" customWidth="1"/>
    <col min="14" max="47" width="9.85546875" style="167" customWidth="1"/>
    <col min="48" max="1805" width="8.85546875" style="169"/>
    <col min="1806" max="16384" width="8.85546875" style="167"/>
  </cols>
  <sheetData>
    <row r="1" spans="2:1805" x14ac:dyDescent="0.25">
      <c r="E1" s="168" t="s">
        <v>43</v>
      </c>
    </row>
    <row r="2" spans="2:1805" x14ac:dyDescent="0.25">
      <c r="E2" s="170">
        <v>1</v>
      </c>
      <c r="F2" s="170">
        <v>2</v>
      </c>
      <c r="G2" s="170">
        <v>3</v>
      </c>
      <c r="H2" s="170">
        <v>4</v>
      </c>
      <c r="I2" s="170">
        <v>5</v>
      </c>
      <c r="K2" s="171" t="s">
        <v>18</v>
      </c>
      <c r="M2" s="172">
        <v>1</v>
      </c>
      <c r="N2" s="173">
        <v>2</v>
      </c>
      <c r="O2" s="173">
        <v>3</v>
      </c>
      <c r="P2" s="173">
        <v>4</v>
      </c>
      <c r="Q2" s="173">
        <v>5</v>
      </c>
      <c r="R2" s="173">
        <v>6</v>
      </c>
      <c r="S2" s="173">
        <v>7</v>
      </c>
      <c r="T2" s="173">
        <v>8</v>
      </c>
      <c r="U2" s="173">
        <v>9</v>
      </c>
      <c r="V2" s="173">
        <v>10</v>
      </c>
      <c r="W2" s="173">
        <v>11</v>
      </c>
      <c r="X2" s="173">
        <v>12</v>
      </c>
      <c r="Y2" s="173">
        <v>13</v>
      </c>
      <c r="Z2" s="173">
        <v>14</v>
      </c>
      <c r="AA2" s="173">
        <v>15</v>
      </c>
      <c r="AB2" s="173">
        <v>16</v>
      </c>
      <c r="AC2" s="173">
        <v>17</v>
      </c>
      <c r="AD2" s="173">
        <v>18</v>
      </c>
      <c r="AE2" s="173">
        <v>19</v>
      </c>
      <c r="AF2" s="173">
        <v>20</v>
      </c>
      <c r="AG2" s="173">
        <v>21</v>
      </c>
      <c r="AH2" s="173">
        <v>22</v>
      </c>
      <c r="AI2" s="173">
        <v>23</v>
      </c>
      <c r="AJ2" s="173">
        <v>24</v>
      </c>
      <c r="AK2" s="173">
        <v>25</v>
      </c>
      <c r="AL2" s="173">
        <v>26</v>
      </c>
      <c r="AM2" s="173">
        <v>27</v>
      </c>
      <c r="AN2" s="173">
        <v>28</v>
      </c>
      <c r="AO2" s="173">
        <v>29</v>
      </c>
      <c r="AP2" s="173">
        <v>30</v>
      </c>
      <c r="AQ2" s="173">
        <v>31</v>
      </c>
      <c r="AR2" s="173">
        <v>32</v>
      </c>
      <c r="AS2" s="173">
        <v>33</v>
      </c>
      <c r="AT2" s="173">
        <v>34</v>
      </c>
      <c r="AU2" s="174">
        <v>35</v>
      </c>
    </row>
    <row r="3" spans="2:1805" s="169" customFormat="1" outlineLevel="1" x14ac:dyDescent="0.25">
      <c r="B3" s="168" t="s">
        <v>10</v>
      </c>
      <c r="C3" s="167"/>
      <c r="D3" s="167"/>
      <c r="E3" s="167"/>
      <c r="F3" s="167"/>
      <c r="G3" s="167"/>
      <c r="H3" s="167"/>
      <c r="I3" s="167"/>
      <c r="J3" s="167"/>
      <c r="K3" s="167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</row>
    <row r="4" spans="2:1805" outlineLevel="1" x14ac:dyDescent="0.25">
      <c r="C4" s="167" t="s">
        <v>0</v>
      </c>
      <c r="M4" s="176">
        <f>IF(M$2&lt;='Inputs and key outputs'!$D$20,1,0)</f>
        <v>1</v>
      </c>
      <c r="N4" s="176">
        <f>IF(N$2&lt;='Inputs and key outputs'!$D$20,1,0)</f>
        <v>0</v>
      </c>
      <c r="O4" s="176">
        <f>IF(O$2&lt;='Inputs and key outputs'!$D$20,1,0)</f>
        <v>0</v>
      </c>
      <c r="P4" s="176">
        <f>IF(P$2&lt;='Inputs and key outputs'!$D$20,1,0)</f>
        <v>0</v>
      </c>
      <c r="Q4" s="176">
        <f>IF(Q$2&lt;='Inputs and key outputs'!$D$20,1,0)</f>
        <v>0</v>
      </c>
      <c r="R4" s="176">
        <f>IF(R$2&lt;='Inputs and key outputs'!$D$20,1,0)</f>
        <v>0</v>
      </c>
      <c r="S4" s="176">
        <f>IF(S$2&lt;='Inputs and key outputs'!$D$20,1,0)</f>
        <v>0</v>
      </c>
      <c r="T4" s="176">
        <f>IF(T$2&lt;='Inputs and key outputs'!$D$20,1,0)</f>
        <v>0</v>
      </c>
      <c r="U4" s="176">
        <f>IF(U$2&lt;='Inputs and key outputs'!$D$20,1,0)</f>
        <v>0</v>
      </c>
      <c r="V4" s="176">
        <f>IF(V$2&lt;='Inputs and key outputs'!$D$20,1,0)</f>
        <v>0</v>
      </c>
      <c r="W4" s="176">
        <f>IF(W$2&lt;='Inputs and key outputs'!$D$20,1,0)</f>
        <v>0</v>
      </c>
      <c r="X4" s="176">
        <f>IF(X$2&lt;='Inputs and key outputs'!$D$20,1,0)</f>
        <v>0</v>
      </c>
      <c r="Y4" s="176">
        <f>IF(Y$2&lt;='Inputs and key outputs'!$D$20,1,0)</f>
        <v>0</v>
      </c>
      <c r="Z4" s="176">
        <f>IF(Z$2&lt;='Inputs and key outputs'!$D$20,1,0)</f>
        <v>0</v>
      </c>
      <c r="AA4" s="176">
        <f>IF(AA$2&lt;='Inputs and key outputs'!$D$20,1,0)</f>
        <v>0</v>
      </c>
      <c r="AB4" s="176">
        <f>IF(AB$2&lt;='Inputs and key outputs'!$D$20,1,0)</f>
        <v>0</v>
      </c>
      <c r="AC4" s="176">
        <f>IF(AC$2&lt;='Inputs and key outputs'!$D$20,1,0)</f>
        <v>0</v>
      </c>
      <c r="AD4" s="176">
        <f>IF(AD$2&lt;='Inputs and key outputs'!$D$20,1,0)</f>
        <v>0</v>
      </c>
      <c r="AE4" s="176">
        <f>IF(AE$2&lt;='Inputs and key outputs'!$D$20,1,0)</f>
        <v>0</v>
      </c>
      <c r="AF4" s="176">
        <f>IF(AF$2&lt;='Inputs and key outputs'!$D$20,1,0)</f>
        <v>0</v>
      </c>
      <c r="AG4" s="176">
        <f>IF(AG$2&lt;='Inputs and key outputs'!$D$20,1,0)</f>
        <v>0</v>
      </c>
      <c r="AH4" s="176">
        <f>IF(AH$2&lt;='Inputs and key outputs'!$D$20,1,0)</f>
        <v>0</v>
      </c>
      <c r="AI4" s="176">
        <f>IF(AI$2&lt;='Inputs and key outputs'!$D$20,1,0)</f>
        <v>0</v>
      </c>
      <c r="AJ4" s="176">
        <f>IF(AJ$2&lt;='Inputs and key outputs'!$D$20,1,0)</f>
        <v>0</v>
      </c>
      <c r="AK4" s="176">
        <f>IF(AK$2&lt;='Inputs and key outputs'!$D$20,1,0)</f>
        <v>0</v>
      </c>
      <c r="AL4" s="176">
        <f>IF(AL$2&lt;='Inputs and key outputs'!$D$20,1,0)</f>
        <v>0</v>
      </c>
      <c r="AM4" s="176">
        <f>IF(AM$2&lt;='Inputs and key outputs'!$D$20,1,0)</f>
        <v>0</v>
      </c>
      <c r="AN4" s="176">
        <f>IF(AN$2&lt;='Inputs and key outputs'!$D$20,1,0)</f>
        <v>0</v>
      </c>
      <c r="AO4" s="176">
        <f>IF(AO$2&lt;='Inputs and key outputs'!$D$20,1,0)</f>
        <v>0</v>
      </c>
      <c r="AP4" s="176">
        <f>IF(AP$2&lt;='Inputs and key outputs'!$D$20,1,0)</f>
        <v>0</v>
      </c>
      <c r="AQ4" s="176">
        <f>IF(AQ$2&lt;='Inputs and key outputs'!$D$20,1,0)</f>
        <v>0</v>
      </c>
      <c r="AR4" s="176">
        <f>IF(AR$2&lt;='Inputs and key outputs'!$D$20,1,0)</f>
        <v>0</v>
      </c>
      <c r="AS4" s="176">
        <f>IF(AS$2&lt;='Inputs and key outputs'!$D$20,1,0)</f>
        <v>0</v>
      </c>
      <c r="AT4" s="176">
        <f>IF(AT$2&lt;='Inputs and key outputs'!$D$20,1,0)</f>
        <v>0</v>
      </c>
      <c r="AU4" s="176">
        <f>IF(AU$2&lt;='Inputs and key outputs'!$D$20,1,0)</f>
        <v>0</v>
      </c>
    </row>
    <row r="5" spans="2:1805" outlineLevel="1" x14ac:dyDescent="0.25">
      <c r="C5" s="167" t="s">
        <v>103</v>
      </c>
      <c r="M5" s="177">
        <f>IF(M$2&lt;='Inputs and key outputs'!$D$20,0,IF(M$2&gt;('Inputs and key outputs'!$D$20+'Inputs and key outputs'!$D$13),0,1))+LOOKUP(M$2,'Inputs and key outputs'!$C$24:$C$28,'Inputs and key outputs'!$G$24:$G$28)</f>
        <v>0</v>
      </c>
      <c r="N5" s="177">
        <f>IF(N$2&lt;='Inputs and key outputs'!$D$20,0,IF(N$2&gt;('Inputs and key outputs'!$D$20+'Inputs and key outputs'!$D$13),0,1))+LOOKUP(N$2,'Inputs and key outputs'!$C$24:$C$28,'Inputs and key outputs'!$G$24:$G$28)</f>
        <v>1</v>
      </c>
      <c r="O5" s="177">
        <f>IF(O$2&lt;='Inputs and key outputs'!$D$20,0,IF(O$2&gt;('Inputs and key outputs'!$D$20+'Inputs and key outputs'!$D$13),0,1))+LOOKUP(O$2,'Inputs and key outputs'!$C$24:$C$28,'Inputs and key outputs'!$G$24:$G$28)</f>
        <v>1</v>
      </c>
      <c r="P5" s="177">
        <f>IF(P$2&lt;='Inputs and key outputs'!$D$20,0,IF(P$2&gt;('Inputs and key outputs'!$D$20+'Inputs and key outputs'!$D$13),0,1))+LOOKUP(P$2,'Inputs and key outputs'!$C$24:$C$28,'Inputs and key outputs'!$G$24:$G$28)</f>
        <v>1</v>
      </c>
      <c r="Q5" s="177">
        <f>IF(Q$2&lt;='Inputs and key outputs'!$D$20,0,IF(Q$2&gt;('Inputs and key outputs'!$D$20+'Inputs and key outputs'!$D$13),0,1))+LOOKUP(Q$2,'Inputs and key outputs'!$C$24:$C$28,'Inputs and key outputs'!$G$24:$G$28)</f>
        <v>1</v>
      </c>
      <c r="R5" s="177">
        <f>IF(R$2&lt;='Inputs and key outputs'!$D$20,0,IF(R$2&gt;('Inputs and key outputs'!$D$20+'Inputs and key outputs'!$D$13),0,1))+LOOKUP(R$2,'Inputs and key outputs'!$C$24:$C$28,'Inputs and key outputs'!$G$24:$G$28)</f>
        <v>1</v>
      </c>
      <c r="S5" s="177">
        <f>IF(S$2&lt;='Inputs and key outputs'!$D$20,0,IF(S$2&gt;('Inputs and key outputs'!$D$20+'Inputs and key outputs'!$D$13),0,1))+LOOKUP(S$2,'Inputs and key outputs'!$C$24:$C$28,'Inputs and key outputs'!$G$24:$G$28)</f>
        <v>1</v>
      </c>
      <c r="T5" s="177">
        <f>IF(T$2&lt;='Inputs and key outputs'!$D$20,0,IF(T$2&gt;('Inputs and key outputs'!$D$20+'Inputs and key outputs'!$D$13),0,1))+LOOKUP(T$2,'Inputs and key outputs'!$C$24:$C$28,'Inputs and key outputs'!$G$24:$G$28)</f>
        <v>1</v>
      </c>
      <c r="U5" s="177">
        <f>IF(U$2&lt;='Inputs and key outputs'!$D$20,0,IF(U$2&gt;('Inputs and key outputs'!$D$20+'Inputs and key outputs'!$D$13),0,1))+LOOKUP(U$2,'Inputs and key outputs'!$C$24:$C$28,'Inputs and key outputs'!$G$24:$G$28)</f>
        <v>1</v>
      </c>
      <c r="V5" s="177">
        <f>IF(V$2&lt;='Inputs and key outputs'!$D$20,0,IF(V$2&gt;('Inputs and key outputs'!$D$20+'Inputs and key outputs'!$D$13),0,1))+LOOKUP(V$2,'Inputs and key outputs'!$C$24:$C$28,'Inputs and key outputs'!$G$24:$G$28)</f>
        <v>1</v>
      </c>
      <c r="W5" s="177">
        <f>IF(W$2&lt;='Inputs and key outputs'!$D$20,0,IF(W$2&gt;('Inputs and key outputs'!$D$20+'Inputs and key outputs'!$D$13),0,1))+LOOKUP(W$2,'Inputs and key outputs'!$C$24:$C$28,'Inputs and key outputs'!$G$24:$G$28)</f>
        <v>1</v>
      </c>
      <c r="X5" s="177">
        <f>IF(X$2&lt;='Inputs and key outputs'!$D$20,0,IF(X$2&gt;('Inputs and key outputs'!$D$20+'Inputs and key outputs'!$D$13),0,1))+LOOKUP(X$2,'Inputs and key outputs'!$C$24:$C$28,'Inputs and key outputs'!$G$24:$G$28)</f>
        <v>1</v>
      </c>
      <c r="Y5" s="177">
        <f>IF(Y$2&lt;='Inputs and key outputs'!$D$20,0,IF(Y$2&gt;('Inputs and key outputs'!$D$20+'Inputs and key outputs'!$D$13),0,1))+LOOKUP(Y$2,'Inputs and key outputs'!$C$24:$C$28,'Inputs and key outputs'!$G$24:$G$28)</f>
        <v>1</v>
      </c>
      <c r="Z5" s="177">
        <f>IF(Z$2&lt;='Inputs and key outputs'!$D$20,0,IF(Z$2&gt;('Inputs and key outputs'!$D$20+'Inputs and key outputs'!$D$13),0,1))+LOOKUP(Z$2,'Inputs and key outputs'!$C$24:$C$28,'Inputs and key outputs'!$G$24:$G$28)</f>
        <v>1</v>
      </c>
      <c r="AA5" s="177">
        <f>IF(AA$2&lt;='Inputs and key outputs'!$D$20,0,IF(AA$2&gt;('Inputs and key outputs'!$D$20+'Inputs and key outputs'!$D$13),0,1))+LOOKUP(AA$2,'Inputs and key outputs'!$C$24:$C$28,'Inputs and key outputs'!$G$24:$G$28)</f>
        <v>1</v>
      </c>
      <c r="AB5" s="177">
        <f>IF(AB$2&lt;='Inputs and key outputs'!$D$20,0,IF(AB$2&gt;('Inputs and key outputs'!$D$20+'Inputs and key outputs'!$D$13),0,1))+LOOKUP(AB$2,'Inputs and key outputs'!$C$24:$C$28,'Inputs and key outputs'!$G$24:$G$28)</f>
        <v>1</v>
      </c>
      <c r="AC5" s="177">
        <f>IF(AC$2&lt;='Inputs and key outputs'!$D$20,0,IF(AC$2&gt;('Inputs and key outputs'!$D$20+'Inputs and key outputs'!$D$13),0,1))+LOOKUP(AC$2,'Inputs and key outputs'!$C$24:$C$28,'Inputs and key outputs'!$G$24:$G$28)</f>
        <v>1</v>
      </c>
      <c r="AD5" s="177">
        <f>IF(AD$2&lt;='Inputs and key outputs'!$D$20,0,IF(AD$2&gt;('Inputs and key outputs'!$D$20+'Inputs and key outputs'!$D$13),0,1))+LOOKUP(AD$2,'Inputs and key outputs'!$C$24:$C$28,'Inputs and key outputs'!$G$24:$G$28)</f>
        <v>1</v>
      </c>
      <c r="AE5" s="177">
        <f>IF(AE$2&lt;='Inputs and key outputs'!$D$20,0,IF(AE$2&gt;('Inputs and key outputs'!$D$20+'Inputs and key outputs'!$D$13),0,1))+LOOKUP(AE$2,'Inputs and key outputs'!$C$24:$C$28,'Inputs and key outputs'!$G$24:$G$28)</f>
        <v>1</v>
      </c>
      <c r="AF5" s="177">
        <f>IF(AF$2&lt;='Inputs and key outputs'!$D$20,0,IF(AF$2&gt;('Inputs and key outputs'!$D$20+'Inputs and key outputs'!$D$13),0,1))+LOOKUP(AF$2,'Inputs and key outputs'!$C$24:$C$28,'Inputs and key outputs'!$G$24:$G$28)</f>
        <v>1</v>
      </c>
      <c r="AG5" s="177">
        <f>IF(AG$2&lt;='Inputs and key outputs'!$D$20,0,IF(AG$2&gt;('Inputs and key outputs'!$D$20+'Inputs and key outputs'!$D$13),0,1))+LOOKUP(AG$2,'Inputs and key outputs'!$C$24:$C$28,'Inputs and key outputs'!$G$24:$G$28)</f>
        <v>1</v>
      </c>
      <c r="AH5" s="177">
        <f>IF(AH$2&lt;='Inputs and key outputs'!$D$20,0,IF(AH$2&gt;('Inputs and key outputs'!$D$20+'Inputs and key outputs'!$D$13),0,1))+LOOKUP(AH$2,'Inputs and key outputs'!$C$24:$C$28,'Inputs and key outputs'!$G$24:$G$28)</f>
        <v>1</v>
      </c>
      <c r="AI5" s="177">
        <f>IF(AI$2&lt;='Inputs and key outputs'!$D$20,0,IF(AI$2&gt;('Inputs and key outputs'!$D$20+'Inputs and key outputs'!$D$13),0,1))+LOOKUP(AI$2,'Inputs and key outputs'!$C$24:$C$28,'Inputs and key outputs'!$G$24:$G$28)</f>
        <v>1</v>
      </c>
      <c r="AJ5" s="177">
        <f>IF(AJ$2&lt;='Inputs and key outputs'!$D$20,0,IF(AJ$2&gt;('Inputs and key outputs'!$D$20+'Inputs and key outputs'!$D$13),0,1))+LOOKUP(AJ$2,'Inputs and key outputs'!$C$24:$C$28,'Inputs and key outputs'!$G$24:$G$28)</f>
        <v>1</v>
      </c>
      <c r="AK5" s="177">
        <f>IF(AK$2&lt;='Inputs and key outputs'!$D$20,0,IF(AK$2&gt;('Inputs and key outputs'!$D$20+'Inputs and key outputs'!$D$13),0,1))+LOOKUP(AK$2,'Inputs and key outputs'!$C$24:$C$28,'Inputs and key outputs'!$G$24:$G$28)</f>
        <v>1</v>
      </c>
      <c r="AL5" s="177">
        <f>IF(AL$2&lt;='Inputs and key outputs'!$D$20,0,IF(AL$2&gt;('Inputs and key outputs'!$D$20+'Inputs and key outputs'!$D$13),0,1))+LOOKUP(AL$2,'Inputs and key outputs'!$C$24:$C$28,'Inputs and key outputs'!$G$24:$G$28)</f>
        <v>1</v>
      </c>
      <c r="AM5" s="177">
        <f>IF(AM$2&lt;='Inputs and key outputs'!$D$20,0,IF(AM$2&gt;('Inputs and key outputs'!$D$20+'Inputs and key outputs'!$D$13),0,1))+LOOKUP(AM$2,'Inputs and key outputs'!$C$24:$C$28,'Inputs and key outputs'!$G$24:$G$28)</f>
        <v>1</v>
      </c>
      <c r="AN5" s="177">
        <f>IF(AN$2&lt;='Inputs and key outputs'!$D$20,0,IF(AN$2&gt;('Inputs and key outputs'!$D$20+'Inputs and key outputs'!$D$13),0,1))+LOOKUP(AN$2,'Inputs and key outputs'!$C$24:$C$28,'Inputs and key outputs'!$G$24:$G$28)</f>
        <v>1</v>
      </c>
      <c r="AO5" s="177">
        <f>IF(AO$2&lt;='Inputs and key outputs'!$D$20,0,IF(AO$2&gt;('Inputs and key outputs'!$D$20+'Inputs and key outputs'!$D$13),0,1))+LOOKUP(AO$2,'Inputs and key outputs'!$C$24:$C$28,'Inputs and key outputs'!$G$24:$G$28)</f>
        <v>1</v>
      </c>
      <c r="AP5" s="177">
        <f>IF(AP$2&lt;='Inputs and key outputs'!$D$20,0,IF(AP$2&gt;('Inputs and key outputs'!$D$20+'Inputs and key outputs'!$D$13),0,1))+LOOKUP(AP$2,'Inputs and key outputs'!$C$24:$C$28,'Inputs and key outputs'!$G$24:$G$28)</f>
        <v>1</v>
      </c>
      <c r="AQ5" s="177">
        <f>IF(AQ$2&lt;='Inputs and key outputs'!$D$20,0,IF(AQ$2&gt;('Inputs and key outputs'!$D$20+'Inputs and key outputs'!$D$13),0,1))+LOOKUP(AQ$2,'Inputs and key outputs'!$C$24:$C$28,'Inputs and key outputs'!$G$24:$G$28)</f>
        <v>1</v>
      </c>
      <c r="AR5" s="177">
        <f>IF(AR$2&lt;='Inputs and key outputs'!$D$20,0,IF(AR$2&gt;('Inputs and key outputs'!$D$20+'Inputs and key outputs'!$D$13),0,1))+LOOKUP(AR$2,'Inputs and key outputs'!$C$24:$C$28,'Inputs and key outputs'!$G$24:$G$28)</f>
        <v>0</v>
      </c>
      <c r="AS5" s="177">
        <f>IF(AS$2&lt;='Inputs and key outputs'!$D$20,0,IF(AS$2&gt;('Inputs and key outputs'!$D$20+'Inputs and key outputs'!$D$13),0,1))+LOOKUP(AS$2,'Inputs and key outputs'!$C$24:$C$28,'Inputs and key outputs'!$G$24:$G$28)</f>
        <v>0</v>
      </c>
      <c r="AT5" s="177">
        <f>IF(AT$2&lt;='Inputs and key outputs'!$D$20,0,IF(AT$2&gt;('Inputs and key outputs'!$D$20+'Inputs and key outputs'!$D$13),0,1))+LOOKUP(AT$2,'Inputs and key outputs'!$C$24:$C$28,'Inputs and key outputs'!$G$24:$G$28)</f>
        <v>0</v>
      </c>
      <c r="AU5" s="177">
        <f>IF(AU$2&lt;='Inputs and key outputs'!$D$20,0,IF(AU$2&gt;('Inputs and key outputs'!$D$20+'Inputs and key outputs'!$D$13),0,1))+LOOKUP(AU$2,'Inputs and key outputs'!$C$24:$C$28,'Inputs and key outputs'!$G$24:$G$28)</f>
        <v>0</v>
      </c>
    </row>
    <row r="6" spans="2:1805" outlineLevel="1" x14ac:dyDescent="0.25">
      <c r="C6" s="167" t="s">
        <v>105</v>
      </c>
      <c r="M6" s="177">
        <f>IF(M$2&lt;='Inputs and key outputs'!$D$20,0,IF(M$2&gt;('Inputs and key outputs'!$D$20+'Inputs and key outputs'!$D$14),0,1))+LOOKUP(M$2,'Inputs and key outputs'!$C$24:$C$28,'Inputs and key outputs'!$G$24:$G$28)</f>
        <v>0</v>
      </c>
      <c r="N6" s="177">
        <f>IF(N$2&lt;='Inputs and key outputs'!$D$20,0,IF(N$2&gt;('Inputs and key outputs'!$D$20+'Inputs and key outputs'!$D$14),0,1))+LOOKUP(N$2,'Inputs and key outputs'!$C$24:$C$28,'Inputs and key outputs'!$G$24:$G$28)</f>
        <v>0</v>
      </c>
      <c r="O6" s="177">
        <f>IF(O$2&lt;='Inputs and key outputs'!$D$20,0,IF(O$2&gt;('Inputs and key outputs'!$D$20+'Inputs and key outputs'!$D$14),0,1))+LOOKUP(O$2,'Inputs and key outputs'!$C$24:$C$28,'Inputs and key outputs'!$G$24:$G$28)</f>
        <v>0</v>
      </c>
      <c r="P6" s="177">
        <f>IF(P$2&lt;='Inputs and key outputs'!$D$20,0,IF(P$2&gt;('Inputs and key outputs'!$D$20+'Inputs and key outputs'!$D$14),0,1))+LOOKUP(P$2,'Inputs and key outputs'!$C$24:$C$28,'Inputs and key outputs'!$G$24:$G$28)</f>
        <v>0</v>
      </c>
      <c r="Q6" s="177">
        <f>IF(Q$2&lt;='Inputs and key outputs'!$D$20,0,IF(Q$2&gt;('Inputs and key outputs'!$D$20+'Inputs and key outputs'!$D$14),0,1))+LOOKUP(Q$2,'Inputs and key outputs'!$C$24:$C$28,'Inputs and key outputs'!$G$24:$G$28)</f>
        <v>0</v>
      </c>
      <c r="R6" s="177">
        <f>IF(R$2&lt;='Inputs and key outputs'!$D$20,0,IF(R$2&gt;('Inputs and key outputs'!$D$20+'Inputs and key outputs'!$D$14),0,1))+LOOKUP(R$2,'Inputs and key outputs'!$C$24:$C$28,'Inputs and key outputs'!$G$24:$G$28)</f>
        <v>0</v>
      </c>
      <c r="S6" s="177">
        <f>IF(S$2&lt;='Inputs and key outputs'!$D$20,0,IF(S$2&gt;('Inputs and key outputs'!$D$20+'Inputs and key outputs'!$D$14),0,1))+LOOKUP(S$2,'Inputs and key outputs'!$C$24:$C$28,'Inputs and key outputs'!$G$24:$G$28)</f>
        <v>0</v>
      </c>
      <c r="T6" s="177">
        <f>IF(T$2&lt;='Inputs and key outputs'!$D$20,0,IF(T$2&gt;('Inputs and key outputs'!$D$20+'Inputs and key outputs'!$D$14),0,1))+LOOKUP(T$2,'Inputs and key outputs'!$C$24:$C$28,'Inputs and key outputs'!$G$24:$G$28)</f>
        <v>0</v>
      </c>
      <c r="U6" s="177">
        <f>IF(U$2&lt;='Inputs and key outputs'!$D$20,0,IF(U$2&gt;('Inputs and key outputs'!$D$20+'Inputs and key outputs'!$D$14),0,1))+LOOKUP(U$2,'Inputs and key outputs'!$C$24:$C$28,'Inputs and key outputs'!$G$24:$G$28)</f>
        <v>0</v>
      </c>
      <c r="V6" s="177">
        <f>IF(V$2&lt;='Inputs and key outputs'!$D$20,0,IF(V$2&gt;('Inputs and key outputs'!$D$20+'Inputs and key outputs'!$D$14),0,1))+LOOKUP(V$2,'Inputs and key outputs'!$C$24:$C$28,'Inputs and key outputs'!$G$24:$G$28)</f>
        <v>0</v>
      </c>
      <c r="W6" s="177">
        <f>IF(W$2&lt;='Inputs and key outputs'!$D$20,0,IF(W$2&gt;('Inputs and key outputs'!$D$20+'Inputs and key outputs'!$D$14),0,1))+LOOKUP(W$2,'Inputs and key outputs'!$C$24:$C$28,'Inputs and key outputs'!$G$24:$G$28)</f>
        <v>0</v>
      </c>
      <c r="X6" s="177">
        <f>IF(X$2&lt;='Inputs and key outputs'!$D$20,0,IF(X$2&gt;('Inputs and key outputs'!$D$20+'Inputs and key outputs'!$D$14),0,1))+LOOKUP(X$2,'Inputs and key outputs'!$C$24:$C$28,'Inputs and key outputs'!$G$24:$G$28)</f>
        <v>0</v>
      </c>
      <c r="Y6" s="177">
        <f>IF(Y$2&lt;='Inputs and key outputs'!$D$20,0,IF(Y$2&gt;('Inputs and key outputs'!$D$20+'Inputs and key outputs'!$D$14),0,1))+LOOKUP(Y$2,'Inputs and key outputs'!$C$24:$C$28,'Inputs and key outputs'!$G$24:$G$28)</f>
        <v>0</v>
      </c>
      <c r="Z6" s="177">
        <f>IF(Z$2&lt;='Inputs and key outputs'!$D$20,0,IF(Z$2&gt;('Inputs and key outputs'!$D$20+'Inputs and key outputs'!$D$14),0,1))+LOOKUP(Z$2,'Inputs and key outputs'!$C$24:$C$28,'Inputs and key outputs'!$G$24:$G$28)</f>
        <v>0</v>
      </c>
      <c r="AA6" s="177">
        <f>IF(AA$2&lt;='Inputs and key outputs'!$D$20,0,IF(AA$2&gt;('Inputs and key outputs'!$D$20+'Inputs and key outputs'!$D$14),0,1))+LOOKUP(AA$2,'Inputs and key outputs'!$C$24:$C$28,'Inputs and key outputs'!$G$24:$G$28)</f>
        <v>0</v>
      </c>
      <c r="AB6" s="177">
        <f>IF(AB$2&lt;='Inputs and key outputs'!$D$20,0,IF(AB$2&gt;('Inputs and key outputs'!$D$20+'Inputs and key outputs'!$D$14),0,1))+LOOKUP(AB$2,'Inputs and key outputs'!$C$24:$C$28,'Inputs and key outputs'!$G$24:$G$28)</f>
        <v>0</v>
      </c>
      <c r="AC6" s="177">
        <f>IF(AC$2&lt;='Inputs and key outputs'!$D$20,0,IF(AC$2&gt;('Inputs and key outputs'!$D$20+'Inputs and key outputs'!$D$14),0,1))+LOOKUP(AC$2,'Inputs and key outputs'!$C$24:$C$28,'Inputs and key outputs'!$G$24:$G$28)</f>
        <v>0</v>
      </c>
      <c r="AD6" s="177">
        <f>IF(AD$2&lt;='Inputs and key outputs'!$D$20,0,IF(AD$2&gt;('Inputs and key outputs'!$D$20+'Inputs and key outputs'!$D$14),0,1))+LOOKUP(AD$2,'Inputs and key outputs'!$C$24:$C$28,'Inputs and key outputs'!$G$24:$G$28)</f>
        <v>0</v>
      </c>
      <c r="AE6" s="177">
        <f>IF(AE$2&lt;='Inputs and key outputs'!$D$20,0,IF(AE$2&gt;('Inputs and key outputs'!$D$20+'Inputs and key outputs'!$D$14),0,1))+LOOKUP(AE$2,'Inputs and key outputs'!$C$24:$C$28,'Inputs and key outputs'!$G$24:$G$28)</f>
        <v>0</v>
      </c>
      <c r="AF6" s="177">
        <f>IF(AF$2&lt;='Inputs and key outputs'!$D$20,0,IF(AF$2&gt;('Inputs and key outputs'!$D$20+'Inputs and key outputs'!$D$14),0,1))+LOOKUP(AF$2,'Inputs and key outputs'!$C$24:$C$28,'Inputs and key outputs'!$G$24:$G$28)</f>
        <v>0</v>
      </c>
      <c r="AG6" s="177">
        <f>IF(AG$2&lt;='Inputs and key outputs'!$D$20,0,IF(AG$2&gt;('Inputs and key outputs'!$D$20+'Inputs and key outputs'!$D$14),0,1))+LOOKUP(AG$2,'Inputs and key outputs'!$C$24:$C$28,'Inputs and key outputs'!$G$24:$G$28)</f>
        <v>0</v>
      </c>
      <c r="AH6" s="177">
        <f>IF(AH$2&lt;='Inputs and key outputs'!$D$20,0,IF(AH$2&gt;('Inputs and key outputs'!$D$20+'Inputs and key outputs'!$D$14),0,1))+LOOKUP(AH$2,'Inputs and key outputs'!$C$24:$C$28,'Inputs and key outputs'!$G$24:$G$28)</f>
        <v>0</v>
      </c>
      <c r="AI6" s="177">
        <f>IF(AI$2&lt;='Inputs and key outputs'!$D$20,0,IF(AI$2&gt;('Inputs and key outputs'!$D$20+'Inputs and key outputs'!$D$14),0,1))+LOOKUP(AI$2,'Inputs and key outputs'!$C$24:$C$28,'Inputs and key outputs'!$G$24:$G$28)</f>
        <v>0</v>
      </c>
      <c r="AJ6" s="177">
        <f>IF(AJ$2&lt;='Inputs and key outputs'!$D$20,0,IF(AJ$2&gt;('Inputs and key outputs'!$D$20+'Inputs and key outputs'!$D$14),0,1))+LOOKUP(AJ$2,'Inputs and key outputs'!$C$24:$C$28,'Inputs and key outputs'!$G$24:$G$28)</f>
        <v>0</v>
      </c>
      <c r="AK6" s="177">
        <f>IF(AK$2&lt;='Inputs and key outputs'!$D$20,0,IF(AK$2&gt;('Inputs and key outputs'!$D$20+'Inputs and key outputs'!$D$14),0,1))+LOOKUP(AK$2,'Inputs and key outputs'!$C$24:$C$28,'Inputs and key outputs'!$G$24:$G$28)</f>
        <v>0</v>
      </c>
      <c r="AL6" s="177">
        <f>IF(AL$2&lt;='Inputs and key outputs'!$D$20,0,IF(AL$2&gt;('Inputs and key outputs'!$D$20+'Inputs and key outputs'!$D$14),0,1))+LOOKUP(AL$2,'Inputs and key outputs'!$C$24:$C$28,'Inputs and key outputs'!$G$24:$G$28)</f>
        <v>0</v>
      </c>
      <c r="AM6" s="177">
        <f>IF(AM$2&lt;='Inputs and key outputs'!$D$20,0,IF(AM$2&gt;('Inputs and key outputs'!$D$20+'Inputs and key outputs'!$D$14),0,1))+LOOKUP(AM$2,'Inputs and key outputs'!$C$24:$C$28,'Inputs and key outputs'!$G$24:$G$28)</f>
        <v>0</v>
      </c>
      <c r="AN6" s="177">
        <f>IF(AN$2&lt;='Inputs and key outputs'!$D$20,0,IF(AN$2&gt;('Inputs and key outputs'!$D$20+'Inputs and key outputs'!$D$14),0,1))+LOOKUP(AN$2,'Inputs and key outputs'!$C$24:$C$28,'Inputs and key outputs'!$G$24:$G$28)</f>
        <v>0</v>
      </c>
      <c r="AO6" s="177">
        <f>IF(AO$2&lt;='Inputs and key outputs'!$D$20,0,IF(AO$2&gt;('Inputs and key outputs'!$D$20+'Inputs and key outputs'!$D$14),0,1))+LOOKUP(AO$2,'Inputs and key outputs'!$C$24:$C$28,'Inputs and key outputs'!$G$24:$G$28)</f>
        <v>0</v>
      </c>
      <c r="AP6" s="177">
        <f>IF(AP$2&lt;='Inputs and key outputs'!$D$20,0,IF(AP$2&gt;('Inputs and key outputs'!$D$20+'Inputs and key outputs'!$D$14),0,1))+LOOKUP(AP$2,'Inputs and key outputs'!$C$24:$C$28,'Inputs and key outputs'!$G$24:$G$28)</f>
        <v>0</v>
      </c>
      <c r="AQ6" s="177">
        <f>IF(AQ$2&lt;='Inputs and key outputs'!$D$20,0,IF(AQ$2&gt;('Inputs and key outputs'!$D$20+'Inputs and key outputs'!$D$14),0,1))+LOOKUP(AQ$2,'Inputs and key outputs'!$C$24:$C$28,'Inputs and key outputs'!$G$24:$G$28)</f>
        <v>0</v>
      </c>
      <c r="AR6" s="177">
        <f>IF(AR$2&lt;='Inputs and key outputs'!$D$20,0,IF(AR$2&gt;('Inputs and key outputs'!$D$20+'Inputs and key outputs'!$D$14),0,1))+LOOKUP(AR$2,'Inputs and key outputs'!$C$24:$C$28,'Inputs and key outputs'!$G$24:$G$28)</f>
        <v>0</v>
      </c>
      <c r="AS6" s="177">
        <f>IF(AS$2&lt;='Inputs and key outputs'!$D$20,0,IF(AS$2&gt;('Inputs and key outputs'!$D$20+'Inputs and key outputs'!$D$14),0,1))+LOOKUP(AS$2,'Inputs and key outputs'!$C$24:$C$28,'Inputs and key outputs'!$G$24:$G$28)</f>
        <v>0</v>
      </c>
      <c r="AT6" s="177">
        <f>IF(AT$2&lt;='Inputs and key outputs'!$D$20,0,IF(AT$2&gt;('Inputs and key outputs'!$D$20+'Inputs and key outputs'!$D$14),0,1))+LOOKUP(AT$2,'Inputs and key outputs'!$C$24:$C$28,'Inputs and key outputs'!$G$24:$G$28)</f>
        <v>0</v>
      </c>
      <c r="AU6" s="177">
        <f>IF(AU$2&lt;='Inputs and key outputs'!$D$20,0,IF(AU$2&gt;('Inputs and key outputs'!$D$20+'Inputs and key outputs'!$D$14),0,1))+LOOKUP(AU$2,'Inputs and key outputs'!$C$24:$C$28,'Inputs and key outputs'!$G$24:$G$28)</f>
        <v>0</v>
      </c>
    </row>
    <row r="7" spans="2:1805" ht="15.75" outlineLevel="1" thickBot="1" x14ac:dyDescent="0.3">
      <c r="C7" s="178" t="s">
        <v>106</v>
      </c>
      <c r="D7" s="178"/>
      <c r="M7" s="179">
        <f>IF('Inputs and key outputs'!$D$14&gt;0,Calculation!M6,Calculation!M5)</f>
        <v>0</v>
      </c>
      <c r="N7" s="179">
        <f>IF('Inputs and key outputs'!$D$14&gt;0,Calculation!N6,Calculation!N5)</f>
        <v>1</v>
      </c>
      <c r="O7" s="179">
        <f>IF('Inputs and key outputs'!$D$14&gt;0,Calculation!O6,Calculation!O5)</f>
        <v>1</v>
      </c>
      <c r="P7" s="179">
        <f>IF('Inputs and key outputs'!$D$14&gt;0,Calculation!P6,Calculation!P5)</f>
        <v>1</v>
      </c>
      <c r="Q7" s="179">
        <f>IF('Inputs and key outputs'!$D$14&gt;0,Calculation!Q6,Calculation!Q5)</f>
        <v>1</v>
      </c>
      <c r="R7" s="179">
        <f>IF('Inputs and key outputs'!$D$14&gt;0,Calculation!R6,Calculation!R5)</f>
        <v>1</v>
      </c>
      <c r="S7" s="179">
        <f>IF('Inputs and key outputs'!$D$14&gt;0,Calculation!S6,Calculation!S5)</f>
        <v>1</v>
      </c>
      <c r="T7" s="179">
        <f>IF('Inputs and key outputs'!$D$14&gt;0,Calculation!T6,Calculation!T5)</f>
        <v>1</v>
      </c>
      <c r="U7" s="179">
        <f>IF('Inputs and key outputs'!$D$14&gt;0,Calculation!U6,Calculation!U5)</f>
        <v>1</v>
      </c>
      <c r="V7" s="179">
        <f>IF('Inputs and key outputs'!$D$14&gt;0,Calculation!V6,Calculation!V5)</f>
        <v>1</v>
      </c>
      <c r="W7" s="179">
        <f>IF('Inputs and key outputs'!$D$14&gt;0,Calculation!W6,Calculation!W5)</f>
        <v>1</v>
      </c>
      <c r="X7" s="179">
        <f>IF('Inputs and key outputs'!$D$14&gt;0,Calculation!X6,Calculation!X5)</f>
        <v>1</v>
      </c>
      <c r="Y7" s="179">
        <f>IF('Inputs and key outputs'!$D$14&gt;0,Calculation!Y6,Calculation!Y5)</f>
        <v>1</v>
      </c>
      <c r="Z7" s="179">
        <f>IF('Inputs and key outputs'!$D$14&gt;0,Calculation!Z6,Calculation!Z5)</f>
        <v>1</v>
      </c>
      <c r="AA7" s="179">
        <f>IF('Inputs and key outputs'!$D$14&gt;0,Calculation!AA6,Calculation!AA5)</f>
        <v>1</v>
      </c>
      <c r="AB7" s="179">
        <f>IF('Inputs and key outputs'!$D$14&gt;0,Calculation!AB6,Calculation!AB5)</f>
        <v>1</v>
      </c>
      <c r="AC7" s="179">
        <f>IF('Inputs and key outputs'!$D$14&gt;0,Calculation!AC6,Calculation!AC5)</f>
        <v>1</v>
      </c>
      <c r="AD7" s="179">
        <f>IF('Inputs and key outputs'!$D$14&gt;0,Calculation!AD6,Calculation!AD5)</f>
        <v>1</v>
      </c>
      <c r="AE7" s="179">
        <f>IF('Inputs and key outputs'!$D$14&gt;0,Calculation!AE6,Calculation!AE5)</f>
        <v>1</v>
      </c>
      <c r="AF7" s="179">
        <f>IF('Inputs and key outputs'!$D$14&gt;0,Calculation!AF6,Calculation!AF5)</f>
        <v>1</v>
      </c>
      <c r="AG7" s="179">
        <f>IF('Inputs and key outputs'!$D$14&gt;0,Calculation!AG6,Calculation!AG5)</f>
        <v>1</v>
      </c>
      <c r="AH7" s="179">
        <f>IF('Inputs and key outputs'!$D$14&gt;0,Calculation!AH6,Calculation!AH5)</f>
        <v>1</v>
      </c>
      <c r="AI7" s="179">
        <f>IF('Inputs and key outputs'!$D$14&gt;0,Calculation!AI6,Calculation!AI5)</f>
        <v>1</v>
      </c>
      <c r="AJ7" s="179">
        <f>IF('Inputs and key outputs'!$D$14&gt;0,Calculation!AJ6,Calculation!AJ5)</f>
        <v>1</v>
      </c>
      <c r="AK7" s="179">
        <f>IF('Inputs and key outputs'!$D$14&gt;0,Calculation!AK6,Calculation!AK5)</f>
        <v>1</v>
      </c>
      <c r="AL7" s="179">
        <f>IF('Inputs and key outputs'!$D$14&gt;0,Calculation!AL6,Calculation!AL5)</f>
        <v>1</v>
      </c>
      <c r="AM7" s="179">
        <f>IF('Inputs and key outputs'!$D$14&gt;0,Calculation!AM6,Calculation!AM5)</f>
        <v>1</v>
      </c>
      <c r="AN7" s="179">
        <f>IF('Inputs and key outputs'!$D$14&gt;0,Calculation!AN6,Calculation!AN5)</f>
        <v>1</v>
      </c>
      <c r="AO7" s="179">
        <f>IF('Inputs and key outputs'!$D$14&gt;0,Calculation!AO6,Calculation!AO5)</f>
        <v>1</v>
      </c>
      <c r="AP7" s="179">
        <f>IF('Inputs and key outputs'!$D$14&gt;0,Calculation!AP6,Calculation!AP5)</f>
        <v>1</v>
      </c>
      <c r="AQ7" s="179">
        <f>IF('Inputs and key outputs'!$D$14&gt;0,Calculation!AQ6,Calculation!AQ5)</f>
        <v>1</v>
      </c>
      <c r="AR7" s="179">
        <f>IF('Inputs and key outputs'!$D$14&gt;0,Calculation!AR6,Calculation!AR5)</f>
        <v>0</v>
      </c>
      <c r="AS7" s="179">
        <f>IF('Inputs and key outputs'!$D$14&gt;0,Calculation!AS6,Calculation!AS5)</f>
        <v>0</v>
      </c>
      <c r="AT7" s="179">
        <f>IF('Inputs and key outputs'!$D$14&gt;0,Calculation!AT6,Calculation!AT5)</f>
        <v>0</v>
      </c>
      <c r="AU7" s="179">
        <f>IF('Inputs and key outputs'!$D$14&gt;0,Calculation!AU6,Calculation!AU5)</f>
        <v>0</v>
      </c>
    </row>
    <row r="8" spans="2:1805" s="180" customFormat="1" ht="4.7" customHeight="1" outlineLevel="1" thickTop="1" x14ac:dyDescent="0.25">
      <c r="C8" s="167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1"/>
      <c r="CB8" s="181"/>
      <c r="CC8" s="181"/>
      <c r="CD8" s="181"/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1"/>
      <c r="DE8" s="181"/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1"/>
      <c r="FM8" s="181"/>
      <c r="FN8" s="181"/>
      <c r="FO8" s="181"/>
      <c r="FP8" s="181"/>
      <c r="FQ8" s="181"/>
      <c r="FR8" s="181"/>
      <c r="FS8" s="181"/>
      <c r="FT8" s="181"/>
      <c r="FU8" s="181"/>
      <c r="FV8" s="181"/>
      <c r="FW8" s="181"/>
      <c r="FX8" s="181"/>
      <c r="FY8" s="181"/>
      <c r="FZ8" s="181"/>
      <c r="GA8" s="181"/>
      <c r="GB8" s="181"/>
      <c r="GC8" s="181"/>
      <c r="GD8" s="181"/>
      <c r="GE8" s="181"/>
      <c r="GF8" s="181"/>
      <c r="GG8" s="181"/>
      <c r="GH8" s="181"/>
      <c r="GI8" s="181"/>
      <c r="GJ8" s="181"/>
      <c r="GK8" s="181"/>
      <c r="GL8" s="181"/>
      <c r="GM8" s="181"/>
      <c r="GN8" s="181"/>
      <c r="GO8" s="181"/>
      <c r="GP8" s="181"/>
      <c r="GQ8" s="181"/>
      <c r="GR8" s="181"/>
      <c r="GS8" s="181"/>
      <c r="GT8" s="181"/>
      <c r="GU8" s="181"/>
      <c r="GV8" s="181"/>
      <c r="GW8" s="181"/>
      <c r="GX8" s="181"/>
      <c r="GY8" s="181"/>
      <c r="GZ8" s="181"/>
      <c r="HA8" s="181"/>
      <c r="HB8" s="181"/>
      <c r="HC8" s="181"/>
      <c r="HD8" s="181"/>
      <c r="HE8" s="181"/>
      <c r="HF8" s="181"/>
      <c r="HG8" s="181"/>
      <c r="HH8" s="181"/>
      <c r="HI8" s="181"/>
      <c r="HJ8" s="181"/>
      <c r="HK8" s="181"/>
      <c r="HL8" s="181"/>
      <c r="HM8" s="181"/>
      <c r="HN8" s="181"/>
      <c r="HO8" s="181"/>
      <c r="HP8" s="181"/>
      <c r="HQ8" s="181"/>
      <c r="HR8" s="181"/>
      <c r="HS8" s="181"/>
      <c r="HT8" s="181"/>
      <c r="HU8" s="181"/>
      <c r="HV8" s="181"/>
      <c r="HW8" s="181"/>
      <c r="HX8" s="181"/>
      <c r="HY8" s="181"/>
      <c r="HZ8" s="181"/>
      <c r="IA8" s="181"/>
      <c r="IB8" s="181"/>
      <c r="IC8" s="181"/>
      <c r="ID8" s="181"/>
      <c r="IE8" s="181"/>
      <c r="IF8" s="181"/>
      <c r="IG8" s="181"/>
      <c r="IH8" s="181"/>
      <c r="II8" s="181"/>
      <c r="IJ8" s="181"/>
      <c r="IK8" s="181"/>
      <c r="IL8" s="181"/>
      <c r="IM8" s="181"/>
      <c r="IN8" s="181"/>
      <c r="IO8" s="181"/>
      <c r="IP8" s="181"/>
      <c r="IQ8" s="181"/>
      <c r="IR8" s="181"/>
      <c r="IS8" s="181"/>
      <c r="IT8" s="181"/>
      <c r="IU8" s="181"/>
      <c r="IV8" s="181"/>
      <c r="IW8" s="181"/>
      <c r="IX8" s="181"/>
      <c r="IY8" s="181"/>
      <c r="IZ8" s="181"/>
      <c r="JA8" s="181"/>
      <c r="JB8" s="181"/>
      <c r="JC8" s="181"/>
      <c r="JD8" s="181"/>
      <c r="JE8" s="181"/>
      <c r="JF8" s="181"/>
      <c r="JG8" s="181"/>
      <c r="JH8" s="181"/>
      <c r="JI8" s="181"/>
      <c r="JJ8" s="181"/>
      <c r="JK8" s="181"/>
      <c r="JL8" s="181"/>
      <c r="JM8" s="181"/>
      <c r="JN8" s="181"/>
      <c r="JO8" s="181"/>
      <c r="JP8" s="181"/>
      <c r="JQ8" s="181"/>
      <c r="JR8" s="181"/>
      <c r="JS8" s="181"/>
      <c r="JT8" s="181"/>
      <c r="JU8" s="181"/>
      <c r="JV8" s="181"/>
      <c r="JW8" s="181"/>
      <c r="JX8" s="181"/>
      <c r="JY8" s="181"/>
      <c r="JZ8" s="181"/>
      <c r="KA8" s="181"/>
      <c r="KB8" s="181"/>
      <c r="KC8" s="181"/>
      <c r="KD8" s="181"/>
      <c r="KE8" s="181"/>
      <c r="KF8" s="181"/>
      <c r="KG8" s="181"/>
      <c r="KH8" s="181"/>
      <c r="KI8" s="181"/>
      <c r="KJ8" s="181"/>
      <c r="KK8" s="181"/>
      <c r="KL8" s="181"/>
      <c r="KM8" s="181"/>
      <c r="KN8" s="181"/>
      <c r="KO8" s="181"/>
      <c r="KP8" s="181"/>
      <c r="KQ8" s="181"/>
      <c r="KR8" s="181"/>
      <c r="KS8" s="181"/>
      <c r="KT8" s="181"/>
      <c r="KU8" s="181"/>
      <c r="KV8" s="181"/>
      <c r="KW8" s="181"/>
      <c r="KX8" s="181"/>
      <c r="KY8" s="181"/>
      <c r="KZ8" s="181"/>
      <c r="LA8" s="181"/>
      <c r="LB8" s="181"/>
      <c r="LC8" s="181"/>
      <c r="LD8" s="181"/>
      <c r="LE8" s="181"/>
      <c r="LF8" s="181"/>
      <c r="LG8" s="181"/>
      <c r="LH8" s="181"/>
      <c r="LI8" s="181"/>
      <c r="LJ8" s="181"/>
      <c r="LK8" s="181"/>
      <c r="LL8" s="181"/>
      <c r="LM8" s="181"/>
      <c r="LN8" s="181"/>
      <c r="LO8" s="181"/>
      <c r="LP8" s="181"/>
      <c r="LQ8" s="181"/>
      <c r="LR8" s="181"/>
      <c r="LS8" s="181"/>
      <c r="LT8" s="181"/>
      <c r="LU8" s="181"/>
      <c r="LV8" s="181"/>
      <c r="LW8" s="181"/>
      <c r="LX8" s="181"/>
      <c r="LY8" s="181"/>
      <c r="LZ8" s="181"/>
      <c r="MA8" s="181"/>
      <c r="MB8" s="181"/>
      <c r="MC8" s="181"/>
      <c r="MD8" s="181"/>
      <c r="ME8" s="181"/>
      <c r="MF8" s="181"/>
      <c r="MG8" s="181"/>
      <c r="MH8" s="181"/>
      <c r="MI8" s="181"/>
      <c r="MJ8" s="181"/>
      <c r="MK8" s="181"/>
      <c r="ML8" s="181"/>
      <c r="MM8" s="181"/>
      <c r="MN8" s="181"/>
      <c r="MO8" s="181"/>
      <c r="MP8" s="181"/>
      <c r="MQ8" s="181"/>
      <c r="MR8" s="181"/>
      <c r="MS8" s="181"/>
      <c r="MT8" s="181"/>
      <c r="MU8" s="181"/>
      <c r="MV8" s="181"/>
      <c r="MW8" s="181"/>
      <c r="MX8" s="181"/>
      <c r="MY8" s="181"/>
      <c r="MZ8" s="181"/>
      <c r="NA8" s="181"/>
      <c r="NB8" s="181"/>
      <c r="NC8" s="181"/>
      <c r="ND8" s="181"/>
      <c r="NE8" s="181"/>
      <c r="NF8" s="181"/>
      <c r="NG8" s="181"/>
      <c r="NH8" s="181"/>
      <c r="NI8" s="181"/>
      <c r="NJ8" s="181"/>
      <c r="NK8" s="181"/>
      <c r="NL8" s="181"/>
      <c r="NM8" s="181"/>
      <c r="NN8" s="181"/>
      <c r="NO8" s="181"/>
      <c r="NP8" s="181"/>
      <c r="NQ8" s="181"/>
      <c r="NR8" s="181"/>
      <c r="NS8" s="181"/>
      <c r="NT8" s="181"/>
      <c r="NU8" s="181"/>
      <c r="NV8" s="181"/>
      <c r="NW8" s="181"/>
      <c r="NX8" s="181"/>
      <c r="NY8" s="181"/>
      <c r="NZ8" s="181"/>
      <c r="OA8" s="181"/>
      <c r="OB8" s="181"/>
      <c r="OC8" s="181"/>
      <c r="OD8" s="181"/>
      <c r="OE8" s="181"/>
      <c r="OF8" s="181"/>
      <c r="OG8" s="181"/>
      <c r="OH8" s="181"/>
      <c r="OI8" s="181"/>
      <c r="OJ8" s="181"/>
      <c r="OK8" s="181"/>
      <c r="OL8" s="181"/>
      <c r="OM8" s="181"/>
      <c r="ON8" s="181"/>
      <c r="OO8" s="181"/>
      <c r="OP8" s="181"/>
      <c r="OQ8" s="181"/>
      <c r="OR8" s="181"/>
      <c r="OS8" s="181"/>
      <c r="OT8" s="181"/>
      <c r="OU8" s="181"/>
      <c r="OV8" s="181"/>
      <c r="OW8" s="181"/>
      <c r="OX8" s="181"/>
      <c r="OY8" s="181"/>
      <c r="OZ8" s="181"/>
      <c r="PA8" s="181"/>
      <c r="PB8" s="181"/>
      <c r="PC8" s="181"/>
      <c r="PD8" s="181"/>
      <c r="PE8" s="181"/>
      <c r="PF8" s="181"/>
      <c r="PG8" s="181"/>
      <c r="PH8" s="181"/>
      <c r="PI8" s="181"/>
      <c r="PJ8" s="181"/>
      <c r="PK8" s="181"/>
      <c r="PL8" s="181"/>
      <c r="PM8" s="181"/>
      <c r="PN8" s="181"/>
      <c r="PO8" s="181"/>
      <c r="PP8" s="181"/>
      <c r="PQ8" s="181"/>
      <c r="PR8" s="181"/>
      <c r="PS8" s="181"/>
      <c r="PT8" s="181"/>
      <c r="PU8" s="181"/>
      <c r="PV8" s="181"/>
      <c r="PW8" s="181"/>
      <c r="PX8" s="181"/>
      <c r="PY8" s="181"/>
      <c r="PZ8" s="181"/>
      <c r="QA8" s="181"/>
      <c r="QB8" s="181"/>
      <c r="QC8" s="181"/>
      <c r="QD8" s="181"/>
      <c r="QE8" s="181"/>
      <c r="QF8" s="181"/>
      <c r="QG8" s="181"/>
      <c r="QH8" s="181"/>
      <c r="QI8" s="181"/>
      <c r="QJ8" s="181"/>
      <c r="QK8" s="181"/>
      <c r="QL8" s="181"/>
      <c r="QM8" s="181"/>
      <c r="QN8" s="181"/>
      <c r="QO8" s="181"/>
      <c r="QP8" s="181"/>
      <c r="QQ8" s="181"/>
      <c r="QR8" s="181"/>
      <c r="QS8" s="181"/>
      <c r="QT8" s="181"/>
      <c r="QU8" s="181"/>
      <c r="QV8" s="181"/>
      <c r="QW8" s="181"/>
      <c r="QX8" s="181"/>
      <c r="QY8" s="181"/>
      <c r="QZ8" s="181"/>
      <c r="RA8" s="181"/>
      <c r="RB8" s="181"/>
      <c r="RC8" s="181"/>
      <c r="RD8" s="181"/>
      <c r="RE8" s="181"/>
      <c r="RF8" s="181"/>
      <c r="RG8" s="181"/>
      <c r="RH8" s="181"/>
      <c r="RI8" s="181"/>
      <c r="RJ8" s="181"/>
      <c r="RK8" s="181"/>
      <c r="RL8" s="181"/>
      <c r="RM8" s="181"/>
      <c r="RN8" s="181"/>
      <c r="RO8" s="181"/>
      <c r="RP8" s="181"/>
      <c r="RQ8" s="181"/>
      <c r="RR8" s="181"/>
      <c r="RS8" s="181"/>
      <c r="RT8" s="181"/>
      <c r="RU8" s="181"/>
      <c r="RV8" s="181"/>
      <c r="RW8" s="181"/>
      <c r="RX8" s="181"/>
      <c r="RY8" s="181"/>
      <c r="RZ8" s="181"/>
      <c r="SA8" s="181"/>
      <c r="SB8" s="181"/>
      <c r="SC8" s="181"/>
      <c r="SD8" s="181"/>
      <c r="SE8" s="181"/>
      <c r="SF8" s="181"/>
      <c r="SG8" s="181"/>
      <c r="SH8" s="181"/>
      <c r="SI8" s="181"/>
      <c r="SJ8" s="181"/>
      <c r="SK8" s="181"/>
      <c r="SL8" s="181"/>
      <c r="SM8" s="181"/>
      <c r="SN8" s="181"/>
      <c r="SO8" s="181"/>
      <c r="SP8" s="181"/>
      <c r="SQ8" s="181"/>
      <c r="SR8" s="181"/>
      <c r="SS8" s="181"/>
      <c r="ST8" s="181"/>
      <c r="SU8" s="181"/>
      <c r="SV8" s="181"/>
      <c r="SW8" s="181"/>
      <c r="SX8" s="181"/>
      <c r="SY8" s="181"/>
      <c r="SZ8" s="181"/>
      <c r="TA8" s="181"/>
      <c r="TB8" s="181"/>
      <c r="TC8" s="181"/>
      <c r="TD8" s="181"/>
      <c r="TE8" s="181"/>
      <c r="TF8" s="181"/>
      <c r="TG8" s="181"/>
      <c r="TH8" s="181"/>
      <c r="TI8" s="181"/>
      <c r="TJ8" s="181"/>
      <c r="TK8" s="181"/>
      <c r="TL8" s="181"/>
      <c r="TM8" s="181"/>
      <c r="TN8" s="181"/>
      <c r="TO8" s="181"/>
      <c r="TP8" s="181"/>
      <c r="TQ8" s="181"/>
      <c r="TR8" s="181"/>
      <c r="TS8" s="181"/>
      <c r="TT8" s="181"/>
      <c r="TU8" s="181"/>
      <c r="TV8" s="181"/>
      <c r="TW8" s="181"/>
      <c r="TX8" s="181"/>
      <c r="TY8" s="181"/>
      <c r="TZ8" s="181"/>
      <c r="UA8" s="181"/>
      <c r="UB8" s="181"/>
      <c r="UC8" s="181"/>
      <c r="UD8" s="181"/>
      <c r="UE8" s="181"/>
      <c r="UF8" s="181"/>
      <c r="UG8" s="181"/>
      <c r="UH8" s="181"/>
      <c r="UI8" s="181"/>
      <c r="UJ8" s="181"/>
      <c r="UK8" s="181"/>
      <c r="UL8" s="181"/>
      <c r="UM8" s="181"/>
      <c r="UN8" s="181"/>
      <c r="UO8" s="181"/>
      <c r="UP8" s="181"/>
      <c r="UQ8" s="181"/>
      <c r="UR8" s="181"/>
      <c r="US8" s="181"/>
      <c r="UT8" s="181"/>
      <c r="UU8" s="181"/>
      <c r="UV8" s="181"/>
      <c r="UW8" s="181"/>
      <c r="UX8" s="181"/>
      <c r="UY8" s="181"/>
      <c r="UZ8" s="181"/>
      <c r="VA8" s="181"/>
      <c r="VB8" s="181"/>
      <c r="VC8" s="181"/>
      <c r="VD8" s="181"/>
      <c r="VE8" s="181"/>
      <c r="VF8" s="181"/>
      <c r="VG8" s="181"/>
      <c r="VH8" s="181"/>
      <c r="VI8" s="181"/>
      <c r="VJ8" s="181"/>
      <c r="VK8" s="181"/>
      <c r="VL8" s="181"/>
      <c r="VM8" s="181"/>
      <c r="VN8" s="181"/>
      <c r="VO8" s="181"/>
      <c r="VP8" s="181"/>
      <c r="VQ8" s="181"/>
      <c r="VR8" s="181"/>
      <c r="VS8" s="181"/>
      <c r="VT8" s="181"/>
      <c r="VU8" s="181"/>
      <c r="VV8" s="181"/>
      <c r="VW8" s="181"/>
      <c r="VX8" s="181"/>
      <c r="VY8" s="181"/>
      <c r="VZ8" s="181"/>
      <c r="WA8" s="181"/>
      <c r="WB8" s="181"/>
      <c r="WC8" s="181"/>
      <c r="WD8" s="181"/>
      <c r="WE8" s="181"/>
      <c r="WF8" s="181"/>
      <c r="WG8" s="181"/>
      <c r="WH8" s="181"/>
      <c r="WI8" s="181"/>
      <c r="WJ8" s="181"/>
      <c r="WK8" s="181"/>
      <c r="WL8" s="181"/>
      <c r="WM8" s="181"/>
      <c r="WN8" s="181"/>
      <c r="WO8" s="181"/>
      <c r="WP8" s="181"/>
      <c r="WQ8" s="181"/>
      <c r="WR8" s="181"/>
      <c r="WS8" s="181"/>
      <c r="WT8" s="181"/>
      <c r="WU8" s="181"/>
      <c r="WV8" s="181"/>
      <c r="WW8" s="181"/>
      <c r="WX8" s="181"/>
      <c r="WY8" s="181"/>
      <c r="WZ8" s="181"/>
      <c r="XA8" s="181"/>
      <c r="XB8" s="181"/>
      <c r="XC8" s="181"/>
      <c r="XD8" s="181"/>
      <c r="XE8" s="181"/>
      <c r="XF8" s="181"/>
      <c r="XG8" s="181"/>
      <c r="XH8" s="181"/>
      <c r="XI8" s="181"/>
      <c r="XJ8" s="181"/>
      <c r="XK8" s="181"/>
      <c r="XL8" s="181"/>
      <c r="XM8" s="181"/>
      <c r="XN8" s="181"/>
      <c r="XO8" s="181"/>
      <c r="XP8" s="181"/>
      <c r="XQ8" s="181"/>
      <c r="XR8" s="181"/>
      <c r="XS8" s="181"/>
      <c r="XT8" s="181"/>
      <c r="XU8" s="181"/>
      <c r="XV8" s="181"/>
      <c r="XW8" s="181"/>
      <c r="XX8" s="181"/>
      <c r="XY8" s="181"/>
      <c r="XZ8" s="181"/>
      <c r="YA8" s="181"/>
      <c r="YB8" s="181"/>
      <c r="YC8" s="181"/>
      <c r="YD8" s="181"/>
      <c r="YE8" s="181"/>
      <c r="YF8" s="181"/>
      <c r="YG8" s="181"/>
      <c r="YH8" s="181"/>
      <c r="YI8" s="181"/>
      <c r="YJ8" s="181"/>
      <c r="YK8" s="181"/>
      <c r="YL8" s="181"/>
      <c r="YM8" s="181"/>
      <c r="YN8" s="181"/>
      <c r="YO8" s="181"/>
      <c r="YP8" s="181"/>
      <c r="YQ8" s="181"/>
      <c r="YR8" s="181"/>
      <c r="YS8" s="181"/>
      <c r="YT8" s="181"/>
      <c r="YU8" s="181"/>
      <c r="YV8" s="181"/>
      <c r="YW8" s="181"/>
      <c r="YX8" s="181"/>
      <c r="YY8" s="181"/>
      <c r="YZ8" s="181"/>
      <c r="ZA8" s="181"/>
      <c r="ZB8" s="181"/>
      <c r="ZC8" s="181"/>
      <c r="ZD8" s="181"/>
      <c r="ZE8" s="181"/>
      <c r="ZF8" s="181"/>
      <c r="ZG8" s="181"/>
      <c r="ZH8" s="181"/>
      <c r="ZI8" s="181"/>
      <c r="ZJ8" s="181"/>
      <c r="ZK8" s="181"/>
      <c r="ZL8" s="181"/>
      <c r="ZM8" s="181"/>
      <c r="ZN8" s="181"/>
      <c r="ZO8" s="181"/>
      <c r="ZP8" s="181"/>
      <c r="ZQ8" s="181"/>
      <c r="ZR8" s="181"/>
      <c r="ZS8" s="181"/>
      <c r="ZT8" s="181"/>
      <c r="ZU8" s="181"/>
      <c r="ZV8" s="181"/>
      <c r="ZW8" s="181"/>
      <c r="ZX8" s="181"/>
      <c r="ZY8" s="181"/>
      <c r="ZZ8" s="181"/>
      <c r="AAA8" s="181"/>
      <c r="AAB8" s="181"/>
      <c r="AAC8" s="181"/>
      <c r="AAD8" s="181"/>
      <c r="AAE8" s="181"/>
      <c r="AAF8" s="181"/>
      <c r="AAG8" s="181"/>
      <c r="AAH8" s="181"/>
      <c r="AAI8" s="181"/>
      <c r="AAJ8" s="181"/>
      <c r="AAK8" s="181"/>
      <c r="AAL8" s="181"/>
      <c r="AAM8" s="181"/>
      <c r="AAN8" s="181"/>
      <c r="AAO8" s="181"/>
      <c r="AAP8" s="181"/>
      <c r="AAQ8" s="181"/>
      <c r="AAR8" s="181"/>
      <c r="AAS8" s="181"/>
      <c r="AAT8" s="181"/>
      <c r="AAU8" s="181"/>
      <c r="AAV8" s="181"/>
      <c r="AAW8" s="181"/>
      <c r="AAX8" s="181"/>
      <c r="AAY8" s="181"/>
      <c r="AAZ8" s="181"/>
      <c r="ABA8" s="181"/>
      <c r="ABB8" s="181"/>
      <c r="ABC8" s="181"/>
      <c r="ABD8" s="181"/>
      <c r="ABE8" s="181"/>
      <c r="ABF8" s="181"/>
      <c r="ABG8" s="181"/>
      <c r="ABH8" s="181"/>
      <c r="ABI8" s="181"/>
      <c r="ABJ8" s="181"/>
      <c r="ABK8" s="181"/>
      <c r="ABL8" s="181"/>
      <c r="ABM8" s="181"/>
      <c r="ABN8" s="181"/>
      <c r="ABO8" s="181"/>
      <c r="ABP8" s="181"/>
      <c r="ABQ8" s="181"/>
      <c r="ABR8" s="181"/>
      <c r="ABS8" s="181"/>
      <c r="ABT8" s="181"/>
      <c r="ABU8" s="181"/>
      <c r="ABV8" s="181"/>
      <c r="ABW8" s="181"/>
      <c r="ABX8" s="181"/>
      <c r="ABY8" s="181"/>
      <c r="ABZ8" s="181"/>
      <c r="ACA8" s="181"/>
      <c r="ACB8" s="181"/>
      <c r="ACC8" s="181"/>
      <c r="ACD8" s="181"/>
      <c r="ACE8" s="181"/>
      <c r="ACF8" s="181"/>
      <c r="ACG8" s="181"/>
      <c r="ACH8" s="181"/>
      <c r="ACI8" s="181"/>
      <c r="ACJ8" s="181"/>
      <c r="ACK8" s="181"/>
      <c r="ACL8" s="181"/>
      <c r="ACM8" s="181"/>
      <c r="ACN8" s="181"/>
      <c r="ACO8" s="181"/>
      <c r="ACP8" s="181"/>
      <c r="ACQ8" s="181"/>
      <c r="ACR8" s="181"/>
      <c r="ACS8" s="181"/>
      <c r="ACT8" s="181"/>
      <c r="ACU8" s="181"/>
      <c r="ACV8" s="181"/>
      <c r="ACW8" s="181"/>
      <c r="ACX8" s="181"/>
      <c r="ACY8" s="181"/>
      <c r="ACZ8" s="181"/>
      <c r="ADA8" s="181"/>
      <c r="ADB8" s="181"/>
      <c r="ADC8" s="181"/>
      <c r="ADD8" s="181"/>
      <c r="ADE8" s="181"/>
      <c r="ADF8" s="181"/>
      <c r="ADG8" s="181"/>
      <c r="ADH8" s="181"/>
      <c r="ADI8" s="181"/>
      <c r="ADJ8" s="181"/>
      <c r="ADK8" s="181"/>
      <c r="ADL8" s="181"/>
      <c r="ADM8" s="181"/>
      <c r="ADN8" s="181"/>
      <c r="ADO8" s="181"/>
      <c r="ADP8" s="181"/>
      <c r="ADQ8" s="181"/>
      <c r="ADR8" s="181"/>
      <c r="ADS8" s="181"/>
      <c r="ADT8" s="181"/>
      <c r="ADU8" s="181"/>
      <c r="ADV8" s="181"/>
      <c r="ADW8" s="181"/>
      <c r="ADX8" s="181"/>
      <c r="ADY8" s="181"/>
      <c r="ADZ8" s="181"/>
      <c r="AEA8" s="181"/>
      <c r="AEB8" s="181"/>
      <c r="AEC8" s="181"/>
      <c r="AED8" s="181"/>
      <c r="AEE8" s="181"/>
      <c r="AEF8" s="181"/>
      <c r="AEG8" s="181"/>
      <c r="AEH8" s="181"/>
      <c r="AEI8" s="181"/>
      <c r="AEJ8" s="181"/>
      <c r="AEK8" s="181"/>
      <c r="AEL8" s="181"/>
      <c r="AEM8" s="181"/>
      <c r="AEN8" s="181"/>
      <c r="AEO8" s="181"/>
      <c r="AEP8" s="181"/>
      <c r="AEQ8" s="181"/>
      <c r="AER8" s="181"/>
      <c r="AES8" s="181"/>
      <c r="AET8" s="181"/>
      <c r="AEU8" s="181"/>
      <c r="AEV8" s="181"/>
      <c r="AEW8" s="181"/>
      <c r="AEX8" s="181"/>
      <c r="AEY8" s="181"/>
      <c r="AEZ8" s="181"/>
      <c r="AFA8" s="181"/>
      <c r="AFB8" s="181"/>
      <c r="AFC8" s="181"/>
      <c r="AFD8" s="181"/>
      <c r="AFE8" s="181"/>
      <c r="AFF8" s="181"/>
      <c r="AFG8" s="181"/>
      <c r="AFH8" s="181"/>
      <c r="AFI8" s="181"/>
      <c r="AFJ8" s="181"/>
      <c r="AFK8" s="181"/>
      <c r="AFL8" s="181"/>
      <c r="AFM8" s="181"/>
      <c r="AFN8" s="181"/>
      <c r="AFO8" s="181"/>
      <c r="AFP8" s="181"/>
      <c r="AFQ8" s="181"/>
      <c r="AFR8" s="181"/>
      <c r="AFS8" s="181"/>
      <c r="AFT8" s="181"/>
      <c r="AFU8" s="181"/>
      <c r="AFV8" s="181"/>
      <c r="AFW8" s="181"/>
      <c r="AFX8" s="181"/>
      <c r="AFY8" s="181"/>
      <c r="AFZ8" s="181"/>
      <c r="AGA8" s="181"/>
      <c r="AGB8" s="181"/>
      <c r="AGC8" s="181"/>
      <c r="AGD8" s="181"/>
      <c r="AGE8" s="181"/>
      <c r="AGF8" s="181"/>
      <c r="AGG8" s="181"/>
      <c r="AGH8" s="181"/>
      <c r="AGI8" s="181"/>
      <c r="AGJ8" s="181"/>
      <c r="AGK8" s="181"/>
      <c r="AGL8" s="181"/>
      <c r="AGM8" s="181"/>
      <c r="AGN8" s="181"/>
      <c r="AGO8" s="181"/>
      <c r="AGP8" s="181"/>
      <c r="AGQ8" s="181"/>
      <c r="AGR8" s="181"/>
      <c r="AGS8" s="181"/>
      <c r="AGT8" s="181"/>
      <c r="AGU8" s="181"/>
      <c r="AGV8" s="181"/>
      <c r="AGW8" s="181"/>
      <c r="AGX8" s="181"/>
      <c r="AGY8" s="181"/>
      <c r="AGZ8" s="181"/>
      <c r="AHA8" s="181"/>
      <c r="AHB8" s="181"/>
      <c r="AHC8" s="181"/>
      <c r="AHD8" s="181"/>
      <c r="AHE8" s="181"/>
      <c r="AHF8" s="181"/>
      <c r="AHG8" s="181"/>
      <c r="AHH8" s="181"/>
      <c r="AHI8" s="181"/>
      <c r="AHJ8" s="181"/>
      <c r="AHK8" s="181"/>
      <c r="AHL8" s="181"/>
      <c r="AHM8" s="181"/>
      <c r="AHN8" s="181"/>
      <c r="AHO8" s="181"/>
      <c r="AHP8" s="181"/>
      <c r="AHQ8" s="181"/>
      <c r="AHR8" s="181"/>
      <c r="AHS8" s="181"/>
      <c r="AHT8" s="181"/>
      <c r="AHU8" s="181"/>
      <c r="AHV8" s="181"/>
      <c r="AHW8" s="181"/>
      <c r="AHX8" s="181"/>
      <c r="AHY8" s="181"/>
      <c r="AHZ8" s="181"/>
      <c r="AIA8" s="181"/>
      <c r="AIB8" s="181"/>
      <c r="AIC8" s="181"/>
      <c r="AID8" s="181"/>
      <c r="AIE8" s="181"/>
      <c r="AIF8" s="181"/>
      <c r="AIG8" s="181"/>
      <c r="AIH8" s="181"/>
      <c r="AII8" s="181"/>
      <c r="AIJ8" s="181"/>
      <c r="AIK8" s="181"/>
      <c r="AIL8" s="181"/>
      <c r="AIM8" s="181"/>
      <c r="AIN8" s="181"/>
      <c r="AIO8" s="181"/>
      <c r="AIP8" s="181"/>
      <c r="AIQ8" s="181"/>
      <c r="AIR8" s="181"/>
      <c r="AIS8" s="181"/>
      <c r="AIT8" s="181"/>
      <c r="AIU8" s="181"/>
      <c r="AIV8" s="181"/>
      <c r="AIW8" s="181"/>
      <c r="AIX8" s="181"/>
      <c r="AIY8" s="181"/>
      <c r="AIZ8" s="181"/>
      <c r="AJA8" s="181"/>
      <c r="AJB8" s="181"/>
      <c r="AJC8" s="181"/>
      <c r="AJD8" s="181"/>
      <c r="AJE8" s="181"/>
      <c r="AJF8" s="181"/>
      <c r="AJG8" s="181"/>
      <c r="AJH8" s="181"/>
      <c r="AJI8" s="181"/>
      <c r="AJJ8" s="181"/>
      <c r="AJK8" s="181"/>
      <c r="AJL8" s="181"/>
      <c r="AJM8" s="181"/>
      <c r="AJN8" s="181"/>
      <c r="AJO8" s="181"/>
      <c r="AJP8" s="181"/>
      <c r="AJQ8" s="181"/>
      <c r="AJR8" s="181"/>
      <c r="AJS8" s="181"/>
      <c r="AJT8" s="181"/>
      <c r="AJU8" s="181"/>
      <c r="AJV8" s="181"/>
      <c r="AJW8" s="181"/>
      <c r="AJX8" s="181"/>
      <c r="AJY8" s="181"/>
      <c r="AJZ8" s="181"/>
      <c r="AKA8" s="181"/>
      <c r="AKB8" s="181"/>
      <c r="AKC8" s="181"/>
      <c r="AKD8" s="181"/>
      <c r="AKE8" s="181"/>
      <c r="AKF8" s="181"/>
      <c r="AKG8" s="181"/>
      <c r="AKH8" s="181"/>
      <c r="AKI8" s="181"/>
      <c r="AKJ8" s="181"/>
      <c r="AKK8" s="181"/>
      <c r="AKL8" s="181"/>
      <c r="AKM8" s="181"/>
      <c r="AKN8" s="181"/>
      <c r="AKO8" s="181"/>
      <c r="AKP8" s="181"/>
      <c r="AKQ8" s="181"/>
      <c r="AKR8" s="181"/>
      <c r="AKS8" s="181"/>
      <c r="AKT8" s="181"/>
      <c r="AKU8" s="181"/>
      <c r="AKV8" s="181"/>
      <c r="AKW8" s="181"/>
      <c r="AKX8" s="181"/>
      <c r="AKY8" s="181"/>
      <c r="AKZ8" s="181"/>
      <c r="ALA8" s="181"/>
      <c r="ALB8" s="181"/>
      <c r="ALC8" s="181"/>
      <c r="ALD8" s="181"/>
      <c r="ALE8" s="181"/>
      <c r="ALF8" s="181"/>
      <c r="ALG8" s="181"/>
      <c r="ALH8" s="181"/>
      <c r="ALI8" s="181"/>
      <c r="ALJ8" s="181"/>
      <c r="ALK8" s="181"/>
      <c r="ALL8" s="181"/>
      <c r="ALM8" s="181"/>
      <c r="ALN8" s="181"/>
      <c r="ALO8" s="181"/>
      <c r="ALP8" s="181"/>
      <c r="ALQ8" s="181"/>
      <c r="ALR8" s="181"/>
      <c r="ALS8" s="181"/>
      <c r="ALT8" s="181"/>
      <c r="ALU8" s="181"/>
      <c r="ALV8" s="181"/>
      <c r="ALW8" s="181"/>
      <c r="ALX8" s="181"/>
      <c r="ALY8" s="181"/>
      <c r="ALZ8" s="181"/>
      <c r="AMA8" s="181"/>
      <c r="AMB8" s="181"/>
      <c r="AMC8" s="181"/>
      <c r="AMD8" s="181"/>
      <c r="AME8" s="181"/>
      <c r="AMF8" s="181"/>
      <c r="AMG8" s="181"/>
      <c r="AMH8" s="181"/>
      <c r="AMI8" s="181"/>
      <c r="AMJ8" s="181"/>
      <c r="AMK8" s="181"/>
      <c r="AML8" s="181"/>
      <c r="AMM8" s="181"/>
      <c r="AMN8" s="181"/>
      <c r="AMO8" s="181"/>
      <c r="AMP8" s="181"/>
      <c r="AMQ8" s="181"/>
      <c r="AMR8" s="181"/>
      <c r="AMS8" s="181"/>
      <c r="AMT8" s="181"/>
      <c r="AMU8" s="181"/>
      <c r="AMV8" s="181"/>
      <c r="AMW8" s="181"/>
      <c r="AMX8" s="181"/>
      <c r="AMY8" s="181"/>
      <c r="AMZ8" s="181"/>
      <c r="ANA8" s="181"/>
      <c r="ANB8" s="181"/>
      <c r="ANC8" s="181"/>
      <c r="AND8" s="181"/>
      <c r="ANE8" s="181"/>
      <c r="ANF8" s="181"/>
      <c r="ANG8" s="181"/>
      <c r="ANH8" s="181"/>
      <c r="ANI8" s="181"/>
      <c r="ANJ8" s="181"/>
      <c r="ANK8" s="181"/>
      <c r="ANL8" s="181"/>
      <c r="ANM8" s="181"/>
      <c r="ANN8" s="181"/>
      <c r="ANO8" s="181"/>
      <c r="ANP8" s="181"/>
      <c r="ANQ8" s="181"/>
      <c r="ANR8" s="181"/>
      <c r="ANS8" s="181"/>
      <c r="ANT8" s="181"/>
      <c r="ANU8" s="181"/>
      <c r="ANV8" s="181"/>
      <c r="ANW8" s="181"/>
      <c r="ANX8" s="181"/>
      <c r="ANY8" s="181"/>
      <c r="ANZ8" s="181"/>
      <c r="AOA8" s="181"/>
      <c r="AOB8" s="181"/>
      <c r="AOC8" s="181"/>
      <c r="AOD8" s="181"/>
      <c r="AOE8" s="181"/>
      <c r="AOF8" s="181"/>
      <c r="AOG8" s="181"/>
      <c r="AOH8" s="181"/>
      <c r="AOI8" s="181"/>
      <c r="AOJ8" s="181"/>
      <c r="AOK8" s="181"/>
      <c r="AOL8" s="181"/>
      <c r="AOM8" s="181"/>
      <c r="AON8" s="181"/>
      <c r="AOO8" s="181"/>
      <c r="AOP8" s="181"/>
      <c r="AOQ8" s="181"/>
      <c r="AOR8" s="181"/>
      <c r="AOS8" s="181"/>
      <c r="AOT8" s="181"/>
      <c r="AOU8" s="181"/>
      <c r="AOV8" s="181"/>
      <c r="AOW8" s="181"/>
      <c r="AOX8" s="181"/>
      <c r="AOY8" s="181"/>
      <c r="AOZ8" s="181"/>
      <c r="APA8" s="181"/>
      <c r="APB8" s="181"/>
      <c r="APC8" s="181"/>
      <c r="APD8" s="181"/>
      <c r="APE8" s="181"/>
      <c r="APF8" s="181"/>
      <c r="APG8" s="181"/>
      <c r="APH8" s="181"/>
      <c r="API8" s="181"/>
      <c r="APJ8" s="181"/>
      <c r="APK8" s="181"/>
      <c r="APL8" s="181"/>
      <c r="APM8" s="181"/>
      <c r="APN8" s="181"/>
      <c r="APO8" s="181"/>
      <c r="APP8" s="181"/>
      <c r="APQ8" s="181"/>
      <c r="APR8" s="181"/>
      <c r="APS8" s="181"/>
      <c r="APT8" s="181"/>
      <c r="APU8" s="181"/>
      <c r="APV8" s="181"/>
      <c r="APW8" s="181"/>
      <c r="APX8" s="181"/>
      <c r="APY8" s="181"/>
      <c r="APZ8" s="181"/>
      <c r="AQA8" s="181"/>
      <c r="AQB8" s="181"/>
      <c r="AQC8" s="181"/>
      <c r="AQD8" s="181"/>
      <c r="AQE8" s="181"/>
      <c r="AQF8" s="181"/>
      <c r="AQG8" s="181"/>
      <c r="AQH8" s="181"/>
      <c r="AQI8" s="181"/>
      <c r="AQJ8" s="181"/>
      <c r="AQK8" s="181"/>
      <c r="AQL8" s="181"/>
      <c r="AQM8" s="181"/>
      <c r="AQN8" s="181"/>
      <c r="AQO8" s="181"/>
      <c r="AQP8" s="181"/>
      <c r="AQQ8" s="181"/>
      <c r="AQR8" s="181"/>
      <c r="AQS8" s="181"/>
      <c r="AQT8" s="181"/>
      <c r="AQU8" s="181"/>
      <c r="AQV8" s="181"/>
      <c r="AQW8" s="181"/>
      <c r="AQX8" s="181"/>
      <c r="AQY8" s="181"/>
      <c r="AQZ8" s="181"/>
      <c r="ARA8" s="181"/>
      <c r="ARB8" s="181"/>
      <c r="ARC8" s="181"/>
      <c r="ARD8" s="181"/>
      <c r="ARE8" s="181"/>
      <c r="ARF8" s="181"/>
      <c r="ARG8" s="181"/>
      <c r="ARH8" s="181"/>
      <c r="ARI8" s="181"/>
      <c r="ARJ8" s="181"/>
      <c r="ARK8" s="181"/>
      <c r="ARL8" s="181"/>
      <c r="ARM8" s="181"/>
      <c r="ARN8" s="181"/>
      <c r="ARO8" s="181"/>
      <c r="ARP8" s="181"/>
      <c r="ARQ8" s="181"/>
      <c r="ARR8" s="181"/>
      <c r="ARS8" s="181"/>
      <c r="ART8" s="181"/>
      <c r="ARU8" s="181"/>
      <c r="ARV8" s="181"/>
      <c r="ARW8" s="181"/>
      <c r="ARX8" s="181"/>
      <c r="ARY8" s="181"/>
      <c r="ARZ8" s="181"/>
      <c r="ASA8" s="181"/>
      <c r="ASB8" s="181"/>
      <c r="ASC8" s="181"/>
      <c r="ASD8" s="181"/>
      <c r="ASE8" s="181"/>
      <c r="ASF8" s="181"/>
      <c r="ASG8" s="181"/>
      <c r="ASH8" s="181"/>
      <c r="ASI8" s="181"/>
      <c r="ASJ8" s="181"/>
      <c r="ASK8" s="181"/>
      <c r="ASL8" s="181"/>
      <c r="ASM8" s="181"/>
      <c r="ASN8" s="181"/>
      <c r="ASO8" s="181"/>
      <c r="ASP8" s="181"/>
      <c r="ASQ8" s="181"/>
      <c r="ASR8" s="181"/>
      <c r="ASS8" s="181"/>
      <c r="AST8" s="181"/>
      <c r="ASU8" s="181"/>
      <c r="ASV8" s="181"/>
      <c r="ASW8" s="181"/>
      <c r="ASX8" s="181"/>
      <c r="ASY8" s="181"/>
      <c r="ASZ8" s="181"/>
      <c r="ATA8" s="181"/>
      <c r="ATB8" s="181"/>
      <c r="ATC8" s="181"/>
      <c r="ATD8" s="181"/>
      <c r="ATE8" s="181"/>
      <c r="ATF8" s="181"/>
      <c r="ATG8" s="181"/>
      <c r="ATH8" s="181"/>
      <c r="ATI8" s="181"/>
      <c r="ATJ8" s="181"/>
      <c r="ATK8" s="181"/>
      <c r="ATL8" s="181"/>
      <c r="ATM8" s="181"/>
      <c r="ATN8" s="181"/>
      <c r="ATO8" s="181"/>
      <c r="ATP8" s="181"/>
      <c r="ATQ8" s="181"/>
      <c r="ATR8" s="181"/>
      <c r="ATS8" s="181"/>
      <c r="ATT8" s="181"/>
      <c r="ATU8" s="181"/>
      <c r="ATV8" s="181"/>
      <c r="ATW8" s="181"/>
      <c r="ATX8" s="181"/>
      <c r="ATY8" s="181"/>
      <c r="ATZ8" s="181"/>
      <c r="AUA8" s="181"/>
      <c r="AUB8" s="181"/>
      <c r="AUC8" s="181"/>
      <c r="AUD8" s="181"/>
      <c r="AUE8" s="181"/>
      <c r="AUF8" s="181"/>
      <c r="AUG8" s="181"/>
      <c r="AUH8" s="181"/>
      <c r="AUI8" s="181"/>
      <c r="AUJ8" s="181"/>
      <c r="AUK8" s="181"/>
      <c r="AUL8" s="181"/>
      <c r="AUM8" s="181"/>
      <c r="AUN8" s="181"/>
      <c r="AUO8" s="181"/>
      <c r="AUP8" s="181"/>
      <c r="AUQ8" s="181"/>
      <c r="AUR8" s="181"/>
      <c r="AUS8" s="181"/>
      <c r="AUT8" s="181"/>
      <c r="AUU8" s="181"/>
      <c r="AUV8" s="181"/>
      <c r="AUW8" s="181"/>
      <c r="AUX8" s="181"/>
      <c r="AUY8" s="181"/>
      <c r="AUZ8" s="181"/>
      <c r="AVA8" s="181"/>
      <c r="AVB8" s="181"/>
      <c r="AVC8" s="181"/>
      <c r="AVD8" s="181"/>
      <c r="AVE8" s="181"/>
      <c r="AVF8" s="181"/>
      <c r="AVG8" s="181"/>
      <c r="AVH8" s="181"/>
      <c r="AVI8" s="181"/>
      <c r="AVJ8" s="181"/>
      <c r="AVK8" s="181"/>
      <c r="AVL8" s="181"/>
      <c r="AVM8" s="181"/>
      <c r="AVN8" s="181"/>
      <c r="AVO8" s="181"/>
      <c r="AVP8" s="181"/>
      <c r="AVQ8" s="181"/>
      <c r="AVR8" s="181"/>
      <c r="AVS8" s="181"/>
      <c r="AVT8" s="181"/>
      <c r="AVU8" s="181"/>
      <c r="AVV8" s="181"/>
      <c r="AVW8" s="181"/>
      <c r="AVX8" s="181"/>
      <c r="AVY8" s="181"/>
      <c r="AVZ8" s="181"/>
      <c r="AWA8" s="181"/>
      <c r="AWB8" s="181"/>
      <c r="AWC8" s="181"/>
      <c r="AWD8" s="181"/>
      <c r="AWE8" s="181"/>
      <c r="AWF8" s="181"/>
      <c r="AWG8" s="181"/>
      <c r="AWH8" s="181"/>
      <c r="AWI8" s="181"/>
      <c r="AWJ8" s="181"/>
      <c r="AWK8" s="181"/>
      <c r="AWL8" s="181"/>
      <c r="AWM8" s="181"/>
      <c r="AWN8" s="181"/>
      <c r="AWO8" s="181"/>
      <c r="AWP8" s="181"/>
      <c r="AWQ8" s="181"/>
      <c r="AWR8" s="181"/>
      <c r="AWS8" s="181"/>
      <c r="AWT8" s="181"/>
      <c r="AWU8" s="181"/>
      <c r="AWV8" s="181"/>
      <c r="AWW8" s="181"/>
      <c r="AWX8" s="181"/>
      <c r="AWY8" s="181"/>
      <c r="AWZ8" s="181"/>
      <c r="AXA8" s="181"/>
      <c r="AXB8" s="181"/>
      <c r="AXC8" s="181"/>
      <c r="AXD8" s="181"/>
      <c r="AXE8" s="181"/>
      <c r="AXF8" s="181"/>
      <c r="AXG8" s="181"/>
      <c r="AXH8" s="181"/>
      <c r="AXI8" s="181"/>
      <c r="AXJ8" s="181"/>
      <c r="AXK8" s="181"/>
      <c r="AXL8" s="181"/>
      <c r="AXM8" s="181"/>
      <c r="AXN8" s="181"/>
      <c r="AXO8" s="181"/>
      <c r="AXP8" s="181"/>
      <c r="AXQ8" s="181"/>
      <c r="AXR8" s="181"/>
      <c r="AXS8" s="181"/>
      <c r="AXT8" s="181"/>
      <c r="AXU8" s="181"/>
      <c r="AXV8" s="181"/>
      <c r="AXW8" s="181"/>
      <c r="AXX8" s="181"/>
      <c r="AXY8" s="181"/>
      <c r="AXZ8" s="181"/>
      <c r="AYA8" s="181"/>
      <c r="AYB8" s="181"/>
      <c r="AYC8" s="181"/>
      <c r="AYD8" s="181"/>
      <c r="AYE8" s="181"/>
      <c r="AYF8" s="181"/>
      <c r="AYG8" s="181"/>
      <c r="AYH8" s="181"/>
      <c r="AYI8" s="181"/>
      <c r="AYJ8" s="181"/>
      <c r="AYK8" s="181"/>
      <c r="AYL8" s="181"/>
      <c r="AYM8" s="181"/>
      <c r="AYN8" s="181"/>
      <c r="AYO8" s="181"/>
      <c r="AYP8" s="181"/>
      <c r="AYQ8" s="181"/>
      <c r="AYR8" s="181"/>
      <c r="AYS8" s="181"/>
      <c r="AYT8" s="181"/>
      <c r="AYU8" s="181"/>
      <c r="AYV8" s="181"/>
      <c r="AYW8" s="181"/>
      <c r="AYX8" s="181"/>
      <c r="AYY8" s="181"/>
      <c r="AYZ8" s="181"/>
      <c r="AZA8" s="181"/>
      <c r="AZB8" s="181"/>
      <c r="AZC8" s="181"/>
      <c r="AZD8" s="181"/>
      <c r="AZE8" s="181"/>
      <c r="AZF8" s="181"/>
      <c r="AZG8" s="181"/>
      <c r="AZH8" s="181"/>
      <c r="AZI8" s="181"/>
      <c r="AZJ8" s="181"/>
      <c r="AZK8" s="181"/>
      <c r="AZL8" s="181"/>
      <c r="AZM8" s="181"/>
      <c r="AZN8" s="181"/>
      <c r="AZO8" s="181"/>
      <c r="AZP8" s="181"/>
      <c r="AZQ8" s="181"/>
      <c r="AZR8" s="181"/>
      <c r="AZS8" s="181"/>
      <c r="AZT8" s="181"/>
      <c r="AZU8" s="181"/>
      <c r="AZV8" s="181"/>
      <c r="AZW8" s="181"/>
      <c r="AZX8" s="181"/>
      <c r="AZY8" s="181"/>
      <c r="AZZ8" s="181"/>
      <c r="BAA8" s="181"/>
      <c r="BAB8" s="181"/>
      <c r="BAC8" s="181"/>
      <c r="BAD8" s="181"/>
      <c r="BAE8" s="181"/>
      <c r="BAF8" s="181"/>
      <c r="BAG8" s="181"/>
      <c r="BAH8" s="181"/>
      <c r="BAI8" s="181"/>
      <c r="BAJ8" s="181"/>
      <c r="BAK8" s="181"/>
      <c r="BAL8" s="181"/>
      <c r="BAM8" s="181"/>
      <c r="BAN8" s="181"/>
      <c r="BAO8" s="181"/>
      <c r="BAP8" s="181"/>
      <c r="BAQ8" s="181"/>
      <c r="BAR8" s="181"/>
      <c r="BAS8" s="181"/>
      <c r="BAT8" s="181"/>
      <c r="BAU8" s="181"/>
      <c r="BAV8" s="181"/>
      <c r="BAW8" s="181"/>
      <c r="BAX8" s="181"/>
      <c r="BAY8" s="181"/>
      <c r="BAZ8" s="181"/>
      <c r="BBA8" s="181"/>
      <c r="BBB8" s="181"/>
      <c r="BBC8" s="181"/>
      <c r="BBD8" s="181"/>
      <c r="BBE8" s="181"/>
      <c r="BBF8" s="181"/>
      <c r="BBG8" s="181"/>
      <c r="BBH8" s="181"/>
      <c r="BBI8" s="181"/>
      <c r="BBJ8" s="181"/>
      <c r="BBK8" s="181"/>
      <c r="BBL8" s="181"/>
      <c r="BBM8" s="181"/>
      <c r="BBN8" s="181"/>
      <c r="BBO8" s="181"/>
      <c r="BBP8" s="181"/>
      <c r="BBQ8" s="181"/>
      <c r="BBR8" s="181"/>
      <c r="BBS8" s="181"/>
      <c r="BBT8" s="181"/>
      <c r="BBU8" s="181"/>
      <c r="BBV8" s="181"/>
      <c r="BBW8" s="181"/>
      <c r="BBX8" s="181"/>
      <c r="BBY8" s="181"/>
      <c r="BBZ8" s="181"/>
      <c r="BCA8" s="181"/>
      <c r="BCB8" s="181"/>
      <c r="BCC8" s="181"/>
      <c r="BCD8" s="181"/>
      <c r="BCE8" s="181"/>
      <c r="BCF8" s="181"/>
      <c r="BCG8" s="181"/>
      <c r="BCH8" s="181"/>
      <c r="BCI8" s="181"/>
      <c r="BCJ8" s="181"/>
      <c r="BCK8" s="181"/>
      <c r="BCL8" s="181"/>
      <c r="BCM8" s="181"/>
      <c r="BCN8" s="181"/>
      <c r="BCO8" s="181"/>
      <c r="BCP8" s="181"/>
      <c r="BCQ8" s="181"/>
      <c r="BCR8" s="181"/>
      <c r="BCS8" s="181"/>
      <c r="BCT8" s="181"/>
      <c r="BCU8" s="181"/>
      <c r="BCV8" s="181"/>
      <c r="BCW8" s="181"/>
      <c r="BCX8" s="181"/>
      <c r="BCY8" s="181"/>
      <c r="BCZ8" s="181"/>
      <c r="BDA8" s="181"/>
      <c r="BDB8" s="181"/>
      <c r="BDC8" s="181"/>
      <c r="BDD8" s="181"/>
      <c r="BDE8" s="181"/>
      <c r="BDF8" s="181"/>
      <c r="BDG8" s="181"/>
      <c r="BDH8" s="181"/>
      <c r="BDI8" s="181"/>
      <c r="BDJ8" s="181"/>
      <c r="BDK8" s="181"/>
      <c r="BDL8" s="181"/>
      <c r="BDM8" s="181"/>
      <c r="BDN8" s="181"/>
      <c r="BDO8" s="181"/>
      <c r="BDP8" s="181"/>
      <c r="BDQ8" s="181"/>
      <c r="BDR8" s="181"/>
      <c r="BDS8" s="181"/>
      <c r="BDT8" s="181"/>
      <c r="BDU8" s="181"/>
      <c r="BDV8" s="181"/>
      <c r="BDW8" s="181"/>
      <c r="BDX8" s="181"/>
      <c r="BDY8" s="181"/>
      <c r="BDZ8" s="181"/>
      <c r="BEA8" s="181"/>
      <c r="BEB8" s="181"/>
      <c r="BEC8" s="181"/>
      <c r="BED8" s="181"/>
      <c r="BEE8" s="181"/>
      <c r="BEF8" s="181"/>
      <c r="BEG8" s="181"/>
      <c r="BEH8" s="181"/>
      <c r="BEI8" s="181"/>
      <c r="BEJ8" s="181"/>
      <c r="BEK8" s="181"/>
      <c r="BEL8" s="181"/>
      <c r="BEM8" s="181"/>
      <c r="BEN8" s="181"/>
      <c r="BEO8" s="181"/>
      <c r="BEP8" s="181"/>
      <c r="BEQ8" s="181"/>
      <c r="BER8" s="181"/>
      <c r="BES8" s="181"/>
      <c r="BET8" s="181"/>
      <c r="BEU8" s="181"/>
      <c r="BEV8" s="181"/>
      <c r="BEW8" s="181"/>
      <c r="BEX8" s="181"/>
      <c r="BEY8" s="181"/>
      <c r="BEZ8" s="181"/>
      <c r="BFA8" s="181"/>
      <c r="BFB8" s="181"/>
      <c r="BFC8" s="181"/>
      <c r="BFD8" s="181"/>
      <c r="BFE8" s="181"/>
      <c r="BFF8" s="181"/>
      <c r="BFG8" s="181"/>
      <c r="BFH8" s="181"/>
      <c r="BFI8" s="181"/>
      <c r="BFJ8" s="181"/>
      <c r="BFK8" s="181"/>
      <c r="BFL8" s="181"/>
      <c r="BFM8" s="181"/>
      <c r="BFN8" s="181"/>
      <c r="BFO8" s="181"/>
      <c r="BFP8" s="181"/>
      <c r="BFQ8" s="181"/>
      <c r="BFR8" s="181"/>
      <c r="BFS8" s="181"/>
      <c r="BFT8" s="181"/>
      <c r="BFU8" s="181"/>
      <c r="BFV8" s="181"/>
      <c r="BFW8" s="181"/>
      <c r="BFX8" s="181"/>
      <c r="BFY8" s="181"/>
      <c r="BFZ8" s="181"/>
      <c r="BGA8" s="181"/>
      <c r="BGB8" s="181"/>
      <c r="BGC8" s="181"/>
      <c r="BGD8" s="181"/>
      <c r="BGE8" s="181"/>
      <c r="BGF8" s="181"/>
      <c r="BGG8" s="181"/>
      <c r="BGH8" s="181"/>
      <c r="BGI8" s="181"/>
      <c r="BGJ8" s="181"/>
      <c r="BGK8" s="181"/>
      <c r="BGL8" s="181"/>
      <c r="BGM8" s="181"/>
      <c r="BGN8" s="181"/>
      <c r="BGO8" s="181"/>
      <c r="BGP8" s="181"/>
      <c r="BGQ8" s="181"/>
      <c r="BGR8" s="181"/>
      <c r="BGS8" s="181"/>
      <c r="BGT8" s="181"/>
      <c r="BGU8" s="181"/>
      <c r="BGV8" s="181"/>
      <c r="BGW8" s="181"/>
      <c r="BGX8" s="181"/>
      <c r="BGY8" s="181"/>
      <c r="BGZ8" s="181"/>
      <c r="BHA8" s="181"/>
      <c r="BHB8" s="181"/>
      <c r="BHC8" s="181"/>
      <c r="BHD8" s="181"/>
      <c r="BHE8" s="181"/>
      <c r="BHF8" s="181"/>
      <c r="BHG8" s="181"/>
      <c r="BHH8" s="181"/>
      <c r="BHI8" s="181"/>
      <c r="BHJ8" s="181"/>
      <c r="BHK8" s="181"/>
      <c r="BHL8" s="181"/>
      <c r="BHM8" s="181"/>
      <c r="BHN8" s="181"/>
      <c r="BHO8" s="181"/>
      <c r="BHP8" s="181"/>
      <c r="BHQ8" s="181"/>
      <c r="BHR8" s="181"/>
      <c r="BHS8" s="181"/>
      <c r="BHT8" s="181"/>
      <c r="BHU8" s="181"/>
      <c r="BHV8" s="181"/>
      <c r="BHW8" s="181"/>
      <c r="BHX8" s="181"/>
      <c r="BHY8" s="181"/>
      <c r="BHZ8" s="181"/>
      <c r="BIA8" s="181"/>
      <c r="BIB8" s="181"/>
      <c r="BIC8" s="181"/>
      <c r="BID8" s="181"/>
      <c r="BIE8" s="181"/>
      <c r="BIF8" s="181"/>
      <c r="BIG8" s="181"/>
      <c r="BIH8" s="181"/>
      <c r="BII8" s="181"/>
      <c r="BIJ8" s="181"/>
      <c r="BIK8" s="181"/>
      <c r="BIL8" s="181"/>
      <c r="BIM8" s="181"/>
      <c r="BIN8" s="181"/>
      <c r="BIO8" s="181"/>
      <c r="BIP8" s="181"/>
      <c r="BIQ8" s="181"/>
      <c r="BIR8" s="181"/>
      <c r="BIS8" s="181"/>
      <c r="BIT8" s="181"/>
      <c r="BIU8" s="181"/>
      <c r="BIV8" s="181"/>
      <c r="BIW8" s="181"/>
      <c r="BIX8" s="181"/>
      <c r="BIY8" s="181"/>
      <c r="BIZ8" s="181"/>
      <c r="BJA8" s="181"/>
      <c r="BJB8" s="181"/>
      <c r="BJC8" s="181"/>
      <c r="BJD8" s="181"/>
      <c r="BJE8" s="181"/>
      <c r="BJF8" s="181"/>
      <c r="BJG8" s="181"/>
      <c r="BJH8" s="181"/>
      <c r="BJI8" s="181"/>
      <c r="BJJ8" s="181"/>
      <c r="BJK8" s="181"/>
      <c r="BJL8" s="181"/>
      <c r="BJM8" s="181"/>
      <c r="BJN8" s="181"/>
      <c r="BJO8" s="181"/>
      <c r="BJP8" s="181"/>
      <c r="BJQ8" s="181"/>
      <c r="BJR8" s="181"/>
      <c r="BJS8" s="181"/>
      <c r="BJT8" s="181"/>
      <c r="BJU8" s="181"/>
      <c r="BJV8" s="181"/>
      <c r="BJW8" s="181"/>
      <c r="BJX8" s="181"/>
      <c r="BJY8" s="181"/>
      <c r="BJZ8" s="181"/>
      <c r="BKA8" s="181"/>
      <c r="BKB8" s="181"/>
      <c r="BKC8" s="181"/>
      <c r="BKD8" s="181"/>
      <c r="BKE8" s="181"/>
      <c r="BKF8" s="181"/>
      <c r="BKG8" s="181"/>
      <c r="BKH8" s="181"/>
      <c r="BKI8" s="181"/>
      <c r="BKJ8" s="181"/>
      <c r="BKK8" s="181"/>
      <c r="BKL8" s="181"/>
      <c r="BKM8" s="181"/>
      <c r="BKN8" s="181"/>
      <c r="BKO8" s="181"/>
      <c r="BKP8" s="181"/>
      <c r="BKQ8" s="181"/>
      <c r="BKR8" s="181"/>
      <c r="BKS8" s="181"/>
      <c r="BKT8" s="181"/>
      <c r="BKU8" s="181"/>
      <c r="BKV8" s="181"/>
      <c r="BKW8" s="181"/>
      <c r="BKX8" s="181"/>
      <c r="BKY8" s="181"/>
      <c r="BKZ8" s="181"/>
      <c r="BLA8" s="181"/>
      <c r="BLB8" s="181"/>
      <c r="BLC8" s="181"/>
      <c r="BLD8" s="181"/>
      <c r="BLE8" s="181"/>
      <c r="BLF8" s="181"/>
      <c r="BLG8" s="181"/>
      <c r="BLH8" s="181"/>
      <c r="BLI8" s="181"/>
      <c r="BLJ8" s="181"/>
      <c r="BLK8" s="181"/>
      <c r="BLL8" s="181"/>
      <c r="BLM8" s="181"/>
      <c r="BLN8" s="181"/>
      <c r="BLO8" s="181"/>
      <c r="BLP8" s="181"/>
      <c r="BLQ8" s="181"/>
      <c r="BLR8" s="181"/>
      <c r="BLS8" s="181"/>
      <c r="BLT8" s="181"/>
      <c r="BLU8" s="181"/>
      <c r="BLV8" s="181"/>
      <c r="BLW8" s="181"/>
      <c r="BLX8" s="181"/>
      <c r="BLY8" s="181"/>
      <c r="BLZ8" s="181"/>
      <c r="BMA8" s="181"/>
      <c r="BMB8" s="181"/>
      <c r="BMC8" s="181"/>
      <c r="BMD8" s="181"/>
      <c r="BME8" s="181"/>
      <c r="BMF8" s="181"/>
      <c r="BMG8" s="181"/>
      <c r="BMH8" s="181"/>
      <c r="BMI8" s="181"/>
      <c r="BMJ8" s="181"/>
      <c r="BMK8" s="181"/>
      <c r="BML8" s="181"/>
      <c r="BMM8" s="181"/>
      <c r="BMN8" s="181"/>
      <c r="BMO8" s="181"/>
      <c r="BMP8" s="181"/>
      <c r="BMQ8" s="181"/>
      <c r="BMR8" s="181"/>
      <c r="BMS8" s="181"/>
      <c r="BMT8" s="181"/>
      <c r="BMU8" s="181"/>
      <c r="BMV8" s="181"/>
      <c r="BMW8" s="181"/>
      <c r="BMX8" s="181"/>
      <c r="BMY8" s="181"/>
      <c r="BMZ8" s="181"/>
      <c r="BNA8" s="181"/>
      <c r="BNB8" s="181"/>
      <c r="BNC8" s="181"/>
      <c r="BND8" s="181"/>
      <c r="BNE8" s="181"/>
      <c r="BNF8" s="181"/>
      <c r="BNG8" s="181"/>
      <c r="BNH8" s="181"/>
      <c r="BNI8" s="181"/>
      <c r="BNJ8" s="181"/>
      <c r="BNK8" s="181"/>
      <c r="BNL8" s="181"/>
      <c r="BNM8" s="181"/>
      <c r="BNN8" s="181"/>
      <c r="BNO8" s="181"/>
      <c r="BNP8" s="181"/>
      <c r="BNQ8" s="181"/>
      <c r="BNR8" s="181"/>
      <c r="BNS8" s="181"/>
      <c r="BNT8" s="181"/>
      <c r="BNU8" s="181"/>
      <c r="BNV8" s="181"/>
      <c r="BNW8" s="181"/>
      <c r="BNX8" s="181"/>
      <c r="BNY8" s="181"/>
      <c r="BNZ8" s="181"/>
      <c r="BOA8" s="181"/>
      <c r="BOB8" s="181"/>
      <c r="BOC8" s="181"/>
      <c r="BOD8" s="181"/>
      <c r="BOE8" s="181"/>
      <c r="BOF8" s="181"/>
      <c r="BOG8" s="181"/>
      <c r="BOH8" s="181"/>
      <c r="BOI8" s="181"/>
      <c r="BOJ8" s="181"/>
      <c r="BOK8" s="181"/>
      <c r="BOL8" s="181"/>
      <c r="BOM8" s="181"/>
      <c r="BON8" s="181"/>
      <c r="BOO8" s="181"/>
      <c r="BOP8" s="181"/>
      <c r="BOQ8" s="181"/>
      <c r="BOR8" s="181"/>
      <c r="BOS8" s="181"/>
      <c r="BOT8" s="181"/>
      <c r="BOU8" s="181"/>
      <c r="BOV8" s="181"/>
      <c r="BOW8" s="181"/>
      <c r="BOX8" s="181"/>
      <c r="BOY8" s="181"/>
      <c r="BOZ8" s="181"/>
      <c r="BPA8" s="181"/>
      <c r="BPB8" s="181"/>
      <c r="BPC8" s="181"/>
      <c r="BPD8" s="181"/>
      <c r="BPE8" s="181"/>
      <c r="BPF8" s="181"/>
      <c r="BPG8" s="181"/>
      <c r="BPH8" s="181"/>
      <c r="BPI8" s="181"/>
      <c r="BPJ8" s="181"/>
      <c r="BPK8" s="181"/>
      <c r="BPL8" s="181"/>
      <c r="BPM8" s="181"/>
      <c r="BPN8" s="181"/>
      <c r="BPO8" s="181"/>
      <c r="BPP8" s="181"/>
      <c r="BPQ8" s="181"/>
      <c r="BPR8" s="181"/>
      <c r="BPS8" s="181"/>
      <c r="BPT8" s="181"/>
      <c r="BPU8" s="181"/>
      <c r="BPV8" s="181"/>
      <c r="BPW8" s="181"/>
      <c r="BPX8" s="181"/>
      <c r="BPY8" s="181"/>
      <c r="BPZ8" s="181"/>
      <c r="BQA8" s="181"/>
      <c r="BQB8" s="181"/>
      <c r="BQC8" s="181"/>
      <c r="BQD8" s="181"/>
      <c r="BQE8" s="181"/>
      <c r="BQF8" s="181"/>
      <c r="BQG8" s="181"/>
      <c r="BQH8" s="181"/>
      <c r="BQI8" s="181"/>
      <c r="BQJ8" s="181"/>
      <c r="BQK8" s="181"/>
    </row>
    <row r="9" spans="2:1805" outlineLevel="1" x14ac:dyDescent="0.25">
      <c r="B9" s="168" t="s">
        <v>19</v>
      </c>
      <c r="C9" s="180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</row>
    <row r="10" spans="2:1805" outlineLevel="1" x14ac:dyDescent="0.25">
      <c r="C10" s="169" t="s">
        <v>7</v>
      </c>
      <c r="E10" s="182" t="s">
        <v>44</v>
      </c>
      <c r="F10" s="182" t="s">
        <v>44</v>
      </c>
      <c r="G10" s="182" t="s">
        <v>44</v>
      </c>
      <c r="H10" s="170"/>
      <c r="I10" s="170"/>
      <c r="M10" s="183">
        <f>IF(AND(M$7&gt;0,L$7=0),1,L10*(1+'Inputs and key outputs'!$D$51))*IF(M$7&gt;0,1,0)</f>
        <v>0</v>
      </c>
      <c r="N10" s="183">
        <f>IF(AND(N$7&gt;0,M$7=0),1,M10*(1+'Inputs and key outputs'!$D$51))*IF(N$7&gt;0,1,0)</f>
        <v>1</v>
      </c>
      <c r="O10" s="183">
        <f>IF(AND(O$7&gt;0,N$7=0),1,N10*(1+'Inputs and key outputs'!$D$51))*IF(O$7&gt;0,1,0)</f>
        <v>1.02</v>
      </c>
      <c r="P10" s="183">
        <f>IF(AND(P$7&gt;0,O$7=0),1,O10*(1+'Inputs and key outputs'!$D$51))*IF(P$7&gt;0,1,0)</f>
        <v>1.0404</v>
      </c>
      <c r="Q10" s="183">
        <f>IF(AND(Q$7&gt;0,P$7=0),1,P10*(1+'Inputs and key outputs'!$D$51))*IF(Q$7&gt;0,1,0)</f>
        <v>1.0612079999999999</v>
      </c>
      <c r="R10" s="183">
        <f>IF(AND(R$7&gt;0,Q$7=0),1,Q10*(1+'Inputs and key outputs'!$D$51))*IF(R$7&gt;0,1,0)</f>
        <v>1.08243216</v>
      </c>
      <c r="S10" s="183">
        <f>IF(AND(S$7&gt;0,R$7=0),1,R10*(1+'Inputs and key outputs'!$D$51))*IF(S$7&gt;0,1,0)</f>
        <v>1.1040808032</v>
      </c>
      <c r="T10" s="183">
        <f>IF(AND(T$7&gt;0,S$7=0),1,S10*(1+'Inputs and key outputs'!$D$51))*IF(T$7&gt;0,1,0)</f>
        <v>1.1261624192640001</v>
      </c>
      <c r="U10" s="183">
        <f>IF(AND(U$7&gt;0,T$7=0),1,T10*(1+'Inputs and key outputs'!$D$51))*IF(U$7&gt;0,1,0)</f>
        <v>1.14868566764928</v>
      </c>
      <c r="V10" s="183">
        <f>IF(AND(V$7&gt;0,U$7=0),1,U10*(1+'Inputs and key outputs'!$D$51))*IF(V$7&gt;0,1,0)</f>
        <v>1.1716593810022657</v>
      </c>
      <c r="W10" s="183">
        <f>IF(AND(W$7&gt;0,V$7=0),1,V10*(1+'Inputs and key outputs'!$D$51))*IF(W$7&gt;0,1,0)</f>
        <v>1.1950925686223111</v>
      </c>
      <c r="X10" s="183">
        <f>IF(AND(X$7&gt;0,W$7=0),1,W10*(1+'Inputs and key outputs'!$D$51))*IF(X$7&gt;0,1,0)</f>
        <v>1.2189944199947573</v>
      </c>
      <c r="Y10" s="183">
        <f>IF(AND(Y$7&gt;0,X$7=0),1,X10*(1+'Inputs and key outputs'!$D$51))*IF(Y$7&gt;0,1,0)</f>
        <v>1.2433743083946525</v>
      </c>
      <c r="Z10" s="183">
        <f>IF(AND(Z$7&gt;0,Y$7=0),1,Y10*(1+'Inputs and key outputs'!$D$51))*IF(Z$7&gt;0,1,0)</f>
        <v>1.2682417945625455</v>
      </c>
      <c r="AA10" s="183">
        <f>IF(AND(AA$7&gt;0,Z$7=0),1,Z10*(1+'Inputs and key outputs'!$D$51))*IF(AA$7&gt;0,1,0)</f>
        <v>1.2936066304537963</v>
      </c>
      <c r="AB10" s="183">
        <f>IF(AND(AB$7&gt;0,AA$7=0),1,AA10*(1+'Inputs and key outputs'!$D$51))*IF(AB$7&gt;0,1,0)</f>
        <v>1.3194787630628724</v>
      </c>
      <c r="AC10" s="183">
        <f>IF(AND(AC$7&gt;0,AB$7=0),1,AB10*(1+'Inputs and key outputs'!$D$51))*IF(AC$7&gt;0,1,0)</f>
        <v>1.3458683383241299</v>
      </c>
      <c r="AD10" s="183">
        <f>IF(AND(AD$7&gt;0,AC$7=0),1,AC10*(1+'Inputs and key outputs'!$D$51))*IF(AD$7&gt;0,1,0)</f>
        <v>1.3727857050906125</v>
      </c>
      <c r="AE10" s="183">
        <f>IF(AND(AE$7&gt;0,AD$7=0),1,AD10*(1+'Inputs and key outputs'!$D$51))*IF(AE$7&gt;0,1,0)</f>
        <v>1.4002414191924248</v>
      </c>
      <c r="AF10" s="183">
        <f>IF(AND(AF$7&gt;0,AE$7=0),1,AE10*(1+'Inputs and key outputs'!$D$51))*IF(AF$7&gt;0,1,0)</f>
        <v>1.4282462475762734</v>
      </c>
      <c r="AG10" s="183">
        <f>IF(AND(AG$7&gt;0,AF$7=0),1,AF10*(1+'Inputs and key outputs'!$D$51))*IF(AG$7&gt;0,1,0)</f>
        <v>1.4568111725277988</v>
      </c>
      <c r="AH10" s="183">
        <f>IF(AND(AH$7&gt;0,AG$7=0),1,AG10*(1+'Inputs and key outputs'!$D$51))*IF(AH$7&gt;0,1,0)</f>
        <v>1.4859473959783549</v>
      </c>
      <c r="AI10" s="183">
        <f>IF(AND(AI$7&gt;0,AH$7=0),1,AH10*(1+'Inputs and key outputs'!$D$51))*IF(AI$7&gt;0,1,0)</f>
        <v>1.5156663438979221</v>
      </c>
      <c r="AJ10" s="183">
        <f>IF(AND(AJ$7&gt;0,AI$7=0),1,AI10*(1+'Inputs and key outputs'!$D$51))*IF(AJ$7&gt;0,1,0)</f>
        <v>1.5459796707758806</v>
      </c>
      <c r="AK10" s="183">
        <f>IF(AND(AK$7&gt;0,AJ$7=0),1,AJ10*(1+'Inputs and key outputs'!$D$51))*IF(AK$7&gt;0,1,0)</f>
        <v>1.5768992641913981</v>
      </c>
      <c r="AL10" s="183">
        <f>IF(AND(AL$7&gt;0,AK$7=0),1,AK10*(1+'Inputs and key outputs'!$D$51))*IF(AL$7&gt;0,1,0)</f>
        <v>1.6084372494752261</v>
      </c>
      <c r="AM10" s="183">
        <f>IF(AND(AM$7&gt;0,AL$7=0),1,AL10*(1+'Inputs and key outputs'!$D$51))*IF(AM$7&gt;0,1,0)</f>
        <v>1.6406059944647307</v>
      </c>
      <c r="AN10" s="183">
        <f>IF(AND(AN$7&gt;0,AM$7=0),1,AM10*(1+'Inputs and key outputs'!$D$51))*IF(AN$7&gt;0,1,0)</f>
        <v>1.6734181143540252</v>
      </c>
      <c r="AO10" s="183">
        <f>IF(AND(AO$7&gt;0,AN$7=0),1,AN10*(1+'Inputs and key outputs'!$D$51))*IF(AO$7&gt;0,1,0)</f>
        <v>1.7068864766411058</v>
      </c>
      <c r="AP10" s="183">
        <f>IF(AND(AP$7&gt;0,AO$7=0),1,AO10*(1+'Inputs and key outputs'!$D$51))*IF(AP$7&gt;0,1,0)</f>
        <v>1.7410242061739281</v>
      </c>
      <c r="AQ10" s="183">
        <f>IF(AND(AQ$7&gt;0,AP$7=0),1,AP10*(1+'Inputs and key outputs'!$D$51))*IF(AQ$7&gt;0,1,0)</f>
        <v>1.7758446902974065</v>
      </c>
      <c r="AR10" s="183">
        <f>IF(AND(AR$7&gt;0,AQ$7=0),1,AQ10*(1+'Inputs and key outputs'!$D$51))*IF(AR$7&gt;0,1,0)</f>
        <v>0</v>
      </c>
      <c r="AS10" s="183">
        <f>IF(AND(AS$7&gt;0,AR$7=0),1,AR10*(1+'Inputs and key outputs'!$D$51))*IF(AS$7&gt;0,1,0)</f>
        <v>0</v>
      </c>
      <c r="AT10" s="183">
        <f>IF(AND(AT$7&gt;0,AS$7=0),1,AS10*(1+'Inputs and key outputs'!$D$51))*IF(AT$7&gt;0,1,0)</f>
        <v>0</v>
      </c>
      <c r="AU10" s="183">
        <f>IF(AND(AU$7&gt;0,AT$7=0),1,AT10*(1+'Inputs and key outputs'!$D$51))*IF(AU$7&gt;0,1,0)</f>
        <v>0</v>
      </c>
    </row>
    <row r="11" spans="2:1805" outlineLevel="1" x14ac:dyDescent="0.25">
      <c r="C11" s="184" t="s">
        <v>82</v>
      </c>
      <c r="E11" s="185" t="s">
        <v>44</v>
      </c>
      <c r="F11" s="170"/>
      <c r="G11" s="170"/>
      <c r="H11" s="170"/>
      <c r="I11" s="170"/>
      <c r="M11" s="183">
        <f>IF(AND(M$7&gt;0,L$7=0),1,L11*(1+'Inputs and key outputs'!$D$58))*IF(M$7&gt;0,1,0)</f>
        <v>0</v>
      </c>
      <c r="N11" s="183">
        <f>IF(AND(N$7&gt;0,M$7=0),1,M11*(1+'Inputs and key outputs'!$D$58))*IF(N$7&gt;0,1,0)</f>
        <v>1</v>
      </c>
      <c r="O11" s="183">
        <f>IF(AND(O$7&gt;0,N$7=0),1,N11*(1+'Inputs and key outputs'!$D$58))*IF(O$7&gt;0,1,0)</f>
        <v>1.02</v>
      </c>
      <c r="P11" s="183">
        <f>IF(AND(P$7&gt;0,O$7=0),1,O11*(1+'Inputs and key outputs'!$D$58))*IF(P$7&gt;0,1,0)</f>
        <v>1.0404</v>
      </c>
      <c r="Q11" s="183">
        <f>IF(AND(Q$7&gt;0,P$7=0),1,P11*(1+'Inputs and key outputs'!$D$58))*IF(Q$7&gt;0,1,0)</f>
        <v>1.0612079999999999</v>
      </c>
      <c r="R11" s="183">
        <f>IF(AND(R$7&gt;0,Q$7=0),1,Q11*(1+'Inputs and key outputs'!$D$58))*IF(R$7&gt;0,1,0)</f>
        <v>1.08243216</v>
      </c>
      <c r="S11" s="183">
        <f>IF(AND(S$7&gt;0,R$7=0),1,R11*(1+'Inputs and key outputs'!$D$58))*IF(S$7&gt;0,1,0)</f>
        <v>1.1040808032</v>
      </c>
      <c r="T11" s="183">
        <f>IF(AND(T$7&gt;0,S$7=0),1,S11*(1+'Inputs and key outputs'!$D$58))*IF(T$7&gt;0,1,0)</f>
        <v>1.1261624192640001</v>
      </c>
      <c r="U11" s="183">
        <f>IF(AND(U$7&gt;0,T$7=0),1,T11*(1+'Inputs and key outputs'!$D$58))*IF(U$7&gt;0,1,0)</f>
        <v>1.14868566764928</v>
      </c>
      <c r="V11" s="183">
        <f>IF(AND(V$7&gt;0,U$7=0),1,U11*(1+'Inputs and key outputs'!$D$58))*IF(V$7&gt;0,1,0)</f>
        <v>1.1716593810022657</v>
      </c>
      <c r="W11" s="183">
        <f>IF(AND(W$7&gt;0,V$7=0),1,V11*(1+'Inputs and key outputs'!$D$58))*IF(W$7&gt;0,1,0)</f>
        <v>1.1950925686223111</v>
      </c>
      <c r="X11" s="183">
        <f>IF(AND(X$7&gt;0,W$7=0),1,W11*(1+'Inputs and key outputs'!$D$58))*IF(X$7&gt;0,1,0)</f>
        <v>1.2189944199947573</v>
      </c>
      <c r="Y11" s="183">
        <f>IF(AND(Y$7&gt;0,X$7=0),1,X11*(1+'Inputs and key outputs'!$D$58))*IF(Y$7&gt;0,1,0)</f>
        <v>1.2433743083946525</v>
      </c>
      <c r="Z11" s="183">
        <f>IF(AND(Z$7&gt;0,Y$7=0),1,Y11*(1+'Inputs and key outputs'!$D$58))*IF(Z$7&gt;0,1,0)</f>
        <v>1.2682417945625455</v>
      </c>
      <c r="AA11" s="183">
        <f>IF(AND(AA$7&gt;0,Z$7=0),1,Z11*(1+'Inputs and key outputs'!$D$58))*IF(AA$7&gt;0,1,0)</f>
        <v>1.2936066304537963</v>
      </c>
      <c r="AB11" s="183">
        <f>IF(AND(AB$7&gt;0,AA$7=0),1,AA11*(1+'Inputs and key outputs'!$D$58))*IF(AB$7&gt;0,1,0)</f>
        <v>1.3194787630628724</v>
      </c>
      <c r="AC11" s="183">
        <f>IF(AND(AC$7&gt;0,AB$7=0),1,AB11*(1+'Inputs and key outputs'!$D$58))*IF(AC$7&gt;0,1,0)</f>
        <v>1.3458683383241299</v>
      </c>
      <c r="AD11" s="183">
        <f>IF(AND(AD$7&gt;0,AC$7=0),1,AC11*(1+'Inputs and key outputs'!$D$58))*IF(AD$7&gt;0,1,0)</f>
        <v>1.3727857050906125</v>
      </c>
      <c r="AE11" s="183">
        <f>IF(AND(AE$7&gt;0,AD$7=0),1,AD11*(1+'Inputs and key outputs'!$D$58))*IF(AE$7&gt;0,1,0)</f>
        <v>1.4002414191924248</v>
      </c>
      <c r="AF11" s="183">
        <f>IF(AND(AF$7&gt;0,AE$7=0),1,AE11*(1+'Inputs and key outputs'!$D$58))*IF(AF$7&gt;0,1,0)</f>
        <v>1.4282462475762734</v>
      </c>
      <c r="AG11" s="183">
        <f>IF(AND(AG$7&gt;0,AF$7=0),1,AF11*(1+'Inputs and key outputs'!$D$58))*IF(AG$7&gt;0,1,0)</f>
        <v>1.4568111725277988</v>
      </c>
      <c r="AH11" s="183">
        <f>IF(AND(AH$7&gt;0,AG$7=0),1,AG11*(1+'Inputs and key outputs'!$D$58))*IF(AH$7&gt;0,1,0)</f>
        <v>1.4859473959783549</v>
      </c>
      <c r="AI11" s="183">
        <f>IF(AND(AI$7&gt;0,AH$7=0),1,AH11*(1+'Inputs and key outputs'!$D$58))*IF(AI$7&gt;0,1,0)</f>
        <v>1.5156663438979221</v>
      </c>
      <c r="AJ11" s="183">
        <f>IF(AND(AJ$7&gt;0,AI$7=0),1,AI11*(1+'Inputs and key outputs'!$D$58))*IF(AJ$7&gt;0,1,0)</f>
        <v>1.5459796707758806</v>
      </c>
      <c r="AK11" s="183">
        <f>IF(AND(AK$7&gt;0,AJ$7=0),1,AJ11*(1+'Inputs and key outputs'!$D$58))*IF(AK$7&gt;0,1,0)</f>
        <v>1.5768992641913981</v>
      </c>
      <c r="AL11" s="183">
        <f>IF(AND(AL$7&gt;0,AK$7=0),1,AK11*(1+'Inputs and key outputs'!$D$58))*IF(AL$7&gt;0,1,0)</f>
        <v>1.6084372494752261</v>
      </c>
      <c r="AM11" s="183">
        <f>IF(AND(AM$7&gt;0,AL$7=0),1,AL11*(1+'Inputs and key outputs'!$D$58))*IF(AM$7&gt;0,1,0)</f>
        <v>1.6406059944647307</v>
      </c>
      <c r="AN11" s="183">
        <f>IF(AND(AN$7&gt;0,AM$7=0),1,AM11*(1+'Inputs and key outputs'!$D$58))*IF(AN$7&gt;0,1,0)</f>
        <v>1.6734181143540252</v>
      </c>
      <c r="AO11" s="183">
        <f>IF(AND(AO$7&gt;0,AN$7=0),1,AN11*(1+'Inputs and key outputs'!$D$58))*IF(AO$7&gt;0,1,0)</f>
        <v>1.7068864766411058</v>
      </c>
      <c r="AP11" s="183">
        <f>IF(AND(AP$7&gt;0,AO$7=0),1,AO11*(1+'Inputs and key outputs'!$D$58))*IF(AP$7&gt;0,1,0)</f>
        <v>1.7410242061739281</v>
      </c>
      <c r="AQ11" s="183">
        <f>IF(AND(AQ$7&gt;0,AP$7=0),1,AP11*(1+'Inputs and key outputs'!$D$58))*IF(AQ$7&gt;0,1,0)</f>
        <v>1.7758446902974065</v>
      </c>
      <c r="AR11" s="183">
        <f>IF(AND(AR$7&gt;0,AQ$7=0),1,AQ11*(1+'Inputs and key outputs'!$D$58))*IF(AR$7&gt;0,1,0)</f>
        <v>0</v>
      </c>
      <c r="AS11" s="183">
        <f>IF(AND(AS$7&gt;0,AR$7=0),1,AR11*(1+'Inputs and key outputs'!$D$58))*IF(AS$7&gt;0,1,0)</f>
        <v>0</v>
      </c>
      <c r="AT11" s="183">
        <f>IF(AND(AT$7&gt;0,AS$7=0),1,AS11*(1+'Inputs and key outputs'!$D$58))*IF(AT$7&gt;0,1,0)</f>
        <v>0</v>
      </c>
      <c r="AU11" s="183">
        <f>IF(AND(AU$7&gt;0,AT$7=0),1,AT11*(1+'Inputs and key outputs'!$D$58))*IF(AU$7&gt;0,1,0)</f>
        <v>0</v>
      </c>
    </row>
    <row r="12" spans="2:1805" outlineLevel="1" x14ac:dyDescent="0.25">
      <c r="C12" s="167" t="s">
        <v>81</v>
      </c>
      <c r="E12" s="170"/>
      <c r="F12" s="170"/>
      <c r="G12" s="170"/>
      <c r="H12" s="185" t="s">
        <v>44</v>
      </c>
      <c r="I12" s="170"/>
      <c r="M12" s="183">
        <f>IF(AND(M$7&gt;0,L$7=0),1,L12*(1+'Inputs and key outputs'!$D$63))*IF(M$7&gt;0,1,0)</f>
        <v>0</v>
      </c>
      <c r="N12" s="183">
        <f>IF(AND(N$7&gt;0,M$7=0),1,M12*(1+'Inputs and key outputs'!$D$63))*IF(N$7&gt;0,1,0)</f>
        <v>1</v>
      </c>
      <c r="O12" s="183">
        <f>IF(AND(O$7&gt;0,N$7=0),1,N12*(1+'Inputs and key outputs'!$D$63))*IF(O$7&gt;0,1,0)</f>
        <v>1</v>
      </c>
      <c r="P12" s="183">
        <f>IF(AND(P$7&gt;0,O$7=0),1,O12*(1+'Inputs and key outputs'!$D$63))*IF(P$7&gt;0,1,0)</f>
        <v>1</v>
      </c>
      <c r="Q12" s="183">
        <f>IF(AND(Q$7&gt;0,P$7=0),1,P12*(1+'Inputs and key outputs'!$D$63))*IF(Q$7&gt;0,1,0)</f>
        <v>1</v>
      </c>
      <c r="R12" s="183">
        <f>IF(AND(R$7&gt;0,Q$7=0),1,Q12*(1+'Inputs and key outputs'!$D$63))*IF(R$7&gt;0,1,0)</f>
        <v>1</v>
      </c>
      <c r="S12" s="183">
        <f>IF(AND(S$7&gt;0,R$7=0),1,R12*(1+'Inputs and key outputs'!$D$63))*IF(S$7&gt;0,1,0)</f>
        <v>1</v>
      </c>
      <c r="T12" s="183">
        <f>IF(AND(T$7&gt;0,S$7=0),1,S12*(1+'Inputs and key outputs'!$D$63))*IF(T$7&gt;0,1,0)</f>
        <v>1</v>
      </c>
      <c r="U12" s="183">
        <f>IF(AND(U$7&gt;0,T$7=0),1,T12*(1+'Inputs and key outputs'!$D$63))*IF(U$7&gt;0,1,0)</f>
        <v>1</v>
      </c>
      <c r="V12" s="183">
        <f>IF(AND(V$7&gt;0,U$7=0),1,U12*(1+'Inputs and key outputs'!$D$63))*IF(V$7&gt;0,1,0)</f>
        <v>1</v>
      </c>
      <c r="W12" s="183">
        <f>IF(AND(W$7&gt;0,V$7=0),1,V12*(1+'Inputs and key outputs'!$D$63))*IF(W$7&gt;0,1,0)</f>
        <v>1</v>
      </c>
      <c r="X12" s="183">
        <f>IF(AND(X$7&gt;0,W$7=0),1,W12*(1+'Inputs and key outputs'!$D$63))*IF(X$7&gt;0,1,0)</f>
        <v>1</v>
      </c>
      <c r="Y12" s="183">
        <f>IF(AND(Y$7&gt;0,X$7=0),1,X12*(1+'Inputs and key outputs'!$D$63))*IF(Y$7&gt;0,1,0)</f>
        <v>1</v>
      </c>
      <c r="Z12" s="183">
        <f>IF(AND(Z$7&gt;0,Y$7=0),1,Y12*(1+'Inputs and key outputs'!$D$63))*IF(Z$7&gt;0,1,0)</f>
        <v>1</v>
      </c>
      <c r="AA12" s="183">
        <f>IF(AND(AA$7&gt;0,Z$7=0),1,Z12*(1+'Inputs and key outputs'!$D$63))*IF(AA$7&gt;0,1,0)</f>
        <v>1</v>
      </c>
      <c r="AB12" s="183">
        <f>IF(AND(AB$7&gt;0,AA$7=0),1,AA12*(1+'Inputs and key outputs'!$D$63))*IF(AB$7&gt;0,1,0)</f>
        <v>1</v>
      </c>
      <c r="AC12" s="183">
        <f>IF(AND(AC$7&gt;0,AB$7=0),1,AB12*(1+'Inputs and key outputs'!$D$63))*IF(AC$7&gt;0,1,0)</f>
        <v>1</v>
      </c>
      <c r="AD12" s="183">
        <f>IF(AND(AD$7&gt;0,AC$7=0),1,AC12*(1+'Inputs and key outputs'!$D$63))*IF(AD$7&gt;0,1,0)</f>
        <v>1</v>
      </c>
      <c r="AE12" s="183">
        <f>IF(AND(AE$7&gt;0,AD$7=0),1,AD12*(1+'Inputs and key outputs'!$D$63))*IF(AE$7&gt;0,1,0)</f>
        <v>1</v>
      </c>
      <c r="AF12" s="183">
        <f>IF(AND(AF$7&gt;0,AE$7=0),1,AE12*(1+'Inputs and key outputs'!$D$63))*IF(AF$7&gt;0,1,0)</f>
        <v>1</v>
      </c>
      <c r="AG12" s="183">
        <f>IF(AND(AG$7&gt;0,AF$7=0),1,AF12*(1+'Inputs and key outputs'!$D$63))*IF(AG$7&gt;0,1,0)</f>
        <v>1</v>
      </c>
      <c r="AH12" s="183">
        <f>IF(AND(AH$7&gt;0,AG$7=0),1,AG12*(1+'Inputs and key outputs'!$D$63))*IF(AH$7&gt;0,1,0)</f>
        <v>1</v>
      </c>
      <c r="AI12" s="183">
        <f>IF(AND(AI$7&gt;0,AH$7=0),1,AH12*(1+'Inputs and key outputs'!$D$63))*IF(AI$7&gt;0,1,0)</f>
        <v>1</v>
      </c>
      <c r="AJ12" s="183">
        <f>IF(AND(AJ$7&gt;0,AI$7=0),1,AI12*(1+'Inputs and key outputs'!$D$63))*IF(AJ$7&gt;0,1,0)</f>
        <v>1</v>
      </c>
      <c r="AK12" s="183">
        <f>IF(AND(AK$7&gt;0,AJ$7=0),1,AJ12*(1+'Inputs and key outputs'!$D$63))*IF(AK$7&gt;0,1,0)</f>
        <v>1</v>
      </c>
      <c r="AL12" s="183">
        <f>IF(AND(AL$7&gt;0,AK$7=0),1,AK12*(1+'Inputs and key outputs'!$D$63))*IF(AL$7&gt;0,1,0)</f>
        <v>1</v>
      </c>
      <c r="AM12" s="183">
        <f>IF(AND(AM$7&gt;0,AL$7=0),1,AL12*(1+'Inputs and key outputs'!$D$63))*IF(AM$7&gt;0,1,0)</f>
        <v>1</v>
      </c>
      <c r="AN12" s="183">
        <f>IF(AND(AN$7&gt;0,AM$7=0),1,AM12*(1+'Inputs and key outputs'!$D$63))*IF(AN$7&gt;0,1,0)</f>
        <v>1</v>
      </c>
      <c r="AO12" s="183">
        <f>IF(AND(AO$7&gt;0,AN$7=0),1,AN12*(1+'Inputs and key outputs'!$D$63))*IF(AO$7&gt;0,1,0)</f>
        <v>1</v>
      </c>
      <c r="AP12" s="183">
        <f>IF(AND(AP$7&gt;0,AO$7=0),1,AO12*(1+'Inputs and key outputs'!$D$63))*IF(AP$7&gt;0,1,0)</f>
        <v>1</v>
      </c>
      <c r="AQ12" s="183">
        <f>IF(AND(AQ$7&gt;0,AP$7=0),1,AP12*(1+'Inputs and key outputs'!$D$63))*IF(AQ$7&gt;0,1,0)</f>
        <v>1</v>
      </c>
      <c r="AR12" s="183">
        <f>IF(AND(AR$7&gt;0,AQ$7=0),1,AQ12*(1+'Inputs and key outputs'!$D$63))*IF(AR$7&gt;0,1,0)</f>
        <v>0</v>
      </c>
      <c r="AS12" s="183">
        <f>IF(AND(AS$7&gt;0,AR$7=0),1,AR12*(1+'Inputs and key outputs'!$D$63))*IF(AS$7&gt;0,1,0)</f>
        <v>0</v>
      </c>
      <c r="AT12" s="183">
        <f>IF(AND(AT$7&gt;0,AS$7=0),1,AS12*(1+'Inputs and key outputs'!$D$63))*IF(AT$7&gt;0,1,0)</f>
        <v>0</v>
      </c>
      <c r="AU12" s="183">
        <f>IF(AND(AU$7&gt;0,AT$7=0),1,AT12*(1+'Inputs and key outputs'!$D$63))*IF(AU$7&gt;0,1,0)</f>
        <v>0</v>
      </c>
    </row>
    <row r="13" spans="2:1805" outlineLevel="1" x14ac:dyDescent="0.25">
      <c r="C13" s="167" t="s">
        <v>79</v>
      </c>
      <c r="E13" s="170"/>
      <c r="F13" s="185" t="s">
        <v>44</v>
      </c>
      <c r="G13" s="170"/>
      <c r="H13" s="185" t="s">
        <v>44</v>
      </c>
      <c r="I13" s="170"/>
      <c r="M13" s="183">
        <f>IF(AND(M$7&gt;0,L$7=0),1,L13*(1+'Inputs and key outputs'!$D$70))*IF(M$7&gt;0,1,0)</f>
        <v>0</v>
      </c>
      <c r="N13" s="183">
        <f>IF(AND(N$7&gt;0,M$7=0),1,M13*(1+'Inputs and key outputs'!$D$70))*IF(N$7&gt;0,1,0)</f>
        <v>1</v>
      </c>
      <c r="O13" s="183">
        <f>IF(AND(O$7&gt;0,N$7=0),1,N13*(1+'Inputs and key outputs'!$D$70))*IF(O$7&gt;0,1,0)</f>
        <v>1</v>
      </c>
      <c r="P13" s="183">
        <f>IF(AND(P$7&gt;0,O$7=0),1,O13*(1+'Inputs and key outputs'!$D$70))*IF(P$7&gt;0,1,0)</f>
        <v>1</v>
      </c>
      <c r="Q13" s="183">
        <f>IF(AND(Q$7&gt;0,P$7=0),1,P13*(1+'Inputs and key outputs'!$D$70))*IF(Q$7&gt;0,1,0)</f>
        <v>1</v>
      </c>
      <c r="R13" s="183">
        <f>IF(AND(R$7&gt;0,Q$7=0),1,Q13*(1+'Inputs and key outputs'!$D$70))*IF(R$7&gt;0,1,0)</f>
        <v>1</v>
      </c>
      <c r="S13" s="183">
        <f>IF(AND(S$7&gt;0,R$7=0),1,R13*(1+'Inputs and key outputs'!$D$70))*IF(S$7&gt;0,1,0)</f>
        <v>1</v>
      </c>
      <c r="T13" s="183">
        <f>IF(AND(T$7&gt;0,S$7=0),1,S13*(1+'Inputs and key outputs'!$D$70))*IF(T$7&gt;0,1,0)</f>
        <v>1</v>
      </c>
      <c r="U13" s="183">
        <f>IF(AND(U$7&gt;0,T$7=0),1,T13*(1+'Inputs and key outputs'!$D$70))*IF(U$7&gt;0,1,0)</f>
        <v>1</v>
      </c>
      <c r="V13" s="183">
        <f>IF(AND(V$7&gt;0,U$7=0),1,U13*(1+'Inputs and key outputs'!$D$70))*IF(V$7&gt;0,1,0)</f>
        <v>1</v>
      </c>
      <c r="W13" s="183">
        <f>IF(AND(W$7&gt;0,V$7=0),1,V13*(1+'Inputs and key outputs'!$D$70))*IF(W$7&gt;0,1,0)</f>
        <v>1</v>
      </c>
      <c r="X13" s="183">
        <f>IF(AND(X$7&gt;0,W$7=0),1,W13*(1+'Inputs and key outputs'!$D$70))*IF(X$7&gt;0,1,0)</f>
        <v>1</v>
      </c>
      <c r="Y13" s="183">
        <f>IF(AND(Y$7&gt;0,X$7=0),1,X13*(1+'Inputs and key outputs'!$D$70))*IF(Y$7&gt;0,1,0)</f>
        <v>1</v>
      </c>
      <c r="Z13" s="183">
        <f>IF(AND(Z$7&gt;0,Y$7=0),1,Y13*(1+'Inputs and key outputs'!$D$70))*IF(Z$7&gt;0,1,0)</f>
        <v>1</v>
      </c>
      <c r="AA13" s="183">
        <f>IF(AND(AA$7&gt;0,Z$7=0),1,Z13*(1+'Inputs and key outputs'!$D$70))*IF(AA$7&gt;0,1,0)</f>
        <v>1</v>
      </c>
      <c r="AB13" s="183">
        <f>IF(AND(AB$7&gt;0,AA$7=0),1,AA13*(1+'Inputs and key outputs'!$D$70))*IF(AB$7&gt;0,1,0)</f>
        <v>1</v>
      </c>
      <c r="AC13" s="183">
        <f>IF(AND(AC$7&gt;0,AB$7=0),1,AB13*(1+'Inputs and key outputs'!$D$70))*IF(AC$7&gt;0,1,0)</f>
        <v>1</v>
      </c>
      <c r="AD13" s="183">
        <f>IF(AND(AD$7&gt;0,AC$7=0),1,AC13*(1+'Inputs and key outputs'!$D$70))*IF(AD$7&gt;0,1,0)</f>
        <v>1</v>
      </c>
      <c r="AE13" s="183">
        <f>IF(AND(AE$7&gt;0,AD$7=0),1,AD13*(1+'Inputs and key outputs'!$D$70))*IF(AE$7&gt;0,1,0)</f>
        <v>1</v>
      </c>
      <c r="AF13" s="183">
        <f>IF(AND(AF$7&gt;0,AE$7=0),1,AE13*(1+'Inputs and key outputs'!$D$70))*IF(AF$7&gt;0,1,0)</f>
        <v>1</v>
      </c>
      <c r="AG13" s="183">
        <f>IF(AND(AG$7&gt;0,AF$7=0),1,AF13*(1+'Inputs and key outputs'!$D$70))*IF(AG$7&gt;0,1,0)</f>
        <v>1</v>
      </c>
      <c r="AH13" s="183">
        <f>IF(AND(AH$7&gt;0,AG$7=0),1,AG13*(1+'Inputs and key outputs'!$D$70))*IF(AH$7&gt;0,1,0)</f>
        <v>1</v>
      </c>
      <c r="AI13" s="183">
        <f>IF(AND(AI$7&gt;0,AH$7=0),1,AH13*(1+'Inputs and key outputs'!$D$70))*IF(AI$7&gt;0,1,0)</f>
        <v>1</v>
      </c>
      <c r="AJ13" s="183">
        <f>IF(AND(AJ$7&gt;0,AI$7=0),1,AI13*(1+'Inputs and key outputs'!$D$70))*IF(AJ$7&gt;0,1,0)</f>
        <v>1</v>
      </c>
      <c r="AK13" s="183">
        <f>IF(AND(AK$7&gt;0,AJ$7=0),1,AJ13*(1+'Inputs and key outputs'!$D$70))*IF(AK$7&gt;0,1,0)</f>
        <v>1</v>
      </c>
      <c r="AL13" s="183">
        <f>IF(AND(AL$7&gt;0,AK$7=0),1,AK13*(1+'Inputs and key outputs'!$D$70))*IF(AL$7&gt;0,1,0)</f>
        <v>1</v>
      </c>
      <c r="AM13" s="183">
        <f>IF(AND(AM$7&gt;0,AL$7=0),1,AL13*(1+'Inputs and key outputs'!$D$70))*IF(AM$7&gt;0,1,0)</f>
        <v>1</v>
      </c>
      <c r="AN13" s="183">
        <f>IF(AND(AN$7&gt;0,AM$7=0),1,AM13*(1+'Inputs and key outputs'!$D$70))*IF(AN$7&gt;0,1,0)</f>
        <v>1</v>
      </c>
      <c r="AO13" s="183">
        <f>IF(AND(AO$7&gt;0,AN$7=0),1,AN13*(1+'Inputs and key outputs'!$D$70))*IF(AO$7&gt;0,1,0)</f>
        <v>1</v>
      </c>
      <c r="AP13" s="183">
        <f>IF(AND(AP$7&gt;0,AO$7=0),1,AO13*(1+'Inputs and key outputs'!$D$70))*IF(AP$7&gt;0,1,0)</f>
        <v>1</v>
      </c>
      <c r="AQ13" s="183">
        <f>IF(AND(AQ$7&gt;0,AP$7=0),1,AP13*(1+'Inputs and key outputs'!$D$70))*IF(AQ$7&gt;0,1,0)</f>
        <v>1</v>
      </c>
      <c r="AR13" s="183">
        <f>IF(AND(AR$7&gt;0,AQ$7=0),1,AQ13*(1+'Inputs and key outputs'!$D$70))*IF(AR$7&gt;0,1,0)</f>
        <v>0</v>
      </c>
      <c r="AS13" s="183">
        <f>IF(AND(AS$7&gt;0,AR$7=0),1,AR13*(1+'Inputs and key outputs'!$D$70))*IF(AS$7&gt;0,1,0)</f>
        <v>0</v>
      </c>
      <c r="AT13" s="183">
        <f>IF(AND(AT$7&gt;0,AS$7=0),1,AS13*(1+'Inputs and key outputs'!$D$70))*IF(AT$7&gt;0,1,0)</f>
        <v>0</v>
      </c>
      <c r="AU13" s="183">
        <f>IF(AND(AU$7&gt;0,AT$7=0),1,AT13*(1+'Inputs and key outputs'!$D$70))*IF(AU$7&gt;0,1,0)</f>
        <v>0</v>
      </c>
    </row>
    <row r="14" spans="2:1805" outlineLevel="1" x14ac:dyDescent="0.25">
      <c r="C14" s="167" t="s">
        <v>121</v>
      </c>
      <c r="E14" s="185" t="s">
        <v>44</v>
      </c>
      <c r="F14" s="185" t="s">
        <v>44</v>
      </c>
      <c r="G14" s="185" t="s">
        <v>44</v>
      </c>
      <c r="H14" s="170"/>
      <c r="I14" s="170"/>
      <c r="M14" s="183">
        <f>IF(AND(M$7&gt;0,L$7=0),1,L14*(1+'Inputs and key outputs'!$D$76))*IF(M$7&gt;0,1,0)</f>
        <v>0</v>
      </c>
      <c r="N14" s="183">
        <f>IF(AND(N$7&gt;0,M$7=0),1,M14*(1+'Inputs and key outputs'!$D$76))*IF(N$7&gt;0,1,0)</f>
        <v>1</v>
      </c>
      <c r="O14" s="183">
        <f>IF(AND(O$7&gt;0,N$7=0),1,N14*(1+'Inputs and key outputs'!$D$76))*IF(O$7&gt;0,1,0)</f>
        <v>1.02</v>
      </c>
      <c r="P14" s="183">
        <f>IF(AND(P$7&gt;0,O$7=0),1,O14*(1+'Inputs and key outputs'!$D$76))*IF(P$7&gt;0,1,0)</f>
        <v>1.0404</v>
      </c>
      <c r="Q14" s="183">
        <f>IF(AND(Q$7&gt;0,P$7=0),1,P14*(1+'Inputs and key outputs'!$D$76))*IF(Q$7&gt;0,1,0)</f>
        <v>1.0612079999999999</v>
      </c>
      <c r="R14" s="183">
        <f>IF(AND(R$7&gt;0,Q$7=0),1,Q14*(1+'Inputs and key outputs'!$D$76))*IF(R$7&gt;0,1,0)</f>
        <v>1.08243216</v>
      </c>
      <c r="S14" s="183">
        <f>IF(AND(S$7&gt;0,R$7=0),1,R14*(1+'Inputs and key outputs'!$D$76))*IF(S$7&gt;0,1,0)</f>
        <v>1.1040808032</v>
      </c>
      <c r="T14" s="183">
        <f>IF(AND(T$7&gt;0,S$7=0),1,S14*(1+'Inputs and key outputs'!$D$76))*IF(T$7&gt;0,1,0)</f>
        <v>1.1261624192640001</v>
      </c>
      <c r="U14" s="183">
        <f>IF(AND(U$7&gt;0,T$7=0),1,T14*(1+'Inputs and key outputs'!$D$76))*IF(U$7&gt;0,1,0)</f>
        <v>1.14868566764928</v>
      </c>
      <c r="V14" s="183">
        <f>IF(AND(V$7&gt;0,U$7=0),1,U14*(1+'Inputs and key outputs'!$D$76))*IF(V$7&gt;0,1,0)</f>
        <v>1.1716593810022657</v>
      </c>
      <c r="W14" s="183">
        <f>IF(AND(W$7&gt;0,V$7=0),1,V14*(1+'Inputs and key outputs'!$D$76))*IF(W$7&gt;0,1,0)</f>
        <v>1.1950925686223111</v>
      </c>
      <c r="X14" s="183">
        <f>IF(AND(X$7&gt;0,W$7=0),1,W14*(1+'Inputs and key outputs'!$D$76))*IF(X$7&gt;0,1,0)</f>
        <v>1.2189944199947573</v>
      </c>
      <c r="Y14" s="183">
        <f>IF(AND(Y$7&gt;0,X$7=0),1,X14*(1+'Inputs and key outputs'!$D$76))*IF(Y$7&gt;0,1,0)</f>
        <v>1.2433743083946525</v>
      </c>
      <c r="Z14" s="183">
        <f>IF(AND(Z$7&gt;0,Y$7=0),1,Y14*(1+'Inputs and key outputs'!$D$76))*IF(Z$7&gt;0,1,0)</f>
        <v>1.2682417945625455</v>
      </c>
      <c r="AA14" s="183">
        <f>IF(AND(AA$7&gt;0,Z$7=0),1,Z14*(1+'Inputs and key outputs'!$D$76))*IF(AA$7&gt;0,1,0)</f>
        <v>1.2936066304537963</v>
      </c>
      <c r="AB14" s="183">
        <f>IF(AND(AB$7&gt;0,AA$7=0),1,AA14*(1+'Inputs and key outputs'!$D$76))*IF(AB$7&gt;0,1,0)</f>
        <v>1.3194787630628724</v>
      </c>
      <c r="AC14" s="183">
        <f>IF(AND(AC$7&gt;0,AB$7=0),1,AB14*(1+'Inputs and key outputs'!$D$76))*IF(AC$7&gt;0,1,0)</f>
        <v>1.3458683383241299</v>
      </c>
      <c r="AD14" s="183">
        <f>IF(AND(AD$7&gt;0,AC$7=0),1,AC14*(1+'Inputs and key outputs'!$D$76))*IF(AD$7&gt;0,1,0)</f>
        <v>1.3727857050906125</v>
      </c>
      <c r="AE14" s="183">
        <f>IF(AND(AE$7&gt;0,AD$7=0),1,AD14*(1+'Inputs and key outputs'!$D$76))*IF(AE$7&gt;0,1,0)</f>
        <v>1.4002414191924248</v>
      </c>
      <c r="AF14" s="183">
        <f>IF(AND(AF$7&gt;0,AE$7=0),1,AE14*(1+'Inputs and key outputs'!$D$76))*IF(AF$7&gt;0,1,0)</f>
        <v>1.4282462475762734</v>
      </c>
      <c r="AG14" s="183">
        <f>IF(AND(AG$7&gt;0,AF$7=0),1,AF14*(1+'Inputs and key outputs'!$D$76))*IF(AG$7&gt;0,1,0)</f>
        <v>1.4568111725277988</v>
      </c>
      <c r="AH14" s="183">
        <f>IF(AND(AH$7&gt;0,AG$7=0),1,AG14*(1+'Inputs and key outputs'!$D$76))*IF(AH$7&gt;0,1,0)</f>
        <v>1.4859473959783549</v>
      </c>
      <c r="AI14" s="183">
        <f>IF(AND(AI$7&gt;0,AH$7=0),1,AH14*(1+'Inputs and key outputs'!$D$76))*IF(AI$7&gt;0,1,0)</f>
        <v>1.5156663438979221</v>
      </c>
      <c r="AJ14" s="183">
        <f>IF(AND(AJ$7&gt;0,AI$7=0),1,AI14*(1+'Inputs and key outputs'!$D$76))*IF(AJ$7&gt;0,1,0)</f>
        <v>1.5459796707758806</v>
      </c>
      <c r="AK14" s="183">
        <f>IF(AND(AK$7&gt;0,AJ$7=0),1,AJ14*(1+'Inputs and key outputs'!$D$76))*IF(AK$7&gt;0,1,0)</f>
        <v>1.5768992641913981</v>
      </c>
      <c r="AL14" s="183">
        <f>IF(AND(AL$7&gt;0,AK$7=0),1,AK14*(1+'Inputs and key outputs'!$D$76))*IF(AL$7&gt;0,1,0)</f>
        <v>1.6084372494752261</v>
      </c>
      <c r="AM14" s="183">
        <f>IF(AND(AM$7&gt;0,AL$7=0),1,AL14*(1+'Inputs and key outputs'!$D$76))*IF(AM$7&gt;0,1,0)</f>
        <v>1.6406059944647307</v>
      </c>
      <c r="AN14" s="183">
        <f>IF(AND(AN$7&gt;0,AM$7=0),1,AM14*(1+'Inputs and key outputs'!$D$76))*IF(AN$7&gt;0,1,0)</f>
        <v>1.6734181143540252</v>
      </c>
      <c r="AO14" s="183">
        <f>IF(AND(AO$7&gt;0,AN$7=0),1,AN14*(1+'Inputs and key outputs'!$D$76))*IF(AO$7&gt;0,1,0)</f>
        <v>1.7068864766411058</v>
      </c>
      <c r="AP14" s="183">
        <f>IF(AND(AP$7&gt;0,AO$7=0),1,AO14*(1+'Inputs and key outputs'!$D$76))*IF(AP$7&gt;0,1,0)</f>
        <v>1.7410242061739281</v>
      </c>
      <c r="AQ14" s="183">
        <f>IF(AND(AQ$7&gt;0,AP$7=0),1,AP14*(1+'Inputs and key outputs'!$D$76))*IF(AQ$7&gt;0,1,0)</f>
        <v>1.7758446902974065</v>
      </c>
      <c r="AR14" s="183">
        <f>IF(AND(AR$7&gt;0,AQ$7=0),1,AQ14*(1+'Inputs and key outputs'!$D$76))*IF(AR$7&gt;0,1,0)</f>
        <v>0</v>
      </c>
      <c r="AS14" s="183">
        <f>IF(AND(AS$7&gt;0,AR$7=0),1,AR14*(1+'Inputs and key outputs'!$D$76))*IF(AS$7&gt;0,1,0)</f>
        <v>0</v>
      </c>
      <c r="AT14" s="183">
        <f>IF(AND(AT$7&gt;0,AS$7=0),1,AS14*(1+'Inputs and key outputs'!$D$76))*IF(AT$7&gt;0,1,0)</f>
        <v>0</v>
      </c>
      <c r="AU14" s="183">
        <f>IF(AND(AU$7&gt;0,AT$7=0),1,AT14*(1+'Inputs and key outputs'!$D$76))*IF(AU$7&gt;0,1,0)</f>
        <v>0</v>
      </c>
    </row>
    <row r="15" spans="2:1805" outlineLevel="1" x14ac:dyDescent="0.25">
      <c r="B15" s="183"/>
      <c r="C15" s="167" t="s">
        <v>6</v>
      </c>
      <c r="E15" s="170"/>
      <c r="F15" s="170"/>
      <c r="G15" s="170"/>
      <c r="H15" s="170"/>
      <c r="I15" s="186" t="s">
        <v>44</v>
      </c>
      <c r="M15" s="183">
        <f>IF(AND(M$7&gt;0,L$7=0),1,L15*(1+'Inputs and key outputs'!$D$81))*IF(M$7&gt;0,1,0)</f>
        <v>0</v>
      </c>
      <c r="N15" s="183">
        <f>IF(AND(N$7&gt;0,M$7=0),1,M15*(1+'Inputs and key outputs'!$D$81))*IF(N$7&gt;0,1,0)</f>
        <v>1</v>
      </c>
      <c r="O15" s="183">
        <f>IF(AND(O$7&gt;0,N$7=0),1,N15*(1+'Inputs and key outputs'!$D$81))*IF(O$7&gt;0,1,0)</f>
        <v>1</v>
      </c>
      <c r="P15" s="183">
        <f>IF(AND(P$7&gt;0,O$7=0),1,O15*(1+'Inputs and key outputs'!$D$81))*IF(P$7&gt;0,1,0)</f>
        <v>1</v>
      </c>
      <c r="Q15" s="183">
        <f>IF(AND(Q$7&gt;0,P$7=0),1,P15*(1+'Inputs and key outputs'!$D$81))*IF(Q$7&gt;0,1,0)</f>
        <v>1</v>
      </c>
      <c r="R15" s="183">
        <f>IF(AND(R$7&gt;0,Q$7=0),1,Q15*(1+'Inputs and key outputs'!$D$81))*IF(R$7&gt;0,1,0)</f>
        <v>1</v>
      </c>
      <c r="S15" s="183">
        <f>IF(AND(S$7&gt;0,R$7=0),1,R15*(1+'Inputs and key outputs'!$D$81))*IF(S$7&gt;0,1,0)</f>
        <v>1</v>
      </c>
      <c r="T15" s="183">
        <f>IF(AND(T$7&gt;0,S$7=0),1,S15*(1+'Inputs and key outputs'!$D$81))*IF(T$7&gt;0,1,0)</f>
        <v>1</v>
      </c>
      <c r="U15" s="183">
        <f>IF(AND(U$7&gt;0,T$7=0),1,T15*(1+'Inputs and key outputs'!$D$81))*IF(U$7&gt;0,1,0)</f>
        <v>1</v>
      </c>
      <c r="V15" s="183">
        <f>IF(AND(V$7&gt;0,U$7=0),1,U15*(1+'Inputs and key outputs'!$D$81))*IF(V$7&gt;0,1,0)</f>
        <v>1</v>
      </c>
      <c r="W15" s="183">
        <f>IF(AND(W$7&gt;0,V$7=0),1,V15*(1+'Inputs and key outputs'!$D$81))*IF(W$7&gt;0,1,0)</f>
        <v>1</v>
      </c>
      <c r="X15" s="183">
        <f>IF(AND(X$7&gt;0,W$7=0),1,W15*(1+'Inputs and key outputs'!$D$81))*IF(X$7&gt;0,1,0)</f>
        <v>1</v>
      </c>
      <c r="Y15" s="183">
        <f>IF(AND(Y$7&gt;0,X$7=0),1,X15*(1+'Inputs and key outputs'!$D$81))*IF(Y$7&gt;0,1,0)</f>
        <v>1</v>
      </c>
      <c r="Z15" s="183">
        <f>IF(AND(Z$7&gt;0,Y$7=0),1,Y15*(1+'Inputs and key outputs'!$D$81))*IF(Z$7&gt;0,1,0)</f>
        <v>1</v>
      </c>
      <c r="AA15" s="183">
        <f>IF(AND(AA$7&gt;0,Z$7=0),1,Z15*(1+'Inputs and key outputs'!$D$81))*IF(AA$7&gt;0,1,0)</f>
        <v>1</v>
      </c>
      <c r="AB15" s="183">
        <f>IF(AND(AB$7&gt;0,AA$7=0),1,AA15*(1+'Inputs and key outputs'!$D$81))*IF(AB$7&gt;0,1,0)</f>
        <v>1</v>
      </c>
      <c r="AC15" s="183">
        <f>IF(AND(AC$7&gt;0,AB$7=0),1,AB15*(1+'Inputs and key outputs'!$D$81))*IF(AC$7&gt;0,1,0)</f>
        <v>1</v>
      </c>
      <c r="AD15" s="183">
        <f>IF(AND(AD$7&gt;0,AC$7=0),1,AC15*(1+'Inputs and key outputs'!$D$81))*IF(AD$7&gt;0,1,0)</f>
        <v>1</v>
      </c>
      <c r="AE15" s="183">
        <f>IF(AND(AE$7&gt;0,AD$7=0),1,AD15*(1+'Inputs and key outputs'!$D$81))*IF(AE$7&gt;0,1,0)</f>
        <v>1</v>
      </c>
      <c r="AF15" s="183">
        <f>IF(AND(AF$7&gt;0,AE$7=0),1,AE15*(1+'Inputs and key outputs'!$D$81))*IF(AF$7&gt;0,1,0)</f>
        <v>1</v>
      </c>
      <c r="AG15" s="183">
        <f>IF(AND(AG$7&gt;0,AF$7=0),1,AF15*(1+'Inputs and key outputs'!$D$81))*IF(AG$7&gt;0,1,0)</f>
        <v>1</v>
      </c>
      <c r="AH15" s="183">
        <f>IF(AND(AH$7&gt;0,AG$7=0),1,AG15*(1+'Inputs and key outputs'!$D$81))*IF(AH$7&gt;0,1,0)</f>
        <v>1</v>
      </c>
      <c r="AI15" s="183">
        <f>IF(AND(AI$7&gt;0,AH$7=0),1,AH15*(1+'Inputs and key outputs'!$D$81))*IF(AI$7&gt;0,1,0)</f>
        <v>1</v>
      </c>
      <c r="AJ15" s="183">
        <f>IF(AND(AJ$7&gt;0,AI$7=0),1,AI15*(1+'Inputs and key outputs'!$D$81))*IF(AJ$7&gt;0,1,0)</f>
        <v>1</v>
      </c>
      <c r="AK15" s="183">
        <f>IF(AND(AK$7&gt;0,AJ$7=0),1,AJ15*(1+'Inputs and key outputs'!$D$81))*IF(AK$7&gt;0,1,0)</f>
        <v>1</v>
      </c>
      <c r="AL15" s="183">
        <f>IF(AND(AL$7&gt;0,AK$7=0),1,AK15*(1+'Inputs and key outputs'!$D$81))*IF(AL$7&gt;0,1,0)</f>
        <v>1</v>
      </c>
      <c r="AM15" s="183">
        <f>IF(AND(AM$7&gt;0,AL$7=0),1,AL15*(1+'Inputs and key outputs'!$D$81))*IF(AM$7&gt;0,1,0)</f>
        <v>1</v>
      </c>
      <c r="AN15" s="183">
        <f>IF(AND(AN$7&gt;0,AM$7=0),1,AM15*(1+'Inputs and key outputs'!$D$81))*IF(AN$7&gt;0,1,0)</f>
        <v>1</v>
      </c>
      <c r="AO15" s="183">
        <f>IF(AND(AO$7&gt;0,AN$7=0),1,AN15*(1+'Inputs and key outputs'!$D$81))*IF(AO$7&gt;0,1,0)</f>
        <v>1</v>
      </c>
      <c r="AP15" s="183">
        <f>IF(AND(AP$7&gt;0,AO$7=0),1,AO15*(1+'Inputs and key outputs'!$D$81))*IF(AP$7&gt;0,1,0)</f>
        <v>1</v>
      </c>
      <c r="AQ15" s="183">
        <f>IF(AND(AQ$7&gt;0,AP$7=0),1,AP15*(1+'Inputs and key outputs'!$D$81))*IF(AQ$7&gt;0,1,0)</f>
        <v>1</v>
      </c>
      <c r="AR15" s="183">
        <f>IF(AND(AR$7&gt;0,AQ$7=0),1,AQ15*(1+'Inputs and key outputs'!$D$81))*IF(AR$7&gt;0,1,0)</f>
        <v>0</v>
      </c>
      <c r="AS15" s="183">
        <f>IF(AND(AS$7&gt;0,AR$7=0),1,AR15*(1+'Inputs and key outputs'!$D$81))*IF(AS$7&gt;0,1,0)</f>
        <v>0</v>
      </c>
      <c r="AT15" s="183">
        <f>IF(AND(AT$7&gt;0,AS$7=0),1,AS15*(1+'Inputs and key outputs'!$D$81))*IF(AT$7&gt;0,1,0)</f>
        <v>0</v>
      </c>
      <c r="AU15" s="183">
        <f>IF(AND(AU$7&gt;0,AT$7=0),1,AT15*(1+'Inputs and key outputs'!$D$81))*IF(AU$7&gt;0,1,0)</f>
        <v>0</v>
      </c>
    </row>
    <row r="16" spans="2:1805" outlineLevel="1" x14ac:dyDescent="0.25">
      <c r="C16" s="167" t="s">
        <v>45</v>
      </c>
      <c r="E16" s="170"/>
      <c r="F16" s="170"/>
      <c r="G16" s="170"/>
      <c r="H16" s="170"/>
      <c r="I16" s="186" t="s">
        <v>44</v>
      </c>
      <c r="M16" s="183">
        <f>IF(AND(M$7&gt;0,L$7=0),1,L16*(1+'Inputs and key outputs'!$D$87))*IF(M$7&gt;0,1,0)</f>
        <v>0</v>
      </c>
      <c r="N16" s="183">
        <f>IF(AND(N$7&gt;0,M$7=0),1,M16*(1+'Inputs and key outputs'!$D$87))*IF(N$7&gt;0,1,0)</f>
        <v>1</v>
      </c>
      <c r="O16" s="183">
        <f>IF(AND(O$7&gt;0,N$7=0),1,N16*(1+'Inputs and key outputs'!$D$87))*IF(O$7&gt;0,1,0)</f>
        <v>1</v>
      </c>
      <c r="P16" s="183">
        <f>IF(AND(P$7&gt;0,O$7=0),1,O16*(1+'Inputs and key outputs'!$D$87))*IF(P$7&gt;0,1,0)</f>
        <v>1</v>
      </c>
      <c r="Q16" s="183">
        <f>IF(AND(Q$7&gt;0,P$7=0),1,P16*(1+'Inputs and key outputs'!$D$87))*IF(Q$7&gt;0,1,0)</f>
        <v>1</v>
      </c>
      <c r="R16" s="183">
        <f>IF(AND(R$7&gt;0,Q$7=0),1,Q16*(1+'Inputs and key outputs'!$D$87))*IF(R$7&gt;0,1,0)</f>
        <v>1</v>
      </c>
      <c r="S16" s="183">
        <f>IF(AND(S$7&gt;0,R$7=0),1,R16*(1+'Inputs and key outputs'!$D$87))*IF(S$7&gt;0,1,0)</f>
        <v>1</v>
      </c>
      <c r="T16" s="183">
        <f>IF(AND(T$7&gt;0,S$7=0),1,S16*(1+'Inputs and key outputs'!$D$87))*IF(T$7&gt;0,1,0)</f>
        <v>1</v>
      </c>
      <c r="U16" s="183">
        <f>IF(AND(U$7&gt;0,T$7=0),1,T16*(1+'Inputs and key outputs'!$D$87))*IF(U$7&gt;0,1,0)</f>
        <v>1</v>
      </c>
      <c r="V16" s="183">
        <f>IF(AND(V$7&gt;0,U$7=0),1,U16*(1+'Inputs and key outputs'!$D$87))*IF(V$7&gt;0,1,0)</f>
        <v>1</v>
      </c>
      <c r="W16" s="183">
        <f>IF(AND(W$7&gt;0,V$7=0),1,V16*(1+'Inputs and key outputs'!$D$87))*IF(W$7&gt;0,1,0)</f>
        <v>1</v>
      </c>
      <c r="X16" s="183">
        <f>IF(AND(X$7&gt;0,W$7=0),1,W16*(1+'Inputs and key outputs'!$D$87))*IF(X$7&gt;0,1,0)</f>
        <v>1</v>
      </c>
      <c r="Y16" s="183">
        <f>IF(AND(Y$7&gt;0,X$7=0),1,X16*(1+'Inputs and key outputs'!$D$87))*IF(Y$7&gt;0,1,0)</f>
        <v>1</v>
      </c>
      <c r="Z16" s="183">
        <f>IF(AND(Z$7&gt;0,Y$7=0),1,Y16*(1+'Inputs and key outputs'!$D$87))*IF(Z$7&gt;0,1,0)</f>
        <v>1</v>
      </c>
      <c r="AA16" s="183">
        <f>IF(AND(AA$7&gt;0,Z$7=0),1,Z16*(1+'Inputs and key outputs'!$D$87))*IF(AA$7&gt;0,1,0)</f>
        <v>1</v>
      </c>
      <c r="AB16" s="183">
        <f>IF(AND(AB$7&gt;0,AA$7=0),1,AA16*(1+'Inputs and key outputs'!$D$87))*IF(AB$7&gt;0,1,0)</f>
        <v>1</v>
      </c>
      <c r="AC16" s="183">
        <f>IF(AND(AC$7&gt;0,AB$7=0),1,AB16*(1+'Inputs and key outputs'!$D$87))*IF(AC$7&gt;0,1,0)</f>
        <v>1</v>
      </c>
      <c r="AD16" s="183">
        <f>IF(AND(AD$7&gt;0,AC$7=0),1,AC16*(1+'Inputs and key outputs'!$D$87))*IF(AD$7&gt;0,1,0)</f>
        <v>1</v>
      </c>
      <c r="AE16" s="183">
        <f>IF(AND(AE$7&gt;0,AD$7=0),1,AD16*(1+'Inputs and key outputs'!$D$87))*IF(AE$7&gt;0,1,0)</f>
        <v>1</v>
      </c>
      <c r="AF16" s="183">
        <f>IF(AND(AF$7&gt;0,AE$7=0),1,AE16*(1+'Inputs and key outputs'!$D$87))*IF(AF$7&gt;0,1,0)</f>
        <v>1</v>
      </c>
      <c r="AG16" s="183">
        <f>IF(AND(AG$7&gt;0,AF$7=0),1,AF16*(1+'Inputs and key outputs'!$D$87))*IF(AG$7&gt;0,1,0)</f>
        <v>1</v>
      </c>
      <c r="AH16" s="183">
        <f>IF(AND(AH$7&gt;0,AG$7=0),1,AG16*(1+'Inputs and key outputs'!$D$87))*IF(AH$7&gt;0,1,0)</f>
        <v>1</v>
      </c>
      <c r="AI16" s="183">
        <f>IF(AND(AI$7&gt;0,AH$7=0),1,AH16*(1+'Inputs and key outputs'!$D$87))*IF(AI$7&gt;0,1,0)</f>
        <v>1</v>
      </c>
      <c r="AJ16" s="183">
        <f>IF(AND(AJ$7&gt;0,AI$7=0),1,AI16*(1+'Inputs and key outputs'!$D$87))*IF(AJ$7&gt;0,1,0)</f>
        <v>1</v>
      </c>
      <c r="AK16" s="183">
        <f>IF(AND(AK$7&gt;0,AJ$7=0),1,AJ16*(1+'Inputs and key outputs'!$D$87))*IF(AK$7&gt;0,1,0)</f>
        <v>1</v>
      </c>
      <c r="AL16" s="183">
        <f>IF(AND(AL$7&gt;0,AK$7=0),1,AK16*(1+'Inputs and key outputs'!$D$87))*IF(AL$7&gt;0,1,0)</f>
        <v>1</v>
      </c>
      <c r="AM16" s="183">
        <f>IF(AND(AM$7&gt;0,AL$7=0),1,AL16*(1+'Inputs and key outputs'!$D$87))*IF(AM$7&gt;0,1,0)</f>
        <v>1</v>
      </c>
      <c r="AN16" s="183">
        <f>IF(AND(AN$7&gt;0,AM$7=0),1,AM16*(1+'Inputs and key outputs'!$D$87))*IF(AN$7&gt;0,1,0)</f>
        <v>1</v>
      </c>
      <c r="AO16" s="183">
        <f>IF(AND(AO$7&gt;0,AN$7=0),1,AN16*(1+'Inputs and key outputs'!$D$87))*IF(AO$7&gt;0,1,0)</f>
        <v>1</v>
      </c>
      <c r="AP16" s="183">
        <f>IF(AND(AP$7&gt;0,AO$7=0),1,AO16*(1+'Inputs and key outputs'!$D$87))*IF(AP$7&gt;0,1,0)</f>
        <v>1</v>
      </c>
      <c r="AQ16" s="183">
        <f>IF(AND(AQ$7&gt;0,AP$7=0),1,AP16*(1+'Inputs and key outputs'!$D$87))*IF(AQ$7&gt;0,1,0)</f>
        <v>1</v>
      </c>
      <c r="AR16" s="183">
        <f>IF(AND(AR$7&gt;0,AQ$7=0),1,AQ16*(1+'Inputs and key outputs'!$D$87))*IF(AR$7&gt;0,1,0)</f>
        <v>0</v>
      </c>
      <c r="AS16" s="183">
        <f>IF(AND(AS$7&gt;0,AR$7=0),1,AR16*(1+'Inputs and key outputs'!$D$87))*IF(AS$7&gt;0,1,0)</f>
        <v>0</v>
      </c>
      <c r="AT16" s="183">
        <f>IF(AND(AT$7&gt;0,AS$7=0),1,AS16*(1+'Inputs and key outputs'!$D$87))*IF(AT$7&gt;0,1,0)</f>
        <v>0</v>
      </c>
      <c r="AU16" s="183">
        <f>IF(AND(AU$7&gt;0,AT$7=0),1,AT16*(1+'Inputs and key outputs'!$D$87))*IF(AU$7&gt;0,1,0)</f>
        <v>0</v>
      </c>
    </row>
    <row r="17" spans="1:1805" outlineLevel="1" x14ac:dyDescent="0.25">
      <c r="C17" s="167" t="s">
        <v>80</v>
      </c>
      <c r="E17" s="185" t="s">
        <v>44</v>
      </c>
      <c r="F17" s="185" t="s">
        <v>44</v>
      </c>
      <c r="G17" s="185" t="s">
        <v>44</v>
      </c>
      <c r="H17" s="185" t="s">
        <v>44</v>
      </c>
      <c r="I17" s="186" t="s">
        <v>44</v>
      </c>
      <c r="M17" s="183">
        <f>IF(AND(M$7&gt;0,L$7=0),1,L17*(1+'Inputs and key outputs'!$D$41))*IF(M$7&gt;0,1,0)</f>
        <v>0</v>
      </c>
      <c r="N17" s="183">
        <f>IF(AND(N$7&gt;0,M$7=0),1,M17*(1+'Inputs and key outputs'!$D$41))*IF(N$7&gt;0,1,0)</f>
        <v>1</v>
      </c>
      <c r="O17" s="183">
        <f>IF(AND(O$7&gt;0,N$7=0),1,N17*(1+'Inputs and key outputs'!$D$41))*IF(O$7&gt;0,1,0)</f>
        <v>1.02</v>
      </c>
      <c r="P17" s="183">
        <f>IF(AND(P$7&gt;0,O$7=0),1,O17*(1+'Inputs and key outputs'!$D$41))*IF(P$7&gt;0,1,0)</f>
        <v>1.0404</v>
      </c>
      <c r="Q17" s="183">
        <f>IF(AND(Q$7&gt;0,P$7=0),1,P17*(1+'Inputs and key outputs'!$D$41))*IF(Q$7&gt;0,1,0)</f>
        <v>1.0612079999999999</v>
      </c>
      <c r="R17" s="183">
        <f>IF(AND(R$7&gt;0,Q$7=0),1,Q17*(1+'Inputs and key outputs'!$D$41))*IF(R$7&gt;0,1,0)</f>
        <v>1.08243216</v>
      </c>
      <c r="S17" s="183">
        <f>IF(AND(S$7&gt;0,R$7=0),1,R17*(1+'Inputs and key outputs'!$D$41))*IF(S$7&gt;0,1,0)</f>
        <v>1.1040808032</v>
      </c>
      <c r="T17" s="183">
        <f>IF(AND(T$7&gt;0,S$7=0),1,S17*(1+'Inputs and key outputs'!$D$41))*IF(T$7&gt;0,1,0)</f>
        <v>1.1261624192640001</v>
      </c>
      <c r="U17" s="183">
        <f>IF(AND(U$7&gt;0,T$7=0),1,T17*(1+'Inputs and key outputs'!$D$41))*IF(U$7&gt;0,1,0)</f>
        <v>1.14868566764928</v>
      </c>
      <c r="V17" s="183">
        <f>IF(AND(V$7&gt;0,U$7=0),1,U17*(1+'Inputs and key outputs'!$D$41))*IF(V$7&gt;0,1,0)</f>
        <v>1.1716593810022657</v>
      </c>
      <c r="W17" s="183">
        <f>IF(AND(W$7&gt;0,V$7=0),1,V17*(1+'Inputs and key outputs'!$D$41))*IF(W$7&gt;0,1,0)</f>
        <v>1.1950925686223111</v>
      </c>
      <c r="X17" s="183">
        <f>IF(AND(X$7&gt;0,W$7=0),1,W17*(1+'Inputs and key outputs'!$D$41))*IF(X$7&gt;0,1,0)</f>
        <v>1.2189944199947573</v>
      </c>
      <c r="Y17" s="183">
        <f>IF(AND(Y$7&gt;0,X$7=0),1,X17*(1+'Inputs and key outputs'!$D$41))*IF(Y$7&gt;0,1,0)</f>
        <v>1.2433743083946525</v>
      </c>
      <c r="Z17" s="183">
        <f>IF(AND(Z$7&gt;0,Y$7=0),1,Y17*(1+'Inputs and key outputs'!$D$41))*IF(Z$7&gt;0,1,0)</f>
        <v>1.2682417945625455</v>
      </c>
      <c r="AA17" s="183">
        <f>IF(AND(AA$7&gt;0,Z$7=0),1,Z17*(1+'Inputs and key outputs'!$D$41))*IF(AA$7&gt;0,1,0)</f>
        <v>1.2936066304537963</v>
      </c>
      <c r="AB17" s="183">
        <f>IF(AND(AB$7&gt;0,AA$7=0),1,AA17*(1+'Inputs and key outputs'!$D$41))*IF(AB$7&gt;0,1,0)</f>
        <v>1.3194787630628724</v>
      </c>
      <c r="AC17" s="183">
        <f>IF(AND(AC$7&gt;0,AB$7=0),1,AB17*(1+'Inputs and key outputs'!$D$41))*IF(AC$7&gt;0,1,0)</f>
        <v>1.3458683383241299</v>
      </c>
      <c r="AD17" s="183">
        <f>IF(AND(AD$7&gt;0,AC$7=0),1,AC17*(1+'Inputs and key outputs'!$D$41))*IF(AD$7&gt;0,1,0)</f>
        <v>1.3727857050906125</v>
      </c>
      <c r="AE17" s="183">
        <f>IF(AND(AE$7&gt;0,AD$7=0),1,AD17*(1+'Inputs and key outputs'!$D$41))*IF(AE$7&gt;0,1,0)</f>
        <v>1.4002414191924248</v>
      </c>
      <c r="AF17" s="183">
        <f>IF(AND(AF$7&gt;0,AE$7=0),1,AE17*(1+'Inputs and key outputs'!$D$41))*IF(AF$7&gt;0,1,0)</f>
        <v>1.4282462475762734</v>
      </c>
      <c r="AG17" s="183">
        <f>IF(AND(AG$7&gt;0,AF$7=0),1,AF17*(1+'Inputs and key outputs'!$D$41))*IF(AG$7&gt;0,1,0)</f>
        <v>1.4568111725277988</v>
      </c>
      <c r="AH17" s="183">
        <f>IF(AND(AH$7&gt;0,AG$7=0),1,AG17*(1+'Inputs and key outputs'!$D$41))*IF(AH$7&gt;0,1,0)</f>
        <v>1.4859473959783549</v>
      </c>
      <c r="AI17" s="183">
        <f>IF(AND(AI$7&gt;0,AH$7=0),1,AH17*(1+'Inputs and key outputs'!$D$41))*IF(AI$7&gt;0,1,0)</f>
        <v>1.5156663438979221</v>
      </c>
      <c r="AJ17" s="183">
        <f>IF(AND(AJ$7&gt;0,AI$7=0),1,AI17*(1+'Inputs and key outputs'!$D$41))*IF(AJ$7&gt;0,1,0)</f>
        <v>1.5459796707758806</v>
      </c>
      <c r="AK17" s="183">
        <f>IF(AND(AK$7&gt;0,AJ$7=0),1,AJ17*(1+'Inputs and key outputs'!$D$41))*IF(AK$7&gt;0,1,0)</f>
        <v>1.5768992641913981</v>
      </c>
      <c r="AL17" s="183">
        <f>IF(AND(AL$7&gt;0,AK$7=0),1,AK17*(1+'Inputs and key outputs'!$D$41))*IF(AL$7&gt;0,1,0)</f>
        <v>1.6084372494752261</v>
      </c>
      <c r="AM17" s="183">
        <f>IF(AND(AM$7&gt;0,AL$7=0),1,AL17*(1+'Inputs and key outputs'!$D$41))*IF(AM$7&gt;0,1,0)</f>
        <v>1.6406059944647307</v>
      </c>
      <c r="AN17" s="183">
        <f>IF(AND(AN$7&gt;0,AM$7=0),1,AM17*(1+'Inputs and key outputs'!$D$41))*IF(AN$7&gt;0,1,0)</f>
        <v>1.6734181143540252</v>
      </c>
      <c r="AO17" s="183">
        <f>IF(AND(AO$7&gt;0,AN$7=0),1,AN17*(1+'Inputs and key outputs'!$D$41))*IF(AO$7&gt;0,1,0)</f>
        <v>1.7068864766411058</v>
      </c>
      <c r="AP17" s="183">
        <f>IF(AND(AP$7&gt;0,AO$7=0),1,AO17*(1+'Inputs and key outputs'!$D$41))*IF(AP$7&gt;0,1,0)</f>
        <v>1.7410242061739281</v>
      </c>
      <c r="AQ17" s="183">
        <f>IF(AND(AQ$7&gt;0,AP$7=0),1,AP17*(1+'Inputs and key outputs'!$D$41))*IF(AQ$7&gt;0,1,0)</f>
        <v>1.7758446902974065</v>
      </c>
      <c r="AR17" s="183">
        <f>IF(AND(AR$7&gt;0,AQ$7=0),1,AQ17*(1+'Inputs and key outputs'!$D$41))*IF(AR$7&gt;0,1,0)</f>
        <v>0</v>
      </c>
      <c r="AS17" s="183">
        <f>IF(AND(AS$7&gt;0,AR$7=0),1,AR17*(1+'Inputs and key outputs'!$D$41))*IF(AS$7&gt;0,1,0)</f>
        <v>0</v>
      </c>
      <c r="AT17" s="183">
        <f>IF(AND(AT$7&gt;0,AS$7=0),1,AS17*(1+'Inputs and key outputs'!$D$41))*IF(AT$7&gt;0,1,0)</f>
        <v>0</v>
      </c>
      <c r="AU17" s="183">
        <f>IF(AND(AU$7&gt;0,AT$7=0),1,AT17*(1+'Inputs and key outputs'!$D$41))*IF(AU$7&gt;0,1,0)</f>
        <v>0</v>
      </c>
    </row>
    <row r="18" spans="1:1805" outlineLevel="1" x14ac:dyDescent="0.25">
      <c r="C18" s="167" t="s">
        <v>38</v>
      </c>
      <c r="E18" s="185" t="s">
        <v>44</v>
      </c>
      <c r="F18" s="185" t="s">
        <v>44</v>
      </c>
      <c r="G18" s="170"/>
      <c r="H18" s="185" t="s">
        <v>44</v>
      </c>
      <c r="I18" s="170"/>
      <c r="M18" s="183">
        <f>IF(AND(M$7&gt;0,L$7=0),1,L18*(1+'Inputs and key outputs'!$D$90))*IF(M$7&gt;0,1,0)</f>
        <v>0</v>
      </c>
      <c r="N18" s="183">
        <f>IF(AND(N$7&gt;0,M$7=0),1,M18*(1+'Inputs and key outputs'!$D$90))*IF(N$7&gt;0,1,0)</f>
        <v>1</v>
      </c>
      <c r="O18" s="183">
        <f>IF(AND(O$7&gt;0,N$7=0),1,N18*(1+'Inputs and key outputs'!$D$90))*IF(O$7&gt;0,1,0)</f>
        <v>1.01</v>
      </c>
      <c r="P18" s="183">
        <f>IF(AND(P$7&gt;0,O$7=0),1,O18*(1+'Inputs and key outputs'!$D$90))*IF(P$7&gt;0,1,0)</f>
        <v>1.0201</v>
      </c>
      <c r="Q18" s="183">
        <f>IF(AND(Q$7&gt;0,P$7=0),1,P18*(1+'Inputs and key outputs'!$D$90))*IF(Q$7&gt;0,1,0)</f>
        <v>1.0303009999999999</v>
      </c>
      <c r="R18" s="183">
        <f>IF(AND(R$7&gt;0,Q$7=0),1,Q18*(1+'Inputs and key outputs'!$D$90))*IF(R$7&gt;0,1,0)</f>
        <v>1.04060401</v>
      </c>
      <c r="S18" s="183">
        <f>IF(AND(S$7&gt;0,R$7=0),1,R18*(1+'Inputs and key outputs'!$D$90))*IF(S$7&gt;0,1,0)</f>
        <v>1.0510100500999999</v>
      </c>
      <c r="T18" s="183">
        <f>IF(AND(T$7&gt;0,S$7=0),1,S18*(1+'Inputs and key outputs'!$D$90))*IF(T$7&gt;0,1,0)</f>
        <v>1.0615201506009999</v>
      </c>
      <c r="U18" s="183">
        <f>IF(AND(U$7&gt;0,T$7=0),1,T18*(1+'Inputs and key outputs'!$D$90))*IF(U$7&gt;0,1,0)</f>
        <v>1.0721353521070098</v>
      </c>
      <c r="V18" s="183">
        <f>IF(AND(V$7&gt;0,U$7=0),1,U18*(1+'Inputs and key outputs'!$D$90))*IF(V$7&gt;0,1,0)</f>
        <v>1.08285670562808</v>
      </c>
      <c r="W18" s="183">
        <f>IF(AND(W$7&gt;0,V$7=0),1,V18*(1+'Inputs and key outputs'!$D$90))*IF(W$7&gt;0,1,0)</f>
        <v>1.0936852726843609</v>
      </c>
      <c r="X18" s="183">
        <f>IF(AND(X$7&gt;0,W$7=0),1,W18*(1+'Inputs and key outputs'!$D$90))*IF(X$7&gt;0,1,0)</f>
        <v>1.1046221254112045</v>
      </c>
      <c r="Y18" s="183">
        <f>IF(AND(Y$7&gt;0,X$7=0),1,X18*(1+'Inputs and key outputs'!$D$90))*IF(Y$7&gt;0,1,0)</f>
        <v>1.1156683466653166</v>
      </c>
      <c r="Z18" s="183">
        <f>IF(AND(Z$7&gt;0,Y$7=0),1,Y18*(1+'Inputs and key outputs'!$D$90))*IF(Z$7&gt;0,1,0)</f>
        <v>1.1268250301319698</v>
      </c>
      <c r="AA18" s="183">
        <f>IF(AND(AA$7&gt;0,Z$7=0),1,Z18*(1+'Inputs and key outputs'!$D$90))*IF(AA$7&gt;0,1,0)</f>
        <v>1.1380932804332895</v>
      </c>
      <c r="AB18" s="183">
        <f>IF(AND(AB$7&gt;0,AA$7=0),1,AA18*(1+'Inputs and key outputs'!$D$90))*IF(AB$7&gt;0,1,0)</f>
        <v>1.1494742132376223</v>
      </c>
      <c r="AC18" s="183">
        <f>IF(AND(AC$7&gt;0,AB$7=0),1,AB18*(1+'Inputs and key outputs'!$D$90))*IF(AC$7&gt;0,1,0)</f>
        <v>1.1609689553699987</v>
      </c>
      <c r="AD18" s="183">
        <f>IF(AND(AD$7&gt;0,AC$7=0),1,AC18*(1+'Inputs and key outputs'!$D$90))*IF(AD$7&gt;0,1,0)</f>
        <v>1.1725786449236986</v>
      </c>
      <c r="AE18" s="183">
        <f>IF(AND(AE$7&gt;0,AD$7=0),1,AD18*(1+'Inputs and key outputs'!$D$90))*IF(AE$7&gt;0,1,0)</f>
        <v>1.1843044313729356</v>
      </c>
      <c r="AF18" s="183">
        <f>IF(AND(AF$7&gt;0,AE$7=0),1,AE18*(1+'Inputs and key outputs'!$D$90))*IF(AF$7&gt;0,1,0)</f>
        <v>1.196147475686665</v>
      </c>
      <c r="AG18" s="183">
        <f>IF(AND(AG$7&gt;0,AF$7=0),1,AF18*(1+'Inputs and key outputs'!$D$90))*IF(AG$7&gt;0,1,0)</f>
        <v>1.2081089504435316</v>
      </c>
      <c r="AH18" s="183">
        <f>IF(AND(AH$7&gt;0,AG$7=0),1,AG18*(1+'Inputs and key outputs'!$D$90))*IF(AH$7&gt;0,1,0)</f>
        <v>1.220190039947967</v>
      </c>
      <c r="AI18" s="183">
        <f>IF(AND(AI$7&gt;0,AH$7=0),1,AH18*(1+'Inputs and key outputs'!$D$90))*IF(AI$7&gt;0,1,0)</f>
        <v>1.2323919403474468</v>
      </c>
      <c r="AJ18" s="183">
        <f>IF(AND(AJ$7&gt;0,AI$7=0),1,AI18*(1+'Inputs and key outputs'!$D$90))*IF(AJ$7&gt;0,1,0)</f>
        <v>1.2447158597509214</v>
      </c>
      <c r="AK18" s="183">
        <f>IF(AND(AK$7&gt;0,AJ$7=0),1,AJ18*(1+'Inputs and key outputs'!$D$90))*IF(AK$7&gt;0,1,0)</f>
        <v>1.2571630183484306</v>
      </c>
      <c r="AL18" s="183">
        <f>IF(AND(AL$7&gt;0,AK$7=0),1,AK18*(1+'Inputs and key outputs'!$D$90))*IF(AL$7&gt;0,1,0)</f>
        <v>1.269734648531915</v>
      </c>
      <c r="AM18" s="183">
        <f>IF(AND(AM$7&gt;0,AL$7=0),1,AL18*(1+'Inputs and key outputs'!$D$90))*IF(AM$7&gt;0,1,0)</f>
        <v>1.282431995017234</v>
      </c>
      <c r="AN18" s="183">
        <f>IF(AND(AN$7&gt;0,AM$7=0),1,AM18*(1+'Inputs and key outputs'!$D$90))*IF(AN$7&gt;0,1,0)</f>
        <v>1.2952563149674063</v>
      </c>
      <c r="AO18" s="183">
        <f>IF(AND(AO$7&gt;0,AN$7=0),1,AN18*(1+'Inputs and key outputs'!$D$90))*IF(AO$7&gt;0,1,0)</f>
        <v>1.3082088781170804</v>
      </c>
      <c r="AP18" s="183">
        <f>IF(AND(AP$7&gt;0,AO$7=0),1,AO18*(1+'Inputs and key outputs'!$D$90))*IF(AP$7&gt;0,1,0)</f>
        <v>1.3212909668982513</v>
      </c>
      <c r="AQ18" s="183">
        <f>IF(AND(AQ$7&gt;0,AP$7=0),1,AP18*(1+'Inputs and key outputs'!$D$90))*IF(AQ$7&gt;0,1,0)</f>
        <v>1.3345038765672339</v>
      </c>
      <c r="AR18" s="183">
        <f>IF(AND(AR$7&gt;0,AQ$7=0),1,AQ18*(1+'Inputs and key outputs'!$D$90))*IF(AR$7&gt;0,1,0)</f>
        <v>0</v>
      </c>
      <c r="AS18" s="183">
        <f>IF(AND(AS$7&gt;0,AR$7=0),1,AR18*(1+'Inputs and key outputs'!$D$90))*IF(AS$7&gt;0,1,0)</f>
        <v>0</v>
      </c>
      <c r="AT18" s="183">
        <f>IF(AND(AT$7&gt;0,AS$7=0),1,AS18*(1+'Inputs and key outputs'!$D$90))*IF(AT$7&gt;0,1,0)</f>
        <v>0</v>
      </c>
      <c r="AU18" s="183">
        <f>IF(AND(AU$7&gt;0,AT$7=0),1,AT18*(1+'Inputs and key outputs'!$D$90))*IF(AU$7&gt;0,1,0)</f>
        <v>0</v>
      </c>
    </row>
    <row r="19" spans="1:1805" s="187" customFormat="1" ht="13.35" customHeight="1" thickBot="1" x14ac:dyDescent="0.2"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189"/>
      <c r="CC19" s="189"/>
      <c r="CD19" s="189"/>
      <c r="CE19" s="189"/>
      <c r="CF19" s="189"/>
      <c r="CG19" s="189"/>
      <c r="CH19" s="189"/>
      <c r="CI19" s="189"/>
      <c r="CJ19" s="189"/>
      <c r="CK19" s="189"/>
      <c r="CL19" s="189"/>
      <c r="CM19" s="189"/>
      <c r="CN19" s="189"/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89"/>
      <c r="DG19" s="189"/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89"/>
      <c r="DX19" s="189"/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89"/>
      <c r="EK19" s="189"/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89"/>
      <c r="EW19" s="189"/>
      <c r="EX19" s="189"/>
      <c r="EY19" s="189"/>
      <c r="EZ19" s="189"/>
      <c r="FA19" s="189"/>
      <c r="FB19" s="189"/>
      <c r="FC19" s="189"/>
      <c r="FD19" s="189"/>
      <c r="FE19" s="189"/>
      <c r="FF19" s="189"/>
      <c r="FG19" s="189"/>
      <c r="FH19" s="189"/>
      <c r="FI19" s="189"/>
      <c r="FJ19" s="189"/>
      <c r="FK19" s="189"/>
      <c r="FL19" s="189"/>
      <c r="FM19" s="189"/>
      <c r="FN19" s="189"/>
      <c r="FO19" s="189"/>
      <c r="FP19" s="189"/>
      <c r="FQ19" s="189"/>
      <c r="FR19" s="189"/>
      <c r="FS19" s="189"/>
      <c r="FT19" s="189"/>
      <c r="FU19" s="189"/>
      <c r="FV19" s="189"/>
      <c r="FW19" s="189"/>
      <c r="FX19" s="189"/>
      <c r="FY19" s="189"/>
      <c r="FZ19" s="189"/>
      <c r="GA19" s="189"/>
      <c r="GB19" s="189"/>
      <c r="GC19" s="189"/>
      <c r="GD19" s="189"/>
      <c r="GE19" s="189"/>
      <c r="GF19" s="189"/>
      <c r="GG19" s="189"/>
      <c r="GH19" s="189"/>
      <c r="GI19" s="189"/>
      <c r="GJ19" s="189"/>
      <c r="GK19" s="189"/>
      <c r="GL19" s="189"/>
      <c r="GM19" s="189"/>
      <c r="GN19" s="189"/>
      <c r="GO19" s="189"/>
      <c r="GP19" s="189"/>
      <c r="GQ19" s="189"/>
      <c r="GR19" s="189"/>
      <c r="GS19" s="189"/>
      <c r="GT19" s="189"/>
      <c r="GU19" s="189"/>
      <c r="GV19" s="189"/>
      <c r="GW19" s="189"/>
      <c r="GX19" s="189"/>
      <c r="GY19" s="189"/>
      <c r="GZ19" s="189"/>
      <c r="HA19" s="189"/>
      <c r="HB19" s="189"/>
      <c r="HC19" s="189"/>
      <c r="HD19" s="189"/>
      <c r="HE19" s="189"/>
      <c r="HF19" s="189"/>
      <c r="HG19" s="189"/>
      <c r="HH19" s="189"/>
      <c r="HI19" s="189"/>
      <c r="HJ19" s="189"/>
      <c r="HK19" s="189"/>
      <c r="HL19" s="189"/>
      <c r="HM19" s="189"/>
      <c r="HN19" s="189"/>
      <c r="HO19" s="189"/>
      <c r="HP19" s="189"/>
      <c r="HQ19" s="189"/>
      <c r="HR19" s="189"/>
      <c r="HS19" s="189"/>
      <c r="HT19" s="189"/>
      <c r="HU19" s="189"/>
      <c r="HV19" s="189"/>
      <c r="HW19" s="189"/>
      <c r="HX19" s="189"/>
      <c r="HY19" s="189"/>
      <c r="HZ19" s="189"/>
      <c r="IA19" s="189"/>
      <c r="IB19" s="189"/>
      <c r="IC19" s="189"/>
      <c r="ID19" s="189"/>
      <c r="IE19" s="189"/>
      <c r="IF19" s="189"/>
      <c r="IG19" s="189"/>
      <c r="IH19" s="189"/>
      <c r="II19" s="189"/>
      <c r="IJ19" s="189"/>
      <c r="IK19" s="189"/>
      <c r="IL19" s="189"/>
      <c r="IM19" s="189"/>
      <c r="IN19" s="189"/>
      <c r="IO19" s="189"/>
      <c r="IP19" s="189"/>
      <c r="IQ19" s="189"/>
      <c r="IR19" s="189"/>
      <c r="IS19" s="189"/>
      <c r="IT19" s="189"/>
      <c r="IU19" s="189"/>
      <c r="IV19" s="189"/>
      <c r="IW19" s="189"/>
      <c r="IX19" s="189"/>
      <c r="IY19" s="189"/>
      <c r="IZ19" s="189"/>
      <c r="JA19" s="189"/>
      <c r="JB19" s="189"/>
      <c r="JC19" s="189"/>
      <c r="JD19" s="189"/>
      <c r="JE19" s="189"/>
      <c r="JF19" s="189"/>
      <c r="JG19" s="189"/>
      <c r="JH19" s="189"/>
      <c r="JI19" s="189"/>
      <c r="JJ19" s="189"/>
      <c r="JK19" s="189"/>
      <c r="JL19" s="189"/>
      <c r="JM19" s="189"/>
      <c r="JN19" s="189"/>
      <c r="JO19" s="189"/>
      <c r="JP19" s="189"/>
      <c r="JQ19" s="189"/>
      <c r="JR19" s="189"/>
      <c r="JS19" s="189"/>
      <c r="JT19" s="189"/>
      <c r="JU19" s="189"/>
      <c r="JV19" s="189"/>
      <c r="JW19" s="189"/>
      <c r="JX19" s="189"/>
      <c r="JY19" s="189"/>
      <c r="JZ19" s="189"/>
      <c r="KA19" s="189"/>
      <c r="KB19" s="189"/>
      <c r="KC19" s="189"/>
      <c r="KD19" s="189"/>
      <c r="KE19" s="189"/>
      <c r="KF19" s="189"/>
      <c r="KG19" s="189"/>
      <c r="KH19" s="189"/>
      <c r="KI19" s="189"/>
      <c r="KJ19" s="189"/>
      <c r="KK19" s="189"/>
      <c r="KL19" s="189"/>
      <c r="KM19" s="189"/>
      <c r="KN19" s="189"/>
      <c r="KO19" s="189"/>
      <c r="KP19" s="189"/>
      <c r="KQ19" s="189"/>
      <c r="KR19" s="189"/>
      <c r="KS19" s="189"/>
      <c r="KT19" s="189"/>
      <c r="KU19" s="189"/>
      <c r="KV19" s="189"/>
      <c r="KW19" s="189"/>
      <c r="KX19" s="189"/>
      <c r="KY19" s="189"/>
      <c r="KZ19" s="189"/>
      <c r="LA19" s="189"/>
      <c r="LB19" s="189"/>
      <c r="LC19" s="189"/>
      <c r="LD19" s="189"/>
      <c r="LE19" s="189"/>
      <c r="LF19" s="189"/>
      <c r="LG19" s="189"/>
      <c r="LH19" s="189"/>
      <c r="LI19" s="189"/>
      <c r="LJ19" s="189"/>
      <c r="LK19" s="189"/>
      <c r="LL19" s="189"/>
      <c r="LM19" s="189"/>
      <c r="LN19" s="189"/>
      <c r="LO19" s="189"/>
      <c r="LP19" s="189"/>
      <c r="LQ19" s="189"/>
      <c r="LR19" s="189"/>
      <c r="LS19" s="189"/>
      <c r="LT19" s="189"/>
      <c r="LU19" s="189"/>
      <c r="LV19" s="189"/>
      <c r="LW19" s="189"/>
      <c r="LX19" s="189"/>
      <c r="LY19" s="189"/>
      <c r="LZ19" s="189"/>
      <c r="MA19" s="189"/>
      <c r="MB19" s="189"/>
      <c r="MC19" s="189"/>
      <c r="MD19" s="189"/>
      <c r="ME19" s="189"/>
      <c r="MF19" s="189"/>
      <c r="MG19" s="189"/>
      <c r="MH19" s="189"/>
      <c r="MI19" s="189"/>
      <c r="MJ19" s="189"/>
      <c r="MK19" s="189"/>
      <c r="ML19" s="189"/>
      <c r="MM19" s="189"/>
      <c r="MN19" s="189"/>
      <c r="MO19" s="189"/>
      <c r="MP19" s="189"/>
      <c r="MQ19" s="189"/>
      <c r="MR19" s="189"/>
      <c r="MS19" s="189"/>
      <c r="MT19" s="189"/>
      <c r="MU19" s="189"/>
      <c r="MV19" s="189"/>
      <c r="MW19" s="189"/>
      <c r="MX19" s="189"/>
      <c r="MY19" s="189"/>
      <c r="MZ19" s="189"/>
      <c r="NA19" s="189"/>
      <c r="NB19" s="189"/>
      <c r="NC19" s="189"/>
      <c r="ND19" s="189"/>
      <c r="NE19" s="189"/>
      <c r="NF19" s="189"/>
      <c r="NG19" s="189"/>
      <c r="NH19" s="189"/>
      <c r="NI19" s="189"/>
      <c r="NJ19" s="189"/>
      <c r="NK19" s="189"/>
      <c r="NL19" s="189"/>
      <c r="NM19" s="189"/>
      <c r="NN19" s="189"/>
      <c r="NO19" s="189"/>
      <c r="NP19" s="189"/>
      <c r="NQ19" s="189"/>
      <c r="NR19" s="189"/>
      <c r="NS19" s="189"/>
      <c r="NT19" s="189"/>
      <c r="NU19" s="189"/>
      <c r="NV19" s="189"/>
      <c r="NW19" s="189"/>
      <c r="NX19" s="189"/>
      <c r="NY19" s="189"/>
      <c r="NZ19" s="189"/>
      <c r="OA19" s="189"/>
      <c r="OB19" s="189"/>
      <c r="OC19" s="189"/>
      <c r="OD19" s="189"/>
      <c r="OE19" s="189"/>
      <c r="OF19" s="189"/>
      <c r="OG19" s="189"/>
      <c r="OH19" s="189"/>
      <c r="OI19" s="189"/>
      <c r="OJ19" s="189"/>
      <c r="OK19" s="189"/>
      <c r="OL19" s="189"/>
      <c r="OM19" s="189"/>
      <c r="ON19" s="189"/>
      <c r="OO19" s="189"/>
      <c r="OP19" s="189"/>
      <c r="OQ19" s="189"/>
      <c r="OR19" s="189"/>
      <c r="OS19" s="189"/>
      <c r="OT19" s="189"/>
      <c r="OU19" s="189"/>
      <c r="OV19" s="189"/>
      <c r="OW19" s="189"/>
      <c r="OX19" s="189"/>
      <c r="OY19" s="189"/>
      <c r="OZ19" s="189"/>
      <c r="PA19" s="189"/>
      <c r="PB19" s="189"/>
      <c r="PC19" s="189"/>
      <c r="PD19" s="189"/>
      <c r="PE19" s="189"/>
      <c r="PF19" s="189"/>
      <c r="PG19" s="189"/>
      <c r="PH19" s="189"/>
      <c r="PI19" s="189"/>
      <c r="PJ19" s="189"/>
      <c r="PK19" s="189"/>
      <c r="PL19" s="189"/>
      <c r="PM19" s="189"/>
      <c r="PN19" s="189"/>
      <c r="PO19" s="189"/>
      <c r="PP19" s="189"/>
      <c r="PQ19" s="189"/>
      <c r="PR19" s="189"/>
      <c r="PS19" s="189"/>
      <c r="PT19" s="189"/>
      <c r="PU19" s="189"/>
      <c r="PV19" s="189"/>
      <c r="PW19" s="189"/>
      <c r="PX19" s="189"/>
      <c r="PY19" s="189"/>
      <c r="PZ19" s="189"/>
      <c r="QA19" s="189"/>
      <c r="QB19" s="189"/>
      <c r="QC19" s="189"/>
      <c r="QD19" s="189"/>
      <c r="QE19" s="189"/>
      <c r="QF19" s="189"/>
      <c r="QG19" s="189"/>
      <c r="QH19" s="189"/>
      <c r="QI19" s="189"/>
      <c r="QJ19" s="189"/>
      <c r="QK19" s="189"/>
      <c r="QL19" s="189"/>
      <c r="QM19" s="189"/>
      <c r="QN19" s="189"/>
      <c r="QO19" s="189"/>
      <c r="QP19" s="189"/>
      <c r="QQ19" s="189"/>
      <c r="QR19" s="189"/>
      <c r="QS19" s="189"/>
      <c r="QT19" s="189"/>
      <c r="QU19" s="189"/>
      <c r="QV19" s="189"/>
      <c r="QW19" s="189"/>
      <c r="QX19" s="189"/>
      <c r="QY19" s="189"/>
      <c r="QZ19" s="189"/>
      <c r="RA19" s="189"/>
      <c r="RB19" s="189"/>
      <c r="RC19" s="189"/>
      <c r="RD19" s="189"/>
      <c r="RE19" s="189"/>
      <c r="RF19" s="189"/>
      <c r="RG19" s="189"/>
      <c r="RH19" s="189"/>
      <c r="RI19" s="189"/>
      <c r="RJ19" s="189"/>
      <c r="RK19" s="189"/>
      <c r="RL19" s="189"/>
      <c r="RM19" s="189"/>
      <c r="RN19" s="189"/>
      <c r="RO19" s="189"/>
      <c r="RP19" s="189"/>
      <c r="RQ19" s="189"/>
      <c r="RR19" s="189"/>
      <c r="RS19" s="189"/>
      <c r="RT19" s="189"/>
      <c r="RU19" s="189"/>
      <c r="RV19" s="189"/>
      <c r="RW19" s="189"/>
      <c r="RX19" s="189"/>
      <c r="RY19" s="189"/>
      <c r="RZ19" s="189"/>
      <c r="SA19" s="189"/>
      <c r="SB19" s="189"/>
      <c r="SC19" s="189"/>
      <c r="SD19" s="189"/>
      <c r="SE19" s="189"/>
      <c r="SF19" s="189"/>
      <c r="SG19" s="189"/>
      <c r="SH19" s="189"/>
      <c r="SI19" s="189"/>
      <c r="SJ19" s="189"/>
      <c r="SK19" s="189"/>
      <c r="SL19" s="189"/>
      <c r="SM19" s="189"/>
      <c r="SN19" s="189"/>
      <c r="SO19" s="189"/>
      <c r="SP19" s="189"/>
      <c r="SQ19" s="189"/>
      <c r="SR19" s="189"/>
      <c r="SS19" s="189"/>
      <c r="ST19" s="189"/>
      <c r="SU19" s="189"/>
      <c r="SV19" s="189"/>
      <c r="SW19" s="189"/>
      <c r="SX19" s="189"/>
      <c r="SY19" s="189"/>
      <c r="SZ19" s="189"/>
      <c r="TA19" s="189"/>
      <c r="TB19" s="189"/>
      <c r="TC19" s="189"/>
      <c r="TD19" s="189"/>
      <c r="TE19" s="189"/>
      <c r="TF19" s="189"/>
      <c r="TG19" s="189"/>
      <c r="TH19" s="189"/>
      <c r="TI19" s="189"/>
      <c r="TJ19" s="189"/>
      <c r="TK19" s="189"/>
      <c r="TL19" s="189"/>
      <c r="TM19" s="189"/>
      <c r="TN19" s="189"/>
      <c r="TO19" s="189"/>
      <c r="TP19" s="189"/>
      <c r="TQ19" s="189"/>
      <c r="TR19" s="189"/>
      <c r="TS19" s="189"/>
      <c r="TT19" s="189"/>
      <c r="TU19" s="189"/>
      <c r="TV19" s="189"/>
      <c r="TW19" s="189"/>
      <c r="TX19" s="189"/>
      <c r="TY19" s="189"/>
      <c r="TZ19" s="189"/>
      <c r="UA19" s="189"/>
      <c r="UB19" s="189"/>
      <c r="UC19" s="189"/>
      <c r="UD19" s="189"/>
      <c r="UE19" s="189"/>
      <c r="UF19" s="189"/>
      <c r="UG19" s="189"/>
      <c r="UH19" s="189"/>
      <c r="UI19" s="189"/>
      <c r="UJ19" s="189"/>
      <c r="UK19" s="189"/>
      <c r="UL19" s="189"/>
      <c r="UM19" s="189"/>
      <c r="UN19" s="189"/>
      <c r="UO19" s="189"/>
      <c r="UP19" s="189"/>
      <c r="UQ19" s="189"/>
      <c r="UR19" s="189"/>
      <c r="US19" s="189"/>
      <c r="UT19" s="189"/>
      <c r="UU19" s="189"/>
      <c r="UV19" s="189"/>
      <c r="UW19" s="189"/>
      <c r="UX19" s="189"/>
      <c r="UY19" s="189"/>
      <c r="UZ19" s="189"/>
      <c r="VA19" s="189"/>
      <c r="VB19" s="189"/>
      <c r="VC19" s="189"/>
      <c r="VD19" s="189"/>
      <c r="VE19" s="189"/>
      <c r="VF19" s="189"/>
      <c r="VG19" s="189"/>
      <c r="VH19" s="189"/>
      <c r="VI19" s="189"/>
      <c r="VJ19" s="189"/>
      <c r="VK19" s="189"/>
      <c r="VL19" s="189"/>
      <c r="VM19" s="189"/>
      <c r="VN19" s="189"/>
      <c r="VO19" s="189"/>
      <c r="VP19" s="189"/>
      <c r="VQ19" s="189"/>
      <c r="VR19" s="189"/>
      <c r="VS19" s="189"/>
      <c r="VT19" s="189"/>
      <c r="VU19" s="189"/>
      <c r="VV19" s="189"/>
      <c r="VW19" s="189"/>
      <c r="VX19" s="189"/>
      <c r="VY19" s="189"/>
      <c r="VZ19" s="189"/>
      <c r="WA19" s="189"/>
      <c r="WB19" s="189"/>
      <c r="WC19" s="189"/>
      <c r="WD19" s="189"/>
      <c r="WE19" s="189"/>
      <c r="WF19" s="189"/>
      <c r="WG19" s="189"/>
      <c r="WH19" s="189"/>
      <c r="WI19" s="189"/>
      <c r="WJ19" s="189"/>
      <c r="WK19" s="189"/>
      <c r="WL19" s="189"/>
      <c r="WM19" s="189"/>
      <c r="WN19" s="189"/>
      <c r="WO19" s="189"/>
      <c r="WP19" s="189"/>
      <c r="WQ19" s="189"/>
      <c r="WR19" s="189"/>
      <c r="WS19" s="189"/>
      <c r="WT19" s="189"/>
      <c r="WU19" s="189"/>
      <c r="WV19" s="189"/>
      <c r="WW19" s="189"/>
      <c r="WX19" s="189"/>
      <c r="WY19" s="189"/>
      <c r="WZ19" s="189"/>
      <c r="XA19" s="189"/>
      <c r="XB19" s="189"/>
      <c r="XC19" s="189"/>
      <c r="XD19" s="189"/>
      <c r="XE19" s="189"/>
      <c r="XF19" s="189"/>
      <c r="XG19" s="189"/>
      <c r="XH19" s="189"/>
      <c r="XI19" s="189"/>
      <c r="XJ19" s="189"/>
      <c r="XK19" s="189"/>
      <c r="XL19" s="189"/>
      <c r="XM19" s="189"/>
      <c r="XN19" s="189"/>
      <c r="XO19" s="189"/>
      <c r="XP19" s="189"/>
      <c r="XQ19" s="189"/>
      <c r="XR19" s="189"/>
      <c r="XS19" s="189"/>
      <c r="XT19" s="189"/>
      <c r="XU19" s="189"/>
      <c r="XV19" s="189"/>
      <c r="XW19" s="189"/>
      <c r="XX19" s="189"/>
      <c r="XY19" s="189"/>
      <c r="XZ19" s="189"/>
      <c r="YA19" s="189"/>
      <c r="YB19" s="189"/>
      <c r="YC19" s="189"/>
      <c r="YD19" s="189"/>
      <c r="YE19" s="189"/>
      <c r="YF19" s="189"/>
      <c r="YG19" s="189"/>
      <c r="YH19" s="189"/>
      <c r="YI19" s="189"/>
      <c r="YJ19" s="189"/>
      <c r="YK19" s="189"/>
      <c r="YL19" s="189"/>
      <c r="YM19" s="189"/>
      <c r="YN19" s="189"/>
      <c r="YO19" s="189"/>
      <c r="YP19" s="189"/>
      <c r="YQ19" s="189"/>
      <c r="YR19" s="189"/>
      <c r="YS19" s="189"/>
      <c r="YT19" s="189"/>
      <c r="YU19" s="189"/>
      <c r="YV19" s="189"/>
      <c r="YW19" s="189"/>
      <c r="YX19" s="189"/>
      <c r="YY19" s="189"/>
      <c r="YZ19" s="189"/>
      <c r="ZA19" s="189"/>
      <c r="ZB19" s="189"/>
      <c r="ZC19" s="189"/>
      <c r="ZD19" s="189"/>
      <c r="ZE19" s="189"/>
      <c r="ZF19" s="189"/>
      <c r="ZG19" s="189"/>
      <c r="ZH19" s="189"/>
      <c r="ZI19" s="189"/>
      <c r="ZJ19" s="189"/>
      <c r="ZK19" s="189"/>
      <c r="ZL19" s="189"/>
      <c r="ZM19" s="189"/>
      <c r="ZN19" s="189"/>
      <c r="ZO19" s="189"/>
      <c r="ZP19" s="189"/>
      <c r="ZQ19" s="189"/>
      <c r="ZR19" s="189"/>
      <c r="ZS19" s="189"/>
      <c r="ZT19" s="189"/>
      <c r="ZU19" s="189"/>
      <c r="ZV19" s="189"/>
      <c r="ZW19" s="189"/>
      <c r="ZX19" s="189"/>
      <c r="ZY19" s="189"/>
      <c r="ZZ19" s="189"/>
      <c r="AAA19" s="189"/>
      <c r="AAB19" s="189"/>
      <c r="AAC19" s="189"/>
      <c r="AAD19" s="189"/>
      <c r="AAE19" s="189"/>
      <c r="AAF19" s="189"/>
      <c r="AAG19" s="189"/>
      <c r="AAH19" s="189"/>
      <c r="AAI19" s="189"/>
      <c r="AAJ19" s="189"/>
      <c r="AAK19" s="189"/>
      <c r="AAL19" s="189"/>
      <c r="AAM19" s="189"/>
      <c r="AAN19" s="189"/>
      <c r="AAO19" s="189"/>
      <c r="AAP19" s="189"/>
      <c r="AAQ19" s="189"/>
      <c r="AAR19" s="189"/>
      <c r="AAS19" s="189"/>
      <c r="AAT19" s="189"/>
      <c r="AAU19" s="189"/>
      <c r="AAV19" s="189"/>
      <c r="AAW19" s="189"/>
      <c r="AAX19" s="189"/>
      <c r="AAY19" s="189"/>
      <c r="AAZ19" s="189"/>
      <c r="ABA19" s="189"/>
      <c r="ABB19" s="189"/>
      <c r="ABC19" s="189"/>
      <c r="ABD19" s="189"/>
      <c r="ABE19" s="189"/>
      <c r="ABF19" s="189"/>
      <c r="ABG19" s="189"/>
      <c r="ABH19" s="189"/>
      <c r="ABI19" s="189"/>
      <c r="ABJ19" s="189"/>
      <c r="ABK19" s="189"/>
      <c r="ABL19" s="189"/>
      <c r="ABM19" s="189"/>
      <c r="ABN19" s="189"/>
      <c r="ABO19" s="189"/>
      <c r="ABP19" s="189"/>
      <c r="ABQ19" s="189"/>
      <c r="ABR19" s="189"/>
      <c r="ABS19" s="189"/>
      <c r="ABT19" s="189"/>
      <c r="ABU19" s="189"/>
      <c r="ABV19" s="189"/>
      <c r="ABW19" s="189"/>
      <c r="ABX19" s="189"/>
      <c r="ABY19" s="189"/>
      <c r="ABZ19" s="189"/>
      <c r="ACA19" s="189"/>
      <c r="ACB19" s="189"/>
      <c r="ACC19" s="189"/>
      <c r="ACD19" s="189"/>
      <c r="ACE19" s="189"/>
      <c r="ACF19" s="189"/>
      <c r="ACG19" s="189"/>
      <c r="ACH19" s="189"/>
      <c r="ACI19" s="189"/>
      <c r="ACJ19" s="189"/>
      <c r="ACK19" s="189"/>
      <c r="ACL19" s="189"/>
      <c r="ACM19" s="189"/>
      <c r="ACN19" s="189"/>
      <c r="ACO19" s="189"/>
      <c r="ACP19" s="189"/>
      <c r="ACQ19" s="189"/>
      <c r="ACR19" s="189"/>
      <c r="ACS19" s="189"/>
      <c r="ACT19" s="189"/>
      <c r="ACU19" s="189"/>
      <c r="ACV19" s="189"/>
      <c r="ACW19" s="189"/>
      <c r="ACX19" s="189"/>
      <c r="ACY19" s="189"/>
      <c r="ACZ19" s="189"/>
      <c r="ADA19" s="189"/>
      <c r="ADB19" s="189"/>
      <c r="ADC19" s="189"/>
      <c r="ADD19" s="189"/>
      <c r="ADE19" s="189"/>
      <c r="ADF19" s="189"/>
      <c r="ADG19" s="189"/>
      <c r="ADH19" s="189"/>
      <c r="ADI19" s="189"/>
      <c r="ADJ19" s="189"/>
      <c r="ADK19" s="189"/>
      <c r="ADL19" s="189"/>
      <c r="ADM19" s="189"/>
      <c r="ADN19" s="189"/>
      <c r="ADO19" s="189"/>
      <c r="ADP19" s="189"/>
      <c r="ADQ19" s="189"/>
      <c r="ADR19" s="189"/>
      <c r="ADS19" s="189"/>
      <c r="ADT19" s="189"/>
      <c r="ADU19" s="189"/>
      <c r="ADV19" s="189"/>
      <c r="ADW19" s="189"/>
      <c r="ADX19" s="189"/>
      <c r="ADY19" s="189"/>
      <c r="ADZ19" s="189"/>
      <c r="AEA19" s="189"/>
      <c r="AEB19" s="189"/>
      <c r="AEC19" s="189"/>
      <c r="AED19" s="189"/>
      <c r="AEE19" s="189"/>
      <c r="AEF19" s="189"/>
      <c r="AEG19" s="189"/>
      <c r="AEH19" s="189"/>
      <c r="AEI19" s="189"/>
      <c r="AEJ19" s="189"/>
      <c r="AEK19" s="189"/>
      <c r="AEL19" s="189"/>
      <c r="AEM19" s="189"/>
      <c r="AEN19" s="189"/>
      <c r="AEO19" s="189"/>
      <c r="AEP19" s="189"/>
      <c r="AEQ19" s="189"/>
      <c r="AER19" s="189"/>
      <c r="AES19" s="189"/>
      <c r="AET19" s="189"/>
      <c r="AEU19" s="189"/>
      <c r="AEV19" s="189"/>
      <c r="AEW19" s="189"/>
      <c r="AEX19" s="189"/>
      <c r="AEY19" s="189"/>
      <c r="AEZ19" s="189"/>
      <c r="AFA19" s="189"/>
      <c r="AFB19" s="189"/>
      <c r="AFC19" s="189"/>
      <c r="AFD19" s="189"/>
      <c r="AFE19" s="189"/>
      <c r="AFF19" s="189"/>
      <c r="AFG19" s="189"/>
      <c r="AFH19" s="189"/>
      <c r="AFI19" s="189"/>
      <c r="AFJ19" s="189"/>
      <c r="AFK19" s="189"/>
      <c r="AFL19" s="189"/>
      <c r="AFM19" s="189"/>
      <c r="AFN19" s="189"/>
      <c r="AFO19" s="189"/>
      <c r="AFP19" s="189"/>
      <c r="AFQ19" s="189"/>
      <c r="AFR19" s="189"/>
      <c r="AFS19" s="189"/>
      <c r="AFT19" s="189"/>
      <c r="AFU19" s="189"/>
      <c r="AFV19" s="189"/>
      <c r="AFW19" s="189"/>
      <c r="AFX19" s="189"/>
      <c r="AFY19" s="189"/>
      <c r="AFZ19" s="189"/>
      <c r="AGA19" s="189"/>
      <c r="AGB19" s="189"/>
      <c r="AGC19" s="189"/>
      <c r="AGD19" s="189"/>
      <c r="AGE19" s="189"/>
      <c r="AGF19" s="189"/>
      <c r="AGG19" s="189"/>
      <c r="AGH19" s="189"/>
      <c r="AGI19" s="189"/>
      <c r="AGJ19" s="189"/>
      <c r="AGK19" s="189"/>
      <c r="AGL19" s="189"/>
      <c r="AGM19" s="189"/>
      <c r="AGN19" s="189"/>
      <c r="AGO19" s="189"/>
      <c r="AGP19" s="189"/>
      <c r="AGQ19" s="189"/>
      <c r="AGR19" s="189"/>
      <c r="AGS19" s="189"/>
      <c r="AGT19" s="189"/>
      <c r="AGU19" s="189"/>
      <c r="AGV19" s="189"/>
      <c r="AGW19" s="189"/>
      <c r="AGX19" s="189"/>
      <c r="AGY19" s="189"/>
      <c r="AGZ19" s="189"/>
      <c r="AHA19" s="189"/>
      <c r="AHB19" s="189"/>
      <c r="AHC19" s="189"/>
      <c r="AHD19" s="189"/>
      <c r="AHE19" s="189"/>
      <c r="AHF19" s="189"/>
      <c r="AHG19" s="189"/>
      <c r="AHH19" s="189"/>
      <c r="AHI19" s="189"/>
      <c r="AHJ19" s="189"/>
      <c r="AHK19" s="189"/>
      <c r="AHL19" s="189"/>
      <c r="AHM19" s="189"/>
      <c r="AHN19" s="189"/>
      <c r="AHO19" s="189"/>
      <c r="AHP19" s="189"/>
      <c r="AHQ19" s="189"/>
      <c r="AHR19" s="189"/>
      <c r="AHS19" s="189"/>
      <c r="AHT19" s="189"/>
      <c r="AHU19" s="189"/>
      <c r="AHV19" s="189"/>
      <c r="AHW19" s="189"/>
      <c r="AHX19" s="189"/>
      <c r="AHY19" s="189"/>
      <c r="AHZ19" s="189"/>
      <c r="AIA19" s="189"/>
      <c r="AIB19" s="189"/>
      <c r="AIC19" s="189"/>
      <c r="AID19" s="189"/>
      <c r="AIE19" s="189"/>
      <c r="AIF19" s="189"/>
      <c r="AIG19" s="189"/>
      <c r="AIH19" s="189"/>
      <c r="AII19" s="189"/>
      <c r="AIJ19" s="189"/>
      <c r="AIK19" s="189"/>
      <c r="AIL19" s="189"/>
      <c r="AIM19" s="189"/>
      <c r="AIN19" s="189"/>
      <c r="AIO19" s="189"/>
      <c r="AIP19" s="189"/>
      <c r="AIQ19" s="189"/>
      <c r="AIR19" s="189"/>
      <c r="AIS19" s="189"/>
      <c r="AIT19" s="189"/>
      <c r="AIU19" s="189"/>
      <c r="AIV19" s="189"/>
      <c r="AIW19" s="189"/>
      <c r="AIX19" s="189"/>
      <c r="AIY19" s="189"/>
      <c r="AIZ19" s="189"/>
      <c r="AJA19" s="189"/>
      <c r="AJB19" s="189"/>
      <c r="AJC19" s="189"/>
      <c r="AJD19" s="189"/>
      <c r="AJE19" s="189"/>
      <c r="AJF19" s="189"/>
      <c r="AJG19" s="189"/>
      <c r="AJH19" s="189"/>
      <c r="AJI19" s="189"/>
      <c r="AJJ19" s="189"/>
      <c r="AJK19" s="189"/>
      <c r="AJL19" s="189"/>
      <c r="AJM19" s="189"/>
      <c r="AJN19" s="189"/>
      <c r="AJO19" s="189"/>
      <c r="AJP19" s="189"/>
      <c r="AJQ19" s="189"/>
      <c r="AJR19" s="189"/>
      <c r="AJS19" s="189"/>
      <c r="AJT19" s="189"/>
      <c r="AJU19" s="189"/>
      <c r="AJV19" s="189"/>
      <c r="AJW19" s="189"/>
      <c r="AJX19" s="189"/>
      <c r="AJY19" s="189"/>
      <c r="AJZ19" s="189"/>
      <c r="AKA19" s="189"/>
      <c r="AKB19" s="189"/>
      <c r="AKC19" s="189"/>
      <c r="AKD19" s="189"/>
      <c r="AKE19" s="189"/>
      <c r="AKF19" s="189"/>
      <c r="AKG19" s="189"/>
      <c r="AKH19" s="189"/>
      <c r="AKI19" s="189"/>
      <c r="AKJ19" s="189"/>
      <c r="AKK19" s="189"/>
      <c r="AKL19" s="189"/>
      <c r="AKM19" s="189"/>
      <c r="AKN19" s="189"/>
      <c r="AKO19" s="189"/>
      <c r="AKP19" s="189"/>
      <c r="AKQ19" s="189"/>
      <c r="AKR19" s="189"/>
      <c r="AKS19" s="189"/>
      <c r="AKT19" s="189"/>
      <c r="AKU19" s="189"/>
      <c r="AKV19" s="189"/>
      <c r="AKW19" s="189"/>
      <c r="AKX19" s="189"/>
      <c r="AKY19" s="189"/>
      <c r="AKZ19" s="189"/>
      <c r="ALA19" s="189"/>
      <c r="ALB19" s="189"/>
      <c r="ALC19" s="189"/>
      <c r="ALD19" s="189"/>
      <c r="ALE19" s="189"/>
      <c r="ALF19" s="189"/>
      <c r="ALG19" s="189"/>
      <c r="ALH19" s="189"/>
      <c r="ALI19" s="189"/>
      <c r="ALJ19" s="189"/>
      <c r="ALK19" s="189"/>
      <c r="ALL19" s="189"/>
      <c r="ALM19" s="189"/>
      <c r="ALN19" s="189"/>
      <c r="ALO19" s="189"/>
      <c r="ALP19" s="189"/>
      <c r="ALQ19" s="189"/>
      <c r="ALR19" s="189"/>
      <c r="ALS19" s="189"/>
      <c r="ALT19" s="189"/>
      <c r="ALU19" s="189"/>
      <c r="ALV19" s="189"/>
      <c r="ALW19" s="189"/>
      <c r="ALX19" s="189"/>
      <c r="ALY19" s="189"/>
      <c r="ALZ19" s="189"/>
      <c r="AMA19" s="189"/>
      <c r="AMB19" s="189"/>
      <c r="AMC19" s="189"/>
      <c r="AMD19" s="189"/>
      <c r="AME19" s="189"/>
      <c r="AMF19" s="189"/>
      <c r="AMG19" s="189"/>
      <c r="AMH19" s="189"/>
      <c r="AMI19" s="189"/>
      <c r="AMJ19" s="189"/>
      <c r="AMK19" s="189"/>
      <c r="AML19" s="189"/>
      <c r="AMM19" s="189"/>
      <c r="AMN19" s="189"/>
      <c r="AMO19" s="189"/>
      <c r="AMP19" s="189"/>
      <c r="AMQ19" s="189"/>
      <c r="AMR19" s="189"/>
      <c r="AMS19" s="189"/>
      <c r="AMT19" s="189"/>
      <c r="AMU19" s="189"/>
      <c r="AMV19" s="189"/>
      <c r="AMW19" s="189"/>
      <c r="AMX19" s="189"/>
      <c r="AMY19" s="189"/>
      <c r="AMZ19" s="189"/>
      <c r="ANA19" s="189"/>
      <c r="ANB19" s="189"/>
      <c r="ANC19" s="189"/>
      <c r="AND19" s="189"/>
      <c r="ANE19" s="189"/>
      <c r="ANF19" s="189"/>
      <c r="ANG19" s="189"/>
      <c r="ANH19" s="189"/>
      <c r="ANI19" s="189"/>
      <c r="ANJ19" s="189"/>
      <c r="ANK19" s="189"/>
      <c r="ANL19" s="189"/>
      <c r="ANM19" s="189"/>
      <c r="ANN19" s="189"/>
      <c r="ANO19" s="189"/>
      <c r="ANP19" s="189"/>
      <c r="ANQ19" s="189"/>
      <c r="ANR19" s="189"/>
      <c r="ANS19" s="189"/>
      <c r="ANT19" s="189"/>
      <c r="ANU19" s="189"/>
      <c r="ANV19" s="189"/>
      <c r="ANW19" s="189"/>
      <c r="ANX19" s="189"/>
      <c r="ANY19" s="189"/>
      <c r="ANZ19" s="189"/>
      <c r="AOA19" s="189"/>
      <c r="AOB19" s="189"/>
      <c r="AOC19" s="189"/>
      <c r="AOD19" s="189"/>
      <c r="AOE19" s="189"/>
      <c r="AOF19" s="189"/>
      <c r="AOG19" s="189"/>
      <c r="AOH19" s="189"/>
      <c r="AOI19" s="189"/>
      <c r="AOJ19" s="189"/>
      <c r="AOK19" s="189"/>
      <c r="AOL19" s="189"/>
      <c r="AOM19" s="189"/>
      <c r="AON19" s="189"/>
      <c r="AOO19" s="189"/>
      <c r="AOP19" s="189"/>
      <c r="AOQ19" s="189"/>
      <c r="AOR19" s="189"/>
      <c r="AOS19" s="189"/>
      <c r="AOT19" s="189"/>
      <c r="AOU19" s="189"/>
      <c r="AOV19" s="189"/>
      <c r="AOW19" s="189"/>
      <c r="AOX19" s="189"/>
      <c r="AOY19" s="189"/>
      <c r="AOZ19" s="189"/>
      <c r="APA19" s="189"/>
      <c r="APB19" s="189"/>
      <c r="APC19" s="189"/>
      <c r="APD19" s="189"/>
      <c r="APE19" s="189"/>
      <c r="APF19" s="189"/>
      <c r="APG19" s="189"/>
      <c r="APH19" s="189"/>
      <c r="API19" s="189"/>
      <c r="APJ19" s="189"/>
      <c r="APK19" s="189"/>
      <c r="APL19" s="189"/>
      <c r="APM19" s="189"/>
      <c r="APN19" s="189"/>
      <c r="APO19" s="189"/>
      <c r="APP19" s="189"/>
      <c r="APQ19" s="189"/>
      <c r="APR19" s="189"/>
      <c r="APS19" s="189"/>
      <c r="APT19" s="189"/>
      <c r="APU19" s="189"/>
      <c r="APV19" s="189"/>
      <c r="APW19" s="189"/>
      <c r="APX19" s="189"/>
      <c r="APY19" s="189"/>
      <c r="APZ19" s="189"/>
      <c r="AQA19" s="189"/>
      <c r="AQB19" s="189"/>
      <c r="AQC19" s="189"/>
      <c r="AQD19" s="189"/>
      <c r="AQE19" s="189"/>
      <c r="AQF19" s="189"/>
      <c r="AQG19" s="189"/>
      <c r="AQH19" s="189"/>
      <c r="AQI19" s="189"/>
      <c r="AQJ19" s="189"/>
      <c r="AQK19" s="189"/>
      <c r="AQL19" s="189"/>
      <c r="AQM19" s="189"/>
      <c r="AQN19" s="189"/>
      <c r="AQO19" s="189"/>
      <c r="AQP19" s="189"/>
      <c r="AQQ19" s="189"/>
      <c r="AQR19" s="189"/>
      <c r="AQS19" s="189"/>
      <c r="AQT19" s="189"/>
      <c r="AQU19" s="189"/>
      <c r="AQV19" s="189"/>
      <c r="AQW19" s="189"/>
      <c r="AQX19" s="189"/>
      <c r="AQY19" s="189"/>
      <c r="AQZ19" s="189"/>
      <c r="ARA19" s="189"/>
      <c r="ARB19" s="189"/>
      <c r="ARC19" s="189"/>
      <c r="ARD19" s="189"/>
      <c r="ARE19" s="189"/>
      <c r="ARF19" s="189"/>
      <c r="ARG19" s="189"/>
      <c r="ARH19" s="189"/>
      <c r="ARI19" s="189"/>
      <c r="ARJ19" s="189"/>
      <c r="ARK19" s="189"/>
      <c r="ARL19" s="189"/>
      <c r="ARM19" s="189"/>
      <c r="ARN19" s="189"/>
      <c r="ARO19" s="189"/>
      <c r="ARP19" s="189"/>
      <c r="ARQ19" s="189"/>
      <c r="ARR19" s="189"/>
      <c r="ARS19" s="189"/>
      <c r="ART19" s="189"/>
      <c r="ARU19" s="189"/>
      <c r="ARV19" s="189"/>
      <c r="ARW19" s="189"/>
      <c r="ARX19" s="189"/>
      <c r="ARY19" s="189"/>
      <c r="ARZ19" s="189"/>
      <c r="ASA19" s="189"/>
      <c r="ASB19" s="189"/>
      <c r="ASC19" s="189"/>
      <c r="ASD19" s="189"/>
      <c r="ASE19" s="189"/>
      <c r="ASF19" s="189"/>
      <c r="ASG19" s="189"/>
      <c r="ASH19" s="189"/>
      <c r="ASI19" s="189"/>
      <c r="ASJ19" s="189"/>
      <c r="ASK19" s="189"/>
      <c r="ASL19" s="189"/>
      <c r="ASM19" s="189"/>
      <c r="ASN19" s="189"/>
      <c r="ASO19" s="189"/>
      <c r="ASP19" s="189"/>
      <c r="ASQ19" s="189"/>
      <c r="ASR19" s="189"/>
      <c r="ASS19" s="189"/>
      <c r="AST19" s="189"/>
      <c r="ASU19" s="189"/>
      <c r="ASV19" s="189"/>
      <c r="ASW19" s="189"/>
      <c r="ASX19" s="189"/>
      <c r="ASY19" s="189"/>
      <c r="ASZ19" s="189"/>
      <c r="ATA19" s="189"/>
      <c r="ATB19" s="189"/>
      <c r="ATC19" s="189"/>
      <c r="ATD19" s="189"/>
      <c r="ATE19" s="189"/>
      <c r="ATF19" s="189"/>
      <c r="ATG19" s="189"/>
      <c r="ATH19" s="189"/>
      <c r="ATI19" s="189"/>
      <c r="ATJ19" s="189"/>
      <c r="ATK19" s="189"/>
      <c r="ATL19" s="189"/>
      <c r="ATM19" s="189"/>
      <c r="ATN19" s="189"/>
      <c r="ATO19" s="189"/>
      <c r="ATP19" s="189"/>
      <c r="ATQ19" s="189"/>
      <c r="ATR19" s="189"/>
      <c r="ATS19" s="189"/>
      <c r="ATT19" s="189"/>
      <c r="ATU19" s="189"/>
      <c r="ATV19" s="189"/>
      <c r="ATW19" s="189"/>
      <c r="ATX19" s="189"/>
      <c r="ATY19" s="189"/>
      <c r="ATZ19" s="189"/>
      <c r="AUA19" s="189"/>
      <c r="AUB19" s="189"/>
      <c r="AUC19" s="189"/>
      <c r="AUD19" s="189"/>
      <c r="AUE19" s="189"/>
      <c r="AUF19" s="189"/>
      <c r="AUG19" s="189"/>
      <c r="AUH19" s="189"/>
      <c r="AUI19" s="189"/>
      <c r="AUJ19" s="189"/>
      <c r="AUK19" s="189"/>
      <c r="AUL19" s="189"/>
      <c r="AUM19" s="189"/>
      <c r="AUN19" s="189"/>
      <c r="AUO19" s="189"/>
      <c r="AUP19" s="189"/>
      <c r="AUQ19" s="189"/>
      <c r="AUR19" s="189"/>
      <c r="AUS19" s="189"/>
      <c r="AUT19" s="189"/>
      <c r="AUU19" s="189"/>
      <c r="AUV19" s="189"/>
      <c r="AUW19" s="189"/>
      <c r="AUX19" s="189"/>
      <c r="AUY19" s="189"/>
      <c r="AUZ19" s="189"/>
      <c r="AVA19" s="189"/>
      <c r="AVB19" s="189"/>
      <c r="AVC19" s="189"/>
      <c r="AVD19" s="189"/>
      <c r="AVE19" s="189"/>
      <c r="AVF19" s="189"/>
      <c r="AVG19" s="189"/>
      <c r="AVH19" s="189"/>
      <c r="AVI19" s="189"/>
      <c r="AVJ19" s="189"/>
      <c r="AVK19" s="189"/>
      <c r="AVL19" s="189"/>
      <c r="AVM19" s="189"/>
      <c r="AVN19" s="189"/>
      <c r="AVO19" s="189"/>
      <c r="AVP19" s="189"/>
      <c r="AVQ19" s="189"/>
      <c r="AVR19" s="189"/>
      <c r="AVS19" s="189"/>
      <c r="AVT19" s="189"/>
      <c r="AVU19" s="189"/>
      <c r="AVV19" s="189"/>
      <c r="AVW19" s="189"/>
      <c r="AVX19" s="189"/>
      <c r="AVY19" s="189"/>
      <c r="AVZ19" s="189"/>
      <c r="AWA19" s="189"/>
      <c r="AWB19" s="189"/>
      <c r="AWC19" s="189"/>
      <c r="AWD19" s="189"/>
      <c r="AWE19" s="189"/>
      <c r="AWF19" s="189"/>
      <c r="AWG19" s="189"/>
      <c r="AWH19" s="189"/>
      <c r="AWI19" s="189"/>
      <c r="AWJ19" s="189"/>
      <c r="AWK19" s="189"/>
      <c r="AWL19" s="189"/>
      <c r="AWM19" s="189"/>
      <c r="AWN19" s="189"/>
      <c r="AWO19" s="189"/>
      <c r="AWP19" s="189"/>
      <c r="AWQ19" s="189"/>
      <c r="AWR19" s="189"/>
      <c r="AWS19" s="189"/>
      <c r="AWT19" s="189"/>
      <c r="AWU19" s="189"/>
      <c r="AWV19" s="189"/>
      <c r="AWW19" s="189"/>
      <c r="AWX19" s="189"/>
      <c r="AWY19" s="189"/>
      <c r="AWZ19" s="189"/>
      <c r="AXA19" s="189"/>
      <c r="AXB19" s="189"/>
      <c r="AXC19" s="189"/>
      <c r="AXD19" s="189"/>
      <c r="AXE19" s="189"/>
      <c r="AXF19" s="189"/>
      <c r="AXG19" s="189"/>
      <c r="AXH19" s="189"/>
      <c r="AXI19" s="189"/>
      <c r="AXJ19" s="189"/>
      <c r="AXK19" s="189"/>
      <c r="AXL19" s="189"/>
      <c r="AXM19" s="189"/>
      <c r="AXN19" s="189"/>
      <c r="AXO19" s="189"/>
      <c r="AXP19" s="189"/>
      <c r="AXQ19" s="189"/>
      <c r="AXR19" s="189"/>
      <c r="AXS19" s="189"/>
      <c r="AXT19" s="189"/>
      <c r="AXU19" s="189"/>
      <c r="AXV19" s="189"/>
      <c r="AXW19" s="189"/>
      <c r="AXX19" s="189"/>
      <c r="AXY19" s="189"/>
      <c r="AXZ19" s="189"/>
      <c r="AYA19" s="189"/>
      <c r="AYB19" s="189"/>
      <c r="AYC19" s="189"/>
      <c r="AYD19" s="189"/>
      <c r="AYE19" s="189"/>
      <c r="AYF19" s="189"/>
      <c r="AYG19" s="189"/>
      <c r="AYH19" s="189"/>
      <c r="AYI19" s="189"/>
      <c r="AYJ19" s="189"/>
      <c r="AYK19" s="189"/>
      <c r="AYL19" s="189"/>
      <c r="AYM19" s="189"/>
      <c r="AYN19" s="189"/>
      <c r="AYO19" s="189"/>
      <c r="AYP19" s="189"/>
      <c r="AYQ19" s="189"/>
      <c r="AYR19" s="189"/>
      <c r="AYS19" s="189"/>
      <c r="AYT19" s="189"/>
      <c r="AYU19" s="189"/>
      <c r="AYV19" s="189"/>
      <c r="AYW19" s="189"/>
      <c r="AYX19" s="189"/>
      <c r="AYY19" s="189"/>
      <c r="AYZ19" s="189"/>
      <c r="AZA19" s="189"/>
      <c r="AZB19" s="189"/>
      <c r="AZC19" s="189"/>
      <c r="AZD19" s="189"/>
      <c r="AZE19" s="189"/>
      <c r="AZF19" s="189"/>
      <c r="AZG19" s="189"/>
      <c r="AZH19" s="189"/>
      <c r="AZI19" s="189"/>
      <c r="AZJ19" s="189"/>
      <c r="AZK19" s="189"/>
      <c r="AZL19" s="189"/>
      <c r="AZM19" s="189"/>
      <c r="AZN19" s="189"/>
      <c r="AZO19" s="189"/>
      <c r="AZP19" s="189"/>
      <c r="AZQ19" s="189"/>
      <c r="AZR19" s="189"/>
      <c r="AZS19" s="189"/>
      <c r="AZT19" s="189"/>
      <c r="AZU19" s="189"/>
      <c r="AZV19" s="189"/>
      <c r="AZW19" s="189"/>
      <c r="AZX19" s="189"/>
      <c r="AZY19" s="189"/>
      <c r="AZZ19" s="189"/>
      <c r="BAA19" s="189"/>
      <c r="BAB19" s="189"/>
      <c r="BAC19" s="189"/>
      <c r="BAD19" s="189"/>
      <c r="BAE19" s="189"/>
      <c r="BAF19" s="189"/>
      <c r="BAG19" s="189"/>
      <c r="BAH19" s="189"/>
      <c r="BAI19" s="189"/>
      <c r="BAJ19" s="189"/>
      <c r="BAK19" s="189"/>
      <c r="BAL19" s="189"/>
      <c r="BAM19" s="189"/>
      <c r="BAN19" s="189"/>
      <c r="BAO19" s="189"/>
      <c r="BAP19" s="189"/>
      <c r="BAQ19" s="189"/>
      <c r="BAR19" s="189"/>
      <c r="BAS19" s="189"/>
      <c r="BAT19" s="189"/>
      <c r="BAU19" s="189"/>
      <c r="BAV19" s="189"/>
      <c r="BAW19" s="189"/>
      <c r="BAX19" s="189"/>
      <c r="BAY19" s="189"/>
      <c r="BAZ19" s="189"/>
      <c r="BBA19" s="189"/>
      <c r="BBB19" s="189"/>
      <c r="BBC19" s="189"/>
      <c r="BBD19" s="189"/>
      <c r="BBE19" s="189"/>
      <c r="BBF19" s="189"/>
      <c r="BBG19" s="189"/>
      <c r="BBH19" s="189"/>
      <c r="BBI19" s="189"/>
      <c r="BBJ19" s="189"/>
      <c r="BBK19" s="189"/>
      <c r="BBL19" s="189"/>
      <c r="BBM19" s="189"/>
      <c r="BBN19" s="189"/>
      <c r="BBO19" s="189"/>
      <c r="BBP19" s="189"/>
      <c r="BBQ19" s="189"/>
      <c r="BBR19" s="189"/>
      <c r="BBS19" s="189"/>
      <c r="BBT19" s="189"/>
      <c r="BBU19" s="189"/>
      <c r="BBV19" s="189"/>
      <c r="BBW19" s="189"/>
      <c r="BBX19" s="189"/>
      <c r="BBY19" s="189"/>
      <c r="BBZ19" s="189"/>
      <c r="BCA19" s="189"/>
      <c r="BCB19" s="189"/>
      <c r="BCC19" s="189"/>
      <c r="BCD19" s="189"/>
      <c r="BCE19" s="189"/>
      <c r="BCF19" s="189"/>
      <c r="BCG19" s="189"/>
      <c r="BCH19" s="189"/>
      <c r="BCI19" s="189"/>
      <c r="BCJ19" s="189"/>
      <c r="BCK19" s="189"/>
      <c r="BCL19" s="189"/>
      <c r="BCM19" s="189"/>
      <c r="BCN19" s="189"/>
      <c r="BCO19" s="189"/>
      <c r="BCP19" s="189"/>
      <c r="BCQ19" s="189"/>
      <c r="BCR19" s="189"/>
      <c r="BCS19" s="189"/>
      <c r="BCT19" s="189"/>
      <c r="BCU19" s="189"/>
      <c r="BCV19" s="189"/>
      <c r="BCW19" s="189"/>
      <c r="BCX19" s="189"/>
      <c r="BCY19" s="189"/>
      <c r="BCZ19" s="189"/>
      <c r="BDA19" s="189"/>
      <c r="BDB19" s="189"/>
      <c r="BDC19" s="189"/>
      <c r="BDD19" s="189"/>
      <c r="BDE19" s="189"/>
      <c r="BDF19" s="189"/>
      <c r="BDG19" s="189"/>
      <c r="BDH19" s="189"/>
      <c r="BDI19" s="189"/>
      <c r="BDJ19" s="189"/>
      <c r="BDK19" s="189"/>
      <c r="BDL19" s="189"/>
      <c r="BDM19" s="189"/>
      <c r="BDN19" s="189"/>
      <c r="BDO19" s="189"/>
      <c r="BDP19" s="189"/>
      <c r="BDQ19" s="189"/>
      <c r="BDR19" s="189"/>
      <c r="BDS19" s="189"/>
      <c r="BDT19" s="189"/>
      <c r="BDU19" s="189"/>
      <c r="BDV19" s="189"/>
      <c r="BDW19" s="189"/>
      <c r="BDX19" s="189"/>
      <c r="BDY19" s="189"/>
      <c r="BDZ19" s="189"/>
      <c r="BEA19" s="189"/>
      <c r="BEB19" s="189"/>
      <c r="BEC19" s="189"/>
      <c r="BED19" s="189"/>
      <c r="BEE19" s="189"/>
      <c r="BEF19" s="189"/>
      <c r="BEG19" s="189"/>
      <c r="BEH19" s="189"/>
      <c r="BEI19" s="189"/>
      <c r="BEJ19" s="189"/>
      <c r="BEK19" s="189"/>
      <c r="BEL19" s="189"/>
      <c r="BEM19" s="189"/>
      <c r="BEN19" s="189"/>
      <c r="BEO19" s="189"/>
      <c r="BEP19" s="189"/>
      <c r="BEQ19" s="189"/>
      <c r="BER19" s="189"/>
      <c r="BES19" s="189"/>
      <c r="BET19" s="189"/>
      <c r="BEU19" s="189"/>
      <c r="BEV19" s="189"/>
      <c r="BEW19" s="189"/>
      <c r="BEX19" s="189"/>
      <c r="BEY19" s="189"/>
      <c r="BEZ19" s="189"/>
      <c r="BFA19" s="189"/>
      <c r="BFB19" s="189"/>
      <c r="BFC19" s="189"/>
      <c r="BFD19" s="189"/>
      <c r="BFE19" s="189"/>
      <c r="BFF19" s="189"/>
      <c r="BFG19" s="189"/>
      <c r="BFH19" s="189"/>
      <c r="BFI19" s="189"/>
      <c r="BFJ19" s="189"/>
      <c r="BFK19" s="189"/>
      <c r="BFL19" s="189"/>
      <c r="BFM19" s="189"/>
      <c r="BFN19" s="189"/>
      <c r="BFO19" s="189"/>
      <c r="BFP19" s="189"/>
      <c r="BFQ19" s="189"/>
      <c r="BFR19" s="189"/>
      <c r="BFS19" s="189"/>
      <c r="BFT19" s="189"/>
      <c r="BFU19" s="189"/>
      <c r="BFV19" s="189"/>
      <c r="BFW19" s="189"/>
      <c r="BFX19" s="189"/>
      <c r="BFY19" s="189"/>
      <c r="BFZ19" s="189"/>
      <c r="BGA19" s="189"/>
      <c r="BGB19" s="189"/>
      <c r="BGC19" s="189"/>
      <c r="BGD19" s="189"/>
      <c r="BGE19" s="189"/>
      <c r="BGF19" s="189"/>
      <c r="BGG19" s="189"/>
      <c r="BGH19" s="189"/>
      <c r="BGI19" s="189"/>
      <c r="BGJ19" s="189"/>
      <c r="BGK19" s="189"/>
      <c r="BGL19" s="189"/>
      <c r="BGM19" s="189"/>
      <c r="BGN19" s="189"/>
      <c r="BGO19" s="189"/>
      <c r="BGP19" s="189"/>
      <c r="BGQ19" s="189"/>
      <c r="BGR19" s="189"/>
      <c r="BGS19" s="189"/>
      <c r="BGT19" s="189"/>
      <c r="BGU19" s="189"/>
      <c r="BGV19" s="189"/>
      <c r="BGW19" s="189"/>
      <c r="BGX19" s="189"/>
      <c r="BGY19" s="189"/>
      <c r="BGZ19" s="189"/>
      <c r="BHA19" s="189"/>
      <c r="BHB19" s="189"/>
      <c r="BHC19" s="189"/>
      <c r="BHD19" s="189"/>
      <c r="BHE19" s="189"/>
      <c r="BHF19" s="189"/>
      <c r="BHG19" s="189"/>
      <c r="BHH19" s="189"/>
      <c r="BHI19" s="189"/>
      <c r="BHJ19" s="189"/>
      <c r="BHK19" s="189"/>
      <c r="BHL19" s="189"/>
      <c r="BHM19" s="189"/>
      <c r="BHN19" s="189"/>
      <c r="BHO19" s="189"/>
      <c r="BHP19" s="189"/>
      <c r="BHQ19" s="189"/>
      <c r="BHR19" s="189"/>
      <c r="BHS19" s="189"/>
      <c r="BHT19" s="189"/>
      <c r="BHU19" s="189"/>
      <c r="BHV19" s="189"/>
      <c r="BHW19" s="189"/>
      <c r="BHX19" s="189"/>
      <c r="BHY19" s="189"/>
      <c r="BHZ19" s="189"/>
      <c r="BIA19" s="189"/>
      <c r="BIB19" s="189"/>
      <c r="BIC19" s="189"/>
      <c r="BID19" s="189"/>
      <c r="BIE19" s="189"/>
      <c r="BIF19" s="189"/>
      <c r="BIG19" s="189"/>
      <c r="BIH19" s="189"/>
      <c r="BII19" s="189"/>
      <c r="BIJ19" s="189"/>
      <c r="BIK19" s="189"/>
      <c r="BIL19" s="189"/>
      <c r="BIM19" s="189"/>
      <c r="BIN19" s="189"/>
      <c r="BIO19" s="189"/>
      <c r="BIP19" s="189"/>
      <c r="BIQ19" s="189"/>
      <c r="BIR19" s="189"/>
      <c r="BIS19" s="189"/>
      <c r="BIT19" s="189"/>
      <c r="BIU19" s="189"/>
      <c r="BIV19" s="189"/>
      <c r="BIW19" s="189"/>
      <c r="BIX19" s="189"/>
      <c r="BIY19" s="189"/>
      <c r="BIZ19" s="189"/>
      <c r="BJA19" s="189"/>
      <c r="BJB19" s="189"/>
      <c r="BJC19" s="189"/>
      <c r="BJD19" s="189"/>
      <c r="BJE19" s="189"/>
      <c r="BJF19" s="189"/>
      <c r="BJG19" s="189"/>
      <c r="BJH19" s="189"/>
      <c r="BJI19" s="189"/>
      <c r="BJJ19" s="189"/>
      <c r="BJK19" s="189"/>
      <c r="BJL19" s="189"/>
      <c r="BJM19" s="189"/>
      <c r="BJN19" s="189"/>
      <c r="BJO19" s="189"/>
      <c r="BJP19" s="189"/>
      <c r="BJQ19" s="189"/>
      <c r="BJR19" s="189"/>
      <c r="BJS19" s="189"/>
      <c r="BJT19" s="189"/>
      <c r="BJU19" s="189"/>
      <c r="BJV19" s="189"/>
      <c r="BJW19" s="189"/>
      <c r="BJX19" s="189"/>
      <c r="BJY19" s="189"/>
      <c r="BJZ19" s="189"/>
      <c r="BKA19" s="189"/>
      <c r="BKB19" s="189"/>
      <c r="BKC19" s="189"/>
      <c r="BKD19" s="189"/>
      <c r="BKE19" s="189"/>
      <c r="BKF19" s="189"/>
      <c r="BKG19" s="189"/>
      <c r="BKH19" s="189"/>
      <c r="BKI19" s="189"/>
      <c r="BKJ19" s="189"/>
      <c r="BKK19" s="189"/>
      <c r="BKL19" s="189"/>
      <c r="BKM19" s="189"/>
      <c r="BKN19" s="189"/>
      <c r="BKO19" s="189"/>
      <c r="BKP19" s="189"/>
      <c r="BKQ19" s="189"/>
      <c r="BKR19" s="189"/>
      <c r="BKS19" s="189"/>
      <c r="BKT19" s="189"/>
      <c r="BKU19" s="189"/>
      <c r="BKV19" s="189"/>
      <c r="BKW19" s="189"/>
      <c r="BKX19" s="189"/>
      <c r="BKY19" s="189"/>
      <c r="BKZ19" s="189"/>
      <c r="BLA19" s="189"/>
      <c r="BLB19" s="189"/>
      <c r="BLC19" s="189"/>
      <c r="BLD19" s="189"/>
      <c r="BLE19" s="189"/>
      <c r="BLF19" s="189"/>
      <c r="BLG19" s="189"/>
      <c r="BLH19" s="189"/>
      <c r="BLI19" s="189"/>
      <c r="BLJ19" s="189"/>
      <c r="BLK19" s="189"/>
      <c r="BLL19" s="189"/>
      <c r="BLM19" s="189"/>
      <c r="BLN19" s="189"/>
      <c r="BLO19" s="189"/>
      <c r="BLP19" s="189"/>
      <c r="BLQ19" s="189"/>
      <c r="BLR19" s="189"/>
      <c r="BLS19" s="189"/>
      <c r="BLT19" s="189"/>
      <c r="BLU19" s="189"/>
      <c r="BLV19" s="189"/>
      <c r="BLW19" s="189"/>
      <c r="BLX19" s="189"/>
      <c r="BLY19" s="189"/>
      <c r="BLZ19" s="189"/>
      <c r="BMA19" s="189"/>
      <c r="BMB19" s="189"/>
      <c r="BMC19" s="189"/>
      <c r="BMD19" s="189"/>
      <c r="BME19" s="189"/>
      <c r="BMF19" s="189"/>
      <c r="BMG19" s="189"/>
      <c r="BMH19" s="189"/>
      <c r="BMI19" s="189"/>
      <c r="BMJ19" s="189"/>
      <c r="BMK19" s="189"/>
      <c r="BML19" s="189"/>
      <c r="BMM19" s="189"/>
      <c r="BMN19" s="189"/>
      <c r="BMO19" s="189"/>
      <c r="BMP19" s="189"/>
      <c r="BMQ19" s="189"/>
      <c r="BMR19" s="189"/>
      <c r="BMS19" s="189"/>
      <c r="BMT19" s="189"/>
      <c r="BMU19" s="189"/>
      <c r="BMV19" s="189"/>
      <c r="BMW19" s="189"/>
      <c r="BMX19" s="189"/>
      <c r="BMY19" s="189"/>
      <c r="BMZ19" s="189"/>
      <c r="BNA19" s="189"/>
      <c r="BNB19" s="189"/>
      <c r="BNC19" s="189"/>
      <c r="BND19" s="189"/>
      <c r="BNE19" s="189"/>
      <c r="BNF19" s="189"/>
      <c r="BNG19" s="189"/>
      <c r="BNH19" s="189"/>
      <c r="BNI19" s="189"/>
      <c r="BNJ19" s="189"/>
      <c r="BNK19" s="189"/>
      <c r="BNL19" s="189"/>
      <c r="BNM19" s="189"/>
      <c r="BNN19" s="189"/>
      <c r="BNO19" s="189"/>
      <c r="BNP19" s="189"/>
      <c r="BNQ19" s="189"/>
      <c r="BNR19" s="189"/>
      <c r="BNS19" s="189"/>
      <c r="BNT19" s="189"/>
      <c r="BNU19" s="189"/>
      <c r="BNV19" s="189"/>
      <c r="BNW19" s="189"/>
      <c r="BNX19" s="189"/>
      <c r="BNY19" s="189"/>
      <c r="BNZ19" s="189"/>
      <c r="BOA19" s="189"/>
      <c r="BOB19" s="189"/>
      <c r="BOC19" s="189"/>
      <c r="BOD19" s="189"/>
      <c r="BOE19" s="189"/>
      <c r="BOF19" s="189"/>
      <c r="BOG19" s="189"/>
      <c r="BOH19" s="189"/>
      <c r="BOI19" s="189"/>
      <c r="BOJ19" s="189"/>
      <c r="BOK19" s="189"/>
      <c r="BOL19" s="189"/>
      <c r="BOM19" s="189"/>
      <c r="BON19" s="189"/>
      <c r="BOO19" s="189"/>
      <c r="BOP19" s="189"/>
      <c r="BOQ19" s="189"/>
      <c r="BOR19" s="189"/>
      <c r="BOS19" s="189"/>
      <c r="BOT19" s="189"/>
      <c r="BOU19" s="189"/>
      <c r="BOV19" s="189"/>
      <c r="BOW19" s="189"/>
      <c r="BOX19" s="189"/>
      <c r="BOY19" s="189"/>
      <c r="BOZ19" s="189"/>
      <c r="BPA19" s="189"/>
      <c r="BPB19" s="189"/>
      <c r="BPC19" s="189"/>
      <c r="BPD19" s="189"/>
      <c r="BPE19" s="189"/>
      <c r="BPF19" s="189"/>
      <c r="BPG19" s="189"/>
      <c r="BPH19" s="189"/>
      <c r="BPI19" s="189"/>
      <c r="BPJ19" s="189"/>
      <c r="BPK19" s="189"/>
      <c r="BPL19" s="189"/>
      <c r="BPM19" s="189"/>
      <c r="BPN19" s="189"/>
      <c r="BPO19" s="189"/>
      <c r="BPP19" s="189"/>
      <c r="BPQ19" s="189"/>
      <c r="BPR19" s="189"/>
      <c r="BPS19" s="189"/>
      <c r="BPT19" s="189"/>
      <c r="BPU19" s="189"/>
      <c r="BPV19" s="189"/>
      <c r="BPW19" s="189"/>
      <c r="BPX19" s="189"/>
      <c r="BPY19" s="189"/>
      <c r="BPZ19" s="189"/>
      <c r="BQA19" s="189"/>
      <c r="BQB19" s="189"/>
      <c r="BQC19" s="189"/>
      <c r="BQD19" s="189"/>
      <c r="BQE19" s="189"/>
      <c r="BQF19" s="189"/>
      <c r="BQG19" s="189"/>
      <c r="BQH19" s="189"/>
      <c r="BQI19" s="189"/>
      <c r="BQJ19" s="189"/>
      <c r="BQK19" s="189"/>
    </row>
    <row r="20" spans="1:1805" s="103" customFormat="1" ht="3.75" customHeight="1" x14ac:dyDescent="0.15"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  <c r="IU20" s="106"/>
      <c r="IV20" s="106"/>
      <c r="IW20" s="106"/>
      <c r="IX20" s="106"/>
      <c r="IY20" s="106"/>
      <c r="IZ20" s="106"/>
      <c r="JA20" s="106"/>
      <c r="JB20" s="106"/>
      <c r="JC20" s="106"/>
      <c r="JD20" s="106"/>
      <c r="JE20" s="106"/>
      <c r="JF20" s="106"/>
      <c r="JG20" s="106"/>
      <c r="JH20" s="106"/>
      <c r="JI20" s="106"/>
      <c r="JJ20" s="106"/>
      <c r="JK20" s="106"/>
      <c r="JL20" s="106"/>
      <c r="JM20" s="106"/>
      <c r="JN20" s="106"/>
      <c r="JO20" s="106"/>
      <c r="JP20" s="106"/>
      <c r="JQ20" s="106"/>
      <c r="JR20" s="106"/>
      <c r="JS20" s="106"/>
      <c r="JT20" s="106"/>
      <c r="JU20" s="106"/>
      <c r="JV20" s="106"/>
      <c r="JW20" s="106"/>
      <c r="JX20" s="106"/>
      <c r="JY20" s="106"/>
      <c r="JZ20" s="106"/>
      <c r="KA20" s="106"/>
      <c r="KB20" s="106"/>
      <c r="KC20" s="106"/>
      <c r="KD20" s="106"/>
      <c r="KE20" s="106"/>
      <c r="KF20" s="106"/>
      <c r="KG20" s="106"/>
      <c r="KH20" s="106"/>
      <c r="KI20" s="106"/>
      <c r="KJ20" s="106"/>
      <c r="KK20" s="106"/>
      <c r="KL20" s="106"/>
      <c r="KM20" s="106"/>
      <c r="KN20" s="106"/>
      <c r="KO20" s="106"/>
      <c r="KP20" s="106"/>
      <c r="KQ20" s="106"/>
      <c r="KR20" s="106"/>
      <c r="KS20" s="106"/>
      <c r="KT20" s="106"/>
      <c r="KU20" s="106"/>
      <c r="KV20" s="106"/>
      <c r="KW20" s="106"/>
      <c r="KX20" s="106"/>
      <c r="KY20" s="106"/>
      <c r="KZ20" s="106"/>
      <c r="LA20" s="106"/>
      <c r="LB20" s="106"/>
      <c r="LC20" s="106"/>
      <c r="LD20" s="106"/>
      <c r="LE20" s="106"/>
      <c r="LF20" s="106"/>
      <c r="LG20" s="106"/>
      <c r="LH20" s="106"/>
      <c r="LI20" s="106"/>
      <c r="LJ20" s="106"/>
      <c r="LK20" s="106"/>
      <c r="LL20" s="106"/>
      <c r="LM20" s="106"/>
      <c r="LN20" s="106"/>
      <c r="LO20" s="106"/>
      <c r="LP20" s="106"/>
      <c r="LQ20" s="106"/>
      <c r="LR20" s="106"/>
      <c r="LS20" s="106"/>
      <c r="LT20" s="106"/>
      <c r="LU20" s="106"/>
      <c r="LV20" s="106"/>
      <c r="LW20" s="106"/>
      <c r="LX20" s="106"/>
      <c r="LY20" s="106"/>
      <c r="LZ20" s="106"/>
      <c r="MA20" s="106"/>
      <c r="MB20" s="106"/>
      <c r="MC20" s="106"/>
      <c r="MD20" s="106"/>
      <c r="ME20" s="106"/>
      <c r="MF20" s="106"/>
      <c r="MG20" s="106"/>
      <c r="MH20" s="106"/>
      <c r="MI20" s="106"/>
      <c r="MJ20" s="106"/>
      <c r="MK20" s="106"/>
      <c r="ML20" s="106"/>
      <c r="MM20" s="106"/>
      <c r="MN20" s="106"/>
      <c r="MO20" s="106"/>
      <c r="MP20" s="106"/>
      <c r="MQ20" s="106"/>
      <c r="MR20" s="106"/>
      <c r="MS20" s="106"/>
      <c r="MT20" s="106"/>
      <c r="MU20" s="106"/>
      <c r="MV20" s="106"/>
      <c r="MW20" s="106"/>
      <c r="MX20" s="106"/>
      <c r="MY20" s="106"/>
      <c r="MZ20" s="106"/>
      <c r="NA20" s="106"/>
      <c r="NB20" s="106"/>
      <c r="NC20" s="106"/>
      <c r="ND20" s="106"/>
      <c r="NE20" s="106"/>
      <c r="NF20" s="106"/>
      <c r="NG20" s="106"/>
      <c r="NH20" s="106"/>
      <c r="NI20" s="106"/>
      <c r="NJ20" s="106"/>
      <c r="NK20" s="106"/>
      <c r="NL20" s="106"/>
      <c r="NM20" s="106"/>
      <c r="NN20" s="106"/>
      <c r="NO20" s="106"/>
      <c r="NP20" s="106"/>
      <c r="NQ20" s="106"/>
      <c r="NR20" s="106"/>
      <c r="NS20" s="106"/>
      <c r="NT20" s="106"/>
      <c r="NU20" s="106"/>
      <c r="NV20" s="106"/>
      <c r="NW20" s="106"/>
      <c r="NX20" s="106"/>
      <c r="NY20" s="106"/>
      <c r="NZ20" s="106"/>
      <c r="OA20" s="106"/>
      <c r="OB20" s="106"/>
      <c r="OC20" s="106"/>
      <c r="OD20" s="106"/>
      <c r="OE20" s="106"/>
      <c r="OF20" s="106"/>
      <c r="OG20" s="106"/>
      <c r="OH20" s="106"/>
      <c r="OI20" s="106"/>
      <c r="OJ20" s="106"/>
      <c r="OK20" s="106"/>
      <c r="OL20" s="106"/>
      <c r="OM20" s="106"/>
      <c r="ON20" s="106"/>
      <c r="OO20" s="106"/>
      <c r="OP20" s="106"/>
      <c r="OQ20" s="106"/>
      <c r="OR20" s="106"/>
      <c r="OS20" s="106"/>
      <c r="OT20" s="106"/>
      <c r="OU20" s="106"/>
      <c r="OV20" s="106"/>
      <c r="OW20" s="106"/>
      <c r="OX20" s="106"/>
      <c r="OY20" s="106"/>
      <c r="OZ20" s="106"/>
      <c r="PA20" s="106"/>
      <c r="PB20" s="106"/>
      <c r="PC20" s="106"/>
      <c r="PD20" s="106"/>
      <c r="PE20" s="106"/>
      <c r="PF20" s="106"/>
      <c r="PG20" s="106"/>
      <c r="PH20" s="106"/>
      <c r="PI20" s="106"/>
      <c r="PJ20" s="106"/>
      <c r="PK20" s="106"/>
      <c r="PL20" s="106"/>
      <c r="PM20" s="106"/>
      <c r="PN20" s="106"/>
      <c r="PO20" s="106"/>
      <c r="PP20" s="106"/>
      <c r="PQ20" s="106"/>
      <c r="PR20" s="106"/>
      <c r="PS20" s="106"/>
      <c r="PT20" s="106"/>
      <c r="PU20" s="106"/>
      <c r="PV20" s="106"/>
      <c r="PW20" s="106"/>
      <c r="PX20" s="106"/>
      <c r="PY20" s="106"/>
      <c r="PZ20" s="106"/>
      <c r="QA20" s="106"/>
      <c r="QB20" s="106"/>
      <c r="QC20" s="106"/>
      <c r="QD20" s="106"/>
      <c r="QE20" s="106"/>
      <c r="QF20" s="106"/>
      <c r="QG20" s="106"/>
      <c r="QH20" s="106"/>
      <c r="QI20" s="106"/>
      <c r="QJ20" s="106"/>
      <c r="QK20" s="106"/>
      <c r="QL20" s="106"/>
      <c r="QM20" s="106"/>
      <c r="QN20" s="106"/>
      <c r="QO20" s="106"/>
      <c r="QP20" s="106"/>
      <c r="QQ20" s="106"/>
      <c r="QR20" s="106"/>
      <c r="QS20" s="106"/>
      <c r="QT20" s="106"/>
      <c r="QU20" s="106"/>
      <c r="QV20" s="106"/>
      <c r="QW20" s="106"/>
      <c r="QX20" s="106"/>
      <c r="QY20" s="106"/>
      <c r="QZ20" s="106"/>
      <c r="RA20" s="106"/>
      <c r="RB20" s="106"/>
      <c r="RC20" s="106"/>
      <c r="RD20" s="106"/>
      <c r="RE20" s="106"/>
      <c r="RF20" s="106"/>
      <c r="RG20" s="106"/>
      <c r="RH20" s="106"/>
      <c r="RI20" s="106"/>
      <c r="RJ20" s="106"/>
      <c r="RK20" s="106"/>
      <c r="RL20" s="106"/>
      <c r="RM20" s="106"/>
      <c r="RN20" s="106"/>
      <c r="RO20" s="106"/>
      <c r="RP20" s="106"/>
      <c r="RQ20" s="106"/>
      <c r="RR20" s="106"/>
      <c r="RS20" s="106"/>
      <c r="RT20" s="106"/>
      <c r="RU20" s="106"/>
      <c r="RV20" s="106"/>
      <c r="RW20" s="106"/>
      <c r="RX20" s="106"/>
      <c r="RY20" s="106"/>
      <c r="RZ20" s="106"/>
      <c r="SA20" s="106"/>
      <c r="SB20" s="106"/>
      <c r="SC20" s="106"/>
      <c r="SD20" s="106"/>
      <c r="SE20" s="106"/>
      <c r="SF20" s="106"/>
      <c r="SG20" s="106"/>
      <c r="SH20" s="106"/>
      <c r="SI20" s="106"/>
      <c r="SJ20" s="106"/>
      <c r="SK20" s="106"/>
      <c r="SL20" s="106"/>
      <c r="SM20" s="106"/>
      <c r="SN20" s="106"/>
      <c r="SO20" s="106"/>
      <c r="SP20" s="106"/>
      <c r="SQ20" s="106"/>
      <c r="SR20" s="106"/>
      <c r="SS20" s="106"/>
      <c r="ST20" s="106"/>
      <c r="SU20" s="106"/>
      <c r="SV20" s="106"/>
      <c r="SW20" s="106"/>
      <c r="SX20" s="106"/>
      <c r="SY20" s="106"/>
      <c r="SZ20" s="106"/>
      <c r="TA20" s="106"/>
      <c r="TB20" s="106"/>
      <c r="TC20" s="106"/>
      <c r="TD20" s="106"/>
      <c r="TE20" s="106"/>
      <c r="TF20" s="106"/>
      <c r="TG20" s="106"/>
      <c r="TH20" s="106"/>
      <c r="TI20" s="106"/>
      <c r="TJ20" s="106"/>
      <c r="TK20" s="106"/>
      <c r="TL20" s="106"/>
      <c r="TM20" s="106"/>
      <c r="TN20" s="106"/>
      <c r="TO20" s="106"/>
      <c r="TP20" s="106"/>
      <c r="TQ20" s="106"/>
      <c r="TR20" s="106"/>
      <c r="TS20" s="106"/>
      <c r="TT20" s="106"/>
      <c r="TU20" s="106"/>
      <c r="TV20" s="106"/>
      <c r="TW20" s="106"/>
      <c r="TX20" s="106"/>
      <c r="TY20" s="106"/>
      <c r="TZ20" s="106"/>
      <c r="UA20" s="106"/>
      <c r="UB20" s="106"/>
      <c r="UC20" s="106"/>
      <c r="UD20" s="106"/>
      <c r="UE20" s="106"/>
      <c r="UF20" s="106"/>
      <c r="UG20" s="106"/>
      <c r="UH20" s="106"/>
      <c r="UI20" s="106"/>
      <c r="UJ20" s="106"/>
      <c r="UK20" s="106"/>
      <c r="UL20" s="106"/>
      <c r="UM20" s="106"/>
      <c r="UN20" s="106"/>
      <c r="UO20" s="106"/>
      <c r="UP20" s="106"/>
      <c r="UQ20" s="106"/>
      <c r="UR20" s="106"/>
      <c r="US20" s="106"/>
      <c r="UT20" s="106"/>
      <c r="UU20" s="106"/>
      <c r="UV20" s="106"/>
      <c r="UW20" s="106"/>
      <c r="UX20" s="106"/>
      <c r="UY20" s="106"/>
      <c r="UZ20" s="106"/>
      <c r="VA20" s="106"/>
      <c r="VB20" s="106"/>
      <c r="VC20" s="106"/>
      <c r="VD20" s="106"/>
      <c r="VE20" s="106"/>
      <c r="VF20" s="106"/>
      <c r="VG20" s="106"/>
      <c r="VH20" s="106"/>
      <c r="VI20" s="106"/>
      <c r="VJ20" s="106"/>
      <c r="VK20" s="106"/>
      <c r="VL20" s="106"/>
      <c r="VM20" s="106"/>
      <c r="VN20" s="106"/>
      <c r="VO20" s="106"/>
      <c r="VP20" s="106"/>
      <c r="VQ20" s="106"/>
      <c r="VR20" s="106"/>
      <c r="VS20" s="106"/>
      <c r="VT20" s="106"/>
      <c r="VU20" s="106"/>
      <c r="VV20" s="106"/>
      <c r="VW20" s="106"/>
      <c r="VX20" s="106"/>
      <c r="VY20" s="106"/>
      <c r="VZ20" s="106"/>
      <c r="WA20" s="106"/>
      <c r="WB20" s="106"/>
      <c r="WC20" s="106"/>
      <c r="WD20" s="106"/>
      <c r="WE20" s="106"/>
      <c r="WF20" s="106"/>
      <c r="WG20" s="106"/>
      <c r="WH20" s="106"/>
      <c r="WI20" s="106"/>
      <c r="WJ20" s="106"/>
      <c r="WK20" s="106"/>
      <c r="WL20" s="106"/>
      <c r="WM20" s="106"/>
      <c r="WN20" s="106"/>
      <c r="WO20" s="106"/>
      <c r="WP20" s="106"/>
      <c r="WQ20" s="106"/>
      <c r="WR20" s="106"/>
      <c r="WS20" s="106"/>
      <c r="WT20" s="106"/>
      <c r="WU20" s="106"/>
      <c r="WV20" s="106"/>
      <c r="WW20" s="106"/>
      <c r="WX20" s="106"/>
      <c r="WY20" s="106"/>
      <c r="WZ20" s="106"/>
      <c r="XA20" s="106"/>
      <c r="XB20" s="106"/>
      <c r="XC20" s="106"/>
      <c r="XD20" s="106"/>
      <c r="XE20" s="106"/>
      <c r="XF20" s="106"/>
      <c r="XG20" s="106"/>
      <c r="XH20" s="106"/>
      <c r="XI20" s="106"/>
      <c r="XJ20" s="106"/>
      <c r="XK20" s="106"/>
      <c r="XL20" s="106"/>
      <c r="XM20" s="106"/>
      <c r="XN20" s="106"/>
      <c r="XO20" s="106"/>
      <c r="XP20" s="106"/>
      <c r="XQ20" s="106"/>
      <c r="XR20" s="106"/>
      <c r="XS20" s="106"/>
      <c r="XT20" s="106"/>
      <c r="XU20" s="106"/>
      <c r="XV20" s="106"/>
      <c r="XW20" s="106"/>
      <c r="XX20" s="106"/>
      <c r="XY20" s="106"/>
      <c r="XZ20" s="106"/>
      <c r="YA20" s="106"/>
      <c r="YB20" s="106"/>
      <c r="YC20" s="106"/>
      <c r="YD20" s="106"/>
      <c r="YE20" s="106"/>
      <c r="YF20" s="106"/>
      <c r="YG20" s="106"/>
      <c r="YH20" s="106"/>
      <c r="YI20" s="106"/>
      <c r="YJ20" s="106"/>
      <c r="YK20" s="106"/>
      <c r="YL20" s="106"/>
      <c r="YM20" s="106"/>
      <c r="YN20" s="106"/>
      <c r="YO20" s="106"/>
      <c r="YP20" s="106"/>
      <c r="YQ20" s="106"/>
      <c r="YR20" s="106"/>
      <c r="YS20" s="106"/>
      <c r="YT20" s="106"/>
      <c r="YU20" s="106"/>
      <c r="YV20" s="106"/>
      <c r="YW20" s="106"/>
      <c r="YX20" s="106"/>
      <c r="YY20" s="106"/>
      <c r="YZ20" s="106"/>
      <c r="ZA20" s="106"/>
      <c r="ZB20" s="106"/>
      <c r="ZC20" s="106"/>
      <c r="ZD20" s="106"/>
      <c r="ZE20" s="106"/>
      <c r="ZF20" s="106"/>
      <c r="ZG20" s="106"/>
      <c r="ZH20" s="106"/>
      <c r="ZI20" s="106"/>
      <c r="ZJ20" s="106"/>
      <c r="ZK20" s="106"/>
      <c r="ZL20" s="106"/>
      <c r="ZM20" s="106"/>
      <c r="ZN20" s="106"/>
      <c r="ZO20" s="106"/>
      <c r="ZP20" s="106"/>
      <c r="ZQ20" s="106"/>
      <c r="ZR20" s="106"/>
      <c r="ZS20" s="106"/>
      <c r="ZT20" s="106"/>
      <c r="ZU20" s="106"/>
      <c r="ZV20" s="106"/>
      <c r="ZW20" s="106"/>
      <c r="ZX20" s="106"/>
      <c r="ZY20" s="106"/>
      <c r="ZZ20" s="106"/>
      <c r="AAA20" s="106"/>
      <c r="AAB20" s="106"/>
      <c r="AAC20" s="106"/>
      <c r="AAD20" s="106"/>
      <c r="AAE20" s="106"/>
      <c r="AAF20" s="106"/>
      <c r="AAG20" s="106"/>
      <c r="AAH20" s="106"/>
      <c r="AAI20" s="106"/>
      <c r="AAJ20" s="106"/>
      <c r="AAK20" s="106"/>
      <c r="AAL20" s="106"/>
      <c r="AAM20" s="106"/>
      <c r="AAN20" s="106"/>
      <c r="AAO20" s="106"/>
      <c r="AAP20" s="106"/>
      <c r="AAQ20" s="106"/>
      <c r="AAR20" s="106"/>
      <c r="AAS20" s="106"/>
      <c r="AAT20" s="106"/>
      <c r="AAU20" s="106"/>
      <c r="AAV20" s="106"/>
      <c r="AAW20" s="106"/>
      <c r="AAX20" s="106"/>
      <c r="AAY20" s="106"/>
      <c r="AAZ20" s="106"/>
      <c r="ABA20" s="106"/>
      <c r="ABB20" s="106"/>
      <c r="ABC20" s="106"/>
      <c r="ABD20" s="106"/>
      <c r="ABE20" s="106"/>
      <c r="ABF20" s="106"/>
      <c r="ABG20" s="106"/>
      <c r="ABH20" s="106"/>
      <c r="ABI20" s="106"/>
      <c r="ABJ20" s="106"/>
      <c r="ABK20" s="106"/>
      <c r="ABL20" s="106"/>
      <c r="ABM20" s="106"/>
      <c r="ABN20" s="106"/>
      <c r="ABO20" s="106"/>
      <c r="ABP20" s="106"/>
      <c r="ABQ20" s="106"/>
      <c r="ABR20" s="106"/>
      <c r="ABS20" s="106"/>
      <c r="ABT20" s="106"/>
      <c r="ABU20" s="106"/>
      <c r="ABV20" s="106"/>
      <c r="ABW20" s="106"/>
      <c r="ABX20" s="106"/>
      <c r="ABY20" s="106"/>
      <c r="ABZ20" s="106"/>
      <c r="ACA20" s="106"/>
      <c r="ACB20" s="106"/>
      <c r="ACC20" s="106"/>
      <c r="ACD20" s="106"/>
      <c r="ACE20" s="106"/>
      <c r="ACF20" s="106"/>
      <c r="ACG20" s="106"/>
      <c r="ACH20" s="106"/>
      <c r="ACI20" s="106"/>
      <c r="ACJ20" s="106"/>
      <c r="ACK20" s="106"/>
      <c r="ACL20" s="106"/>
      <c r="ACM20" s="106"/>
      <c r="ACN20" s="106"/>
      <c r="ACO20" s="106"/>
      <c r="ACP20" s="106"/>
      <c r="ACQ20" s="106"/>
      <c r="ACR20" s="106"/>
      <c r="ACS20" s="106"/>
      <c r="ACT20" s="106"/>
      <c r="ACU20" s="106"/>
      <c r="ACV20" s="106"/>
      <c r="ACW20" s="106"/>
      <c r="ACX20" s="106"/>
      <c r="ACY20" s="106"/>
      <c r="ACZ20" s="106"/>
      <c r="ADA20" s="106"/>
      <c r="ADB20" s="106"/>
      <c r="ADC20" s="106"/>
      <c r="ADD20" s="106"/>
      <c r="ADE20" s="106"/>
      <c r="ADF20" s="106"/>
      <c r="ADG20" s="106"/>
      <c r="ADH20" s="106"/>
      <c r="ADI20" s="106"/>
      <c r="ADJ20" s="106"/>
      <c r="ADK20" s="106"/>
      <c r="ADL20" s="106"/>
      <c r="ADM20" s="106"/>
      <c r="ADN20" s="106"/>
      <c r="ADO20" s="106"/>
      <c r="ADP20" s="106"/>
      <c r="ADQ20" s="106"/>
      <c r="ADR20" s="106"/>
      <c r="ADS20" s="106"/>
      <c r="ADT20" s="106"/>
      <c r="ADU20" s="106"/>
      <c r="ADV20" s="106"/>
      <c r="ADW20" s="106"/>
      <c r="ADX20" s="106"/>
      <c r="ADY20" s="106"/>
      <c r="ADZ20" s="106"/>
      <c r="AEA20" s="106"/>
      <c r="AEB20" s="106"/>
      <c r="AEC20" s="106"/>
      <c r="AED20" s="106"/>
      <c r="AEE20" s="106"/>
      <c r="AEF20" s="106"/>
      <c r="AEG20" s="106"/>
      <c r="AEH20" s="106"/>
      <c r="AEI20" s="106"/>
      <c r="AEJ20" s="106"/>
      <c r="AEK20" s="106"/>
      <c r="AEL20" s="106"/>
      <c r="AEM20" s="106"/>
      <c r="AEN20" s="106"/>
      <c r="AEO20" s="106"/>
      <c r="AEP20" s="106"/>
      <c r="AEQ20" s="106"/>
      <c r="AER20" s="106"/>
      <c r="AES20" s="106"/>
      <c r="AET20" s="106"/>
      <c r="AEU20" s="106"/>
      <c r="AEV20" s="106"/>
      <c r="AEW20" s="106"/>
      <c r="AEX20" s="106"/>
      <c r="AEY20" s="106"/>
      <c r="AEZ20" s="106"/>
      <c r="AFA20" s="106"/>
      <c r="AFB20" s="106"/>
      <c r="AFC20" s="106"/>
      <c r="AFD20" s="106"/>
      <c r="AFE20" s="106"/>
      <c r="AFF20" s="106"/>
      <c r="AFG20" s="106"/>
      <c r="AFH20" s="106"/>
      <c r="AFI20" s="106"/>
      <c r="AFJ20" s="106"/>
      <c r="AFK20" s="106"/>
      <c r="AFL20" s="106"/>
      <c r="AFM20" s="106"/>
      <c r="AFN20" s="106"/>
      <c r="AFO20" s="106"/>
      <c r="AFP20" s="106"/>
      <c r="AFQ20" s="106"/>
      <c r="AFR20" s="106"/>
      <c r="AFS20" s="106"/>
      <c r="AFT20" s="106"/>
      <c r="AFU20" s="106"/>
      <c r="AFV20" s="106"/>
      <c r="AFW20" s="106"/>
      <c r="AFX20" s="106"/>
      <c r="AFY20" s="106"/>
      <c r="AFZ20" s="106"/>
      <c r="AGA20" s="106"/>
      <c r="AGB20" s="106"/>
      <c r="AGC20" s="106"/>
      <c r="AGD20" s="106"/>
      <c r="AGE20" s="106"/>
      <c r="AGF20" s="106"/>
      <c r="AGG20" s="106"/>
      <c r="AGH20" s="106"/>
      <c r="AGI20" s="106"/>
      <c r="AGJ20" s="106"/>
      <c r="AGK20" s="106"/>
      <c r="AGL20" s="106"/>
      <c r="AGM20" s="106"/>
      <c r="AGN20" s="106"/>
      <c r="AGO20" s="106"/>
      <c r="AGP20" s="106"/>
      <c r="AGQ20" s="106"/>
      <c r="AGR20" s="106"/>
      <c r="AGS20" s="106"/>
      <c r="AGT20" s="106"/>
      <c r="AGU20" s="106"/>
      <c r="AGV20" s="106"/>
      <c r="AGW20" s="106"/>
      <c r="AGX20" s="106"/>
      <c r="AGY20" s="106"/>
      <c r="AGZ20" s="106"/>
      <c r="AHA20" s="106"/>
      <c r="AHB20" s="106"/>
      <c r="AHC20" s="106"/>
      <c r="AHD20" s="106"/>
      <c r="AHE20" s="106"/>
      <c r="AHF20" s="106"/>
      <c r="AHG20" s="106"/>
      <c r="AHH20" s="106"/>
      <c r="AHI20" s="106"/>
      <c r="AHJ20" s="106"/>
      <c r="AHK20" s="106"/>
      <c r="AHL20" s="106"/>
      <c r="AHM20" s="106"/>
      <c r="AHN20" s="106"/>
      <c r="AHO20" s="106"/>
      <c r="AHP20" s="106"/>
      <c r="AHQ20" s="106"/>
      <c r="AHR20" s="106"/>
      <c r="AHS20" s="106"/>
      <c r="AHT20" s="106"/>
      <c r="AHU20" s="106"/>
      <c r="AHV20" s="106"/>
      <c r="AHW20" s="106"/>
      <c r="AHX20" s="106"/>
      <c r="AHY20" s="106"/>
      <c r="AHZ20" s="106"/>
      <c r="AIA20" s="106"/>
      <c r="AIB20" s="106"/>
      <c r="AIC20" s="106"/>
      <c r="AID20" s="106"/>
      <c r="AIE20" s="106"/>
      <c r="AIF20" s="106"/>
      <c r="AIG20" s="106"/>
      <c r="AIH20" s="106"/>
      <c r="AII20" s="106"/>
      <c r="AIJ20" s="106"/>
      <c r="AIK20" s="106"/>
      <c r="AIL20" s="106"/>
      <c r="AIM20" s="106"/>
      <c r="AIN20" s="106"/>
      <c r="AIO20" s="106"/>
      <c r="AIP20" s="106"/>
      <c r="AIQ20" s="106"/>
      <c r="AIR20" s="106"/>
      <c r="AIS20" s="106"/>
      <c r="AIT20" s="106"/>
      <c r="AIU20" s="106"/>
      <c r="AIV20" s="106"/>
      <c r="AIW20" s="106"/>
      <c r="AIX20" s="106"/>
      <c r="AIY20" s="106"/>
      <c r="AIZ20" s="106"/>
      <c r="AJA20" s="106"/>
      <c r="AJB20" s="106"/>
      <c r="AJC20" s="106"/>
      <c r="AJD20" s="106"/>
      <c r="AJE20" s="106"/>
      <c r="AJF20" s="106"/>
      <c r="AJG20" s="106"/>
      <c r="AJH20" s="106"/>
      <c r="AJI20" s="106"/>
      <c r="AJJ20" s="106"/>
      <c r="AJK20" s="106"/>
      <c r="AJL20" s="106"/>
      <c r="AJM20" s="106"/>
      <c r="AJN20" s="106"/>
      <c r="AJO20" s="106"/>
      <c r="AJP20" s="106"/>
      <c r="AJQ20" s="106"/>
      <c r="AJR20" s="106"/>
      <c r="AJS20" s="106"/>
      <c r="AJT20" s="106"/>
      <c r="AJU20" s="106"/>
      <c r="AJV20" s="106"/>
      <c r="AJW20" s="106"/>
      <c r="AJX20" s="106"/>
      <c r="AJY20" s="106"/>
      <c r="AJZ20" s="106"/>
      <c r="AKA20" s="106"/>
      <c r="AKB20" s="106"/>
      <c r="AKC20" s="106"/>
      <c r="AKD20" s="106"/>
      <c r="AKE20" s="106"/>
      <c r="AKF20" s="106"/>
      <c r="AKG20" s="106"/>
      <c r="AKH20" s="106"/>
      <c r="AKI20" s="106"/>
      <c r="AKJ20" s="106"/>
      <c r="AKK20" s="106"/>
      <c r="AKL20" s="106"/>
      <c r="AKM20" s="106"/>
      <c r="AKN20" s="106"/>
      <c r="AKO20" s="106"/>
      <c r="AKP20" s="106"/>
      <c r="AKQ20" s="106"/>
      <c r="AKR20" s="106"/>
      <c r="AKS20" s="106"/>
      <c r="AKT20" s="106"/>
      <c r="AKU20" s="106"/>
      <c r="AKV20" s="106"/>
      <c r="AKW20" s="106"/>
      <c r="AKX20" s="106"/>
      <c r="AKY20" s="106"/>
      <c r="AKZ20" s="106"/>
      <c r="ALA20" s="106"/>
      <c r="ALB20" s="106"/>
      <c r="ALC20" s="106"/>
      <c r="ALD20" s="106"/>
      <c r="ALE20" s="106"/>
      <c r="ALF20" s="106"/>
      <c r="ALG20" s="106"/>
      <c r="ALH20" s="106"/>
      <c r="ALI20" s="106"/>
      <c r="ALJ20" s="106"/>
      <c r="ALK20" s="106"/>
      <c r="ALL20" s="106"/>
      <c r="ALM20" s="106"/>
      <c r="ALN20" s="106"/>
      <c r="ALO20" s="106"/>
      <c r="ALP20" s="106"/>
      <c r="ALQ20" s="106"/>
      <c r="ALR20" s="106"/>
      <c r="ALS20" s="106"/>
      <c r="ALT20" s="106"/>
      <c r="ALU20" s="106"/>
      <c r="ALV20" s="106"/>
      <c r="ALW20" s="106"/>
      <c r="ALX20" s="106"/>
      <c r="ALY20" s="106"/>
      <c r="ALZ20" s="106"/>
      <c r="AMA20" s="106"/>
      <c r="AMB20" s="106"/>
      <c r="AMC20" s="106"/>
      <c r="AMD20" s="106"/>
      <c r="AME20" s="106"/>
      <c r="AMF20" s="106"/>
      <c r="AMG20" s="106"/>
      <c r="AMH20" s="106"/>
      <c r="AMI20" s="106"/>
      <c r="AMJ20" s="106"/>
      <c r="AMK20" s="106"/>
      <c r="AML20" s="106"/>
      <c r="AMM20" s="106"/>
      <c r="AMN20" s="106"/>
      <c r="AMO20" s="106"/>
      <c r="AMP20" s="106"/>
      <c r="AMQ20" s="106"/>
      <c r="AMR20" s="106"/>
      <c r="AMS20" s="106"/>
      <c r="AMT20" s="106"/>
      <c r="AMU20" s="106"/>
      <c r="AMV20" s="106"/>
      <c r="AMW20" s="106"/>
      <c r="AMX20" s="106"/>
      <c r="AMY20" s="106"/>
      <c r="AMZ20" s="106"/>
      <c r="ANA20" s="106"/>
      <c r="ANB20" s="106"/>
      <c r="ANC20" s="106"/>
      <c r="AND20" s="106"/>
      <c r="ANE20" s="106"/>
      <c r="ANF20" s="106"/>
      <c r="ANG20" s="106"/>
      <c r="ANH20" s="106"/>
      <c r="ANI20" s="106"/>
      <c r="ANJ20" s="106"/>
      <c r="ANK20" s="106"/>
      <c r="ANL20" s="106"/>
      <c r="ANM20" s="106"/>
      <c r="ANN20" s="106"/>
      <c r="ANO20" s="106"/>
      <c r="ANP20" s="106"/>
      <c r="ANQ20" s="106"/>
      <c r="ANR20" s="106"/>
      <c r="ANS20" s="106"/>
      <c r="ANT20" s="106"/>
      <c r="ANU20" s="106"/>
      <c r="ANV20" s="106"/>
      <c r="ANW20" s="106"/>
      <c r="ANX20" s="106"/>
      <c r="ANY20" s="106"/>
      <c r="ANZ20" s="106"/>
      <c r="AOA20" s="106"/>
      <c r="AOB20" s="106"/>
      <c r="AOC20" s="106"/>
      <c r="AOD20" s="106"/>
      <c r="AOE20" s="106"/>
      <c r="AOF20" s="106"/>
      <c r="AOG20" s="106"/>
      <c r="AOH20" s="106"/>
      <c r="AOI20" s="106"/>
      <c r="AOJ20" s="106"/>
      <c r="AOK20" s="106"/>
      <c r="AOL20" s="106"/>
      <c r="AOM20" s="106"/>
      <c r="AON20" s="106"/>
      <c r="AOO20" s="106"/>
      <c r="AOP20" s="106"/>
      <c r="AOQ20" s="106"/>
      <c r="AOR20" s="106"/>
      <c r="AOS20" s="106"/>
      <c r="AOT20" s="106"/>
      <c r="AOU20" s="106"/>
      <c r="AOV20" s="106"/>
      <c r="AOW20" s="106"/>
      <c r="AOX20" s="106"/>
      <c r="AOY20" s="106"/>
      <c r="AOZ20" s="106"/>
      <c r="APA20" s="106"/>
      <c r="APB20" s="106"/>
      <c r="APC20" s="106"/>
      <c r="APD20" s="106"/>
      <c r="APE20" s="106"/>
      <c r="APF20" s="106"/>
      <c r="APG20" s="106"/>
      <c r="APH20" s="106"/>
      <c r="API20" s="106"/>
      <c r="APJ20" s="106"/>
      <c r="APK20" s="106"/>
      <c r="APL20" s="106"/>
      <c r="APM20" s="106"/>
      <c r="APN20" s="106"/>
      <c r="APO20" s="106"/>
      <c r="APP20" s="106"/>
      <c r="APQ20" s="106"/>
      <c r="APR20" s="106"/>
      <c r="APS20" s="106"/>
      <c r="APT20" s="106"/>
      <c r="APU20" s="106"/>
      <c r="APV20" s="106"/>
      <c r="APW20" s="106"/>
      <c r="APX20" s="106"/>
      <c r="APY20" s="106"/>
      <c r="APZ20" s="106"/>
      <c r="AQA20" s="106"/>
      <c r="AQB20" s="106"/>
      <c r="AQC20" s="106"/>
      <c r="AQD20" s="106"/>
      <c r="AQE20" s="106"/>
      <c r="AQF20" s="106"/>
      <c r="AQG20" s="106"/>
      <c r="AQH20" s="106"/>
      <c r="AQI20" s="106"/>
      <c r="AQJ20" s="106"/>
      <c r="AQK20" s="106"/>
      <c r="AQL20" s="106"/>
      <c r="AQM20" s="106"/>
      <c r="AQN20" s="106"/>
      <c r="AQO20" s="106"/>
      <c r="AQP20" s="106"/>
      <c r="AQQ20" s="106"/>
      <c r="AQR20" s="106"/>
      <c r="AQS20" s="106"/>
      <c r="AQT20" s="106"/>
      <c r="AQU20" s="106"/>
      <c r="AQV20" s="106"/>
      <c r="AQW20" s="106"/>
      <c r="AQX20" s="106"/>
      <c r="AQY20" s="106"/>
      <c r="AQZ20" s="106"/>
      <c r="ARA20" s="106"/>
      <c r="ARB20" s="106"/>
      <c r="ARC20" s="106"/>
      <c r="ARD20" s="106"/>
      <c r="ARE20" s="106"/>
      <c r="ARF20" s="106"/>
      <c r="ARG20" s="106"/>
      <c r="ARH20" s="106"/>
      <c r="ARI20" s="106"/>
      <c r="ARJ20" s="106"/>
      <c r="ARK20" s="106"/>
      <c r="ARL20" s="106"/>
      <c r="ARM20" s="106"/>
      <c r="ARN20" s="106"/>
      <c r="ARO20" s="106"/>
      <c r="ARP20" s="106"/>
      <c r="ARQ20" s="106"/>
      <c r="ARR20" s="106"/>
      <c r="ARS20" s="106"/>
      <c r="ART20" s="106"/>
      <c r="ARU20" s="106"/>
      <c r="ARV20" s="106"/>
      <c r="ARW20" s="106"/>
      <c r="ARX20" s="106"/>
      <c r="ARY20" s="106"/>
      <c r="ARZ20" s="106"/>
      <c r="ASA20" s="106"/>
      <c r="ASB20" s="106"/>
      <c r="ASC20" s="106"/>
      <c r="ASD20" s="106"/>
      <c r="ASE20" s="106"/>
      <c r="ASF20" s="106"/>
      <c r="ASG20" s="106"/>
      <c r="ASH20" s="106"/>
      <c r="ASI20" s="106"/>
      <c r="ASJ20" s="106"/>
      <c r="ASK20" s="106"/>
      <c r="ASL20" s="106"/>
      <c r="ASM20" s="106"/>
      <c r="ASN20" s="106"/>
      <c r="ASO20" s="106"/>
      <c r="ASP20" s="106"/>
      <c r="ASQ20" s="106"/>
      <c r="ASR20" s="106"/>
      <c r="ASS20" s="106"/>
      <c r="AST20" s="106"/>
      <c r="ASU20" s="106"/>
      <c r="ASV20" s="106"/>
      <c r="ASW20" s="106"/>
      <c r="ASX20" s="106"/>
      <c r="ASY20" s="106"/>
      <c r="ASZ20" s="106"/>
      <c r="ATA20" s="106"/>
      <c r="ATB20" s="106"/>
      <c r="ATC20" s="106"/>
      <c r="ATD20" s="106"/>
      <c r="ATE20" s="106"/>
      <c r="ATF20" s="106"/>
      <c r="ATG20" s="106"/>
      <c r="ATH20" s="106"/>
      <c r="ATI20" s="106"/>
      <c r="ATJ20" s="106"/>
      <c r="ATK20" s="106"/>
      <c r="ATL20" s="106"/>
      <c r="ATM20" s="106"/>
      <c r="ATN20" s="106"/>
      <c r="ATO20" s="106"/>
      <c r="ATP20" s="106"/>
      <c r="ATQ20" s="106"/>
      <c r="ATR20" s="106"/>
      <c r="ATS20" s="106"/>
      <c r="ATT20" s="106"/>
      <c r="ATU20" s="106"/>
      <c r="ATV20" s="106"/>
      <c r="ATW20" s="106"/>
      <c r="ATX20" s="106"/>
      <c r="ATY20" s="106"/>
      <c r="ATZ20" s="106"/>
      <c r="AUA20" s="106"/>
      <c r="AUB20" s="106"/>
      <c r="AUC20" s="106"/>
      <c r="AUD20" s="106"/>
      <c r="AUE20" s="106"/>
      <c r="AUF20" s="106"/>
      <c r="AUG20" s="106"/>
      <c r="AUH20" s="106"/>
      <c r="AUI20" s="106"/>
      <c r="AUJ20" s="106"/>
      <c r="AUK20" s="106"/>
      <c r="AUL20" s="106"/>
      <c r="AUM20" s="106"/>
      <c r="AUN20" s="106"/>
      <c r="AUO20" s="106"/>
      <c r="AUP20" s="106"/>
      <c r="AUQ20" s="106"/>
      <c r="AUR20" s="106"/>
      <c r="AUS20" s="106"/>
      <c r="AUT20" s="106"/>
      <c r="AUU20" s="106"/>
      <c r="AUV20" s="106"/>
      <c r="AUW20" s="106"/>
      <c r="AUX20" s="106"/>
      <c r="AUY20" s="106"/>
      <c r="AUZ20" s="106"/>
      <c r="AVA20" s="106"/>
      <c r="AVB20" s="106"/>
      <c r="AVC20" s="106"/>
      <c r="AVD20" s="106"/>
      <c r="AVE20" s="106"/>
      <c r="AVF20" s="106"/>
      <c r="AVG20" s="106"/>
      <c r="AVH20" s="106"/>
      <c r="AVI20" s="106"/>
      <c r="AVJ20" s="106"/>
      <c r="AVK20" s="106"/>
      <c r="AVL20" s="106"/>
      <c r="AVM20" s="106"/>
      <c r="AVN20" s="106"/>
      <c r="AVO20" s="106"/>
      <c r="AVP20" s="106"/>
      <c r="AVQ20" s="106"/>
      <c r="AVR20" s="106"/>
      <c r="AVS20" s="106"/>
      <c r="AVT20" s="106"/>
      <c r="AVU20" s="106"/>
      <c r="AVV20" s="106"/>
      <c r="AVW20" s="106"/>
      <c r="AVX20" s="106"/>
      <c r="AVY20" s="106"/>
      <c r="AVZ20" s="106"/>
      <c r="AWA20" s="106"/>
      <c r="AWB20" s="106"/>
      <c r="AWC20" s="106"/>
      <c r="AWD20" s="106"/>
      <c r="AWE20" s="106"/>
      <c r="AWF20" s="106"/>
      <c r="AWG20" s="106"/>
      <c r="AWH20" s="106"/>
      <c r="AWI20" s="106"/>
      <c r="AWJ20" s="106"/>
      <c r="AWK20" s="106"/>
      <c r="AWL20" s="106"/>
      <c r="AWM20" s="106"/>
      <c r="AWN20" s="106"/>
      <c r="AWO20" s="106"/>
      <c r="AWP20" s="106"/>
      <c r="AWQ20" s="106"/>
      <c r="AWR20" s="106"/>
      <c r="AWS20" s="106"/>
      <c r="AWT20" s="106"/>
      <c r="AWU20" s="106"/>
      <c r="AWV20" s="106"/>
      <c r="AWW20" s="106"/>
      <c r="AWX20" s="106"/>
      <c r="AWY20" s="106"/>
      <c r="AWZ20" s="106"/>
      <c r="AXA20" s="106"/>
      <c r="AXB20" s="106"/>
      <c r="AXC20" s="106"/>
      <c r="AXD20" s="106"/>
      <c r="AXE20" s="106"/>
      <c r="AXF20" s="106"/>
      <c r="AXG20" s="106"/>
      <c r="AXH20" s="106"/>
      <c r="AXI20" s="106"/>
      <c r="AXJ20" s="106"/>
      <c r="AXK20" s="106"/>
      <c r="AXL20" s="106"/>
      <c r="AXM20" s="106"/>
      <c r="AXN20" s="106"/>
      <c r="AXO20" s="106"/>
      <c r="AXP20" s="106"/>
      <c r="AXQ20" s="106"/>
      <c r="AXR20" s="106"/>
      <c r="AXS20" s="106"/>
      <c r="AXT20" s="106"/>
      <c r="AXU20" s="106"/>
      <c r="AXV20" s="106"/>
      <c r="AXW20" s="106"/>
      <c r="AXX20" s="106"/>
      <c r="AXY20" s="106"/>
      <c r="AXZ20" s="106"/>
      <c r="AYA20" s="106"/>
      <c r="AYB20" s="106"/>
      <c r="AYC20" s="106"/>
      <c r="AYD20" s="106"/>
      <c r="AYE20" s="106"/>
      <c r="AYF20" s="106"/>
      <c r="AYG20" s="106"/>
      <c r="AYH20" s="106"/>
      <c r="AYI20" s="106"/>
      <c r="AYJ20" s="106"/>
      <c r="AYK20" s="106"/>
      <c r="AYL20" s="106"/>
      <c r="AYM20" s="106"/>
      <c r="AYN20" s="106"/>
      <c r="AYO20" s="106"/>
      <c r="AYP20" s="106"/>
      <c r="AYQ20" s="106"/>
      <c r="AYR20" s="106"/>
      <c r="AYS20" s="106"/>
      <c r="AYT20" s="106"/>
      <c r="AYU20" s="106"/>
      <c r="AYV20" s="106"/>
      <c r="AYW20" s="106"/>
      <c r="AYX20" s="106"/>
      <c r="AYY20" s="106"/>
      <c r="AYZ20" s="106"/>
      <c r="AZA20" s="106"/>
      <c r="AZB20" s="106"/>
      <c r="AZC20" s="106"/>
      <c r="AZD20" s="106"/>
      <c r="AZE20" s="106"/>
      <c r="AZF20" s="106"/>
      <c r="AZG20" s="106"/>
      <c r="AZH20" s="106"/>
      <c r="AZI20" s="106"/>
      <c r="AZJ20" s="106"/>
      <c r="AZK20" s="106"/>
      <c r="AZL20" s="106"/>
      <c r="AZM20" s="106"/>
      <c r="AZN20" s="106"/>
      <c r="AZO20" s="106"/>
      <c r="AZP20" s="106"/>
      <c r="AZQ20" s="106"/>
      <c r="AZR20" s="106"/>
      <c r="AZS20" s="106"/>
      <c r="AZT20" s="106"/>
      <c r="AZU20" s="106"/>
      <c r="AZV20" s="106"/>
      <c r="AZW20" s="106"/>
      <c r="AZX20" s="106"/>
      <c r="AZY20" s="106"/>
      <c r="AZZ20" s="106"/>
      <c r="BAA20" s="106"/>
      <c r="BAB20" s="106"/>
      <c r="BAC20" s="106"/>
      <c r="BAD20" s="106"/>
      <c r="BAE20" s="106"/>
      <c r="BAF20" s="106"/>
      <c r="BAG20" s="106"/>
      <c r="BAH20" s="106"/>
      <c r="BAI20" s="106"/>
      <c r="BAJ20" s="106"/>
      <c r="BAK20" s="106"/>
      <c r="BAL20" s="106"/>
      <c r="BAM20" s="106"/>
      <c r="BAN20" s="106"/>
      <c r="BAO20" s="106"/>
      <c r="BAP20" s="106"/>
      <c r="BAQ20" s="106"/>
      <c r="BAR20" s="106"/>
      <c r="BAS20" s="106"/>
      <c r="BAT20" s="106"/>
      <c r="BAU20" s="106"/>
      <c r="BAV20" s="106"/>
      <c r="BAW20" s="106"/>
      <c r="BAX20" s="106"/>
      <c r="BAY20" s="106"/>
      <c r="BAZ20" s="106"/>
      <c r="BBA20" s="106"/>
      <c r="BBB20" s="106"/>
      <c r="BBC20" s="106"/>
      <c r="BBD20" s="106"/>
      <c r="BBE20" s="106"/>
      <c r="BBF20" s="106"/>
      <c r="BBG20" s="106"/>
      <c r="BBH20" s="106"/>
      <c r="BBI20" s="106"/>
      <c r="BBJ20" s="106"/>
      <c r="BBK20" s="106"/>
      <c r="BBL20" s="106"/>
      <c r="BBM20" s="106"/>
      <c r="BBN20" s="106"/>
      <c r="BBO20" s="106"/>
      <c r="BBP20" s="106"/>
      <c r="BBQ20" s="106"/>
      <c r="BBR20" s="106"/>
      <c r="BBS20" s="106"/>
      <c r="BBT20" s="106"/>
      <c r="BBU20" s="106"/>
      <c r="BBV20" s="106"/>
      <c r="BBW20" s="106"/>
      <c r="BBX20" s="106"/>
      <c r="BBY20" s="106"/>
      <c r="BBZ20" s="106"/>
      <c r="BCA20" s="106"/>
      <c r="BCB20" s="106"/>
      <c r="BCC20" s="106"/>
      <c r="BCD20" s="106"/>
      <c r="BCE20" s="106"/>
      <c r="BCF20" s="106"/>
      <c r="BCG20" s="106"/>
      <c r="BCH20" s="106"/>
      <c r="BCI20" s="106"/>
      <c r="BCJ20" s="106"/>
      <c r="BCK20" s="106"/>
      <c r="BCL20" s="106"/>
      <c r="BCM20" s="106"/>
      <c r="BCN20" s="106"/>
      <c r="BCO20" s="106"/>
      <c r="BCP20" s="106"/>
      <c r="BCQ20" s="106"/>
      <c r="BCR20" s="106"/>
      <c r="BCS20" s="106"/>
      <c r="BCT20" s="106"/>
      <c r="BCU20" s="106"/>
      <c r="BCV20" s="106"/>
      <c r="BCW20" s="106"/>
      <c r="BCX20" s="106"/>
      <c r="BCY20" s="106"/>
      <c r="BCZ20" s="106"/>
      <c r="BDA20" s="106"/>
      <c r="BDB20" s="106"/>
      <c r="BDC20" s="106"/>
      <c r="BDD20" s="106"/>
      <c r="BDE20" s="106"/>
      <c r="BDF20" s="106"/>
      <c r="BDG20" s="106"/>
      <c r="BDH20" s="106"/>
      <c r="BDI20" s="106"/>
      <c r="BDJ20" s="106"/>
      <c r="BDK20" s="106"/>
      <c r="BDL20" s="106"/>
      <c r="BDM20" s="106"/>
      <c r="BDN20" s="106"/>
      <c r="BDO20" s="106"/>
      <c r="BDP20" s="106"/>
      <c r="BDQ20" s="106"/>
      <c r="BDR20" s="106"/>
      <c r="BDS20" s="106"/>
      <c r="BDT20" s="106"/>
      <c r="BDU20" s="106"/>
      <c r="BDV20" s="106"/>
      <c r="BDW20" s="106"/>
      <c r="BDX20" s="106"/>
      <c r="BDY20" s="106"/>
      <c r="BDZ20" s="106"/>
      <c r="BEA20" s="106"/>
      <c r="BEB20" s="106"/>
      <c r="BEC20" s="106"/>
      <c r="BED20" s="106"/>
      <c r="BEE20" s="106"/>
      <c r="BEF20" s="106"/>
      <c r="BEG20" s="106"/>
      <c r="BEH20" s="106"/>
      <c r="BEI20" s="106"/>
      <c r="BEJ20" s="106"/>
      <c r="BEK20" s="106"/>
      <c r="BEL20" s="106"/>
      <c r="BEM20" s="106"/>
      <c r="BEN20" s="106"/>
      <c r="BEO20" s="106"/>
      <c r="BEP20" s="106"/>
      <c r="BEQ20" s="106"/>
      <c r="BER20" s="106"/>
      <c r="BES20" s="106"/>
      <c r="BET20" s="106"/>
      <c r="BEU20" s="106"/>
      <c r="BEV20" s="106"/>
      <c r="BEW20" s="106"/>
      <c r="BEX20" s="106"/>
      <c r="BEY20" s="106"/>
      <c r="BEZ20" s="106"/>
      <c r="BFA20" s="106"/>
      <c r="BFB20" s="106"/>
      <c r="BFC20" s="106"/>
      <c r="BFD20" s="106"/>
      <c r="BFE20" s="106"/>
      <c r="BFF20" s="106"/>
      <c r="BFG20" s="106"/>
      <c r="BFH20" s="106"/>
      <c r="BFI20" s="106"/>
      <c r="BFJ20" s="106"/>
      <c r="BFK20" s="106"/>
      <c r="BFL20" s="106"/>
      <c r="BFM20" s="106"/>
      <c r="BFN20" s="106"/>
      <c r="BFO20" s="106"/>
      <c r="BFP20" s="106"/>
      <c r="BFQ20" s="106"/>
      <c r="BFR20" s="106"/>
      <c r="BFS20" s="106"/>
      <c r="BFT20" s="106"/>
      <c r="BFU20" s="106"/>
      <c r="BFV20" s="106"/>
      <c r="BFW20" s="106"/>
      <c r="BFX20" s="106"/>
      <c r="BFY20" s="106"/>
      <c r="BFZ20" s="106"/>
      <c r="BGA20" s="106"/>
      <c r="BGB20" s="106"/>
      <c r="BGC20" s="106"/>
      <c r="BGD20" s="106"/>
      <c r="BGE20" s="106"/>
      <c r="BGF20" s="106"/>
      <c r="BGG20" s="106"/>
      <c r="BGH20" s="106"/>
      <c r="BGI20" s="106"/>
      <c r="BGJ20" s="106"/>
      <c r="BGK20" s="106"/>
      <c r="BGL20" s="106"/>
      <c r="BGM20" s="106"/>
      <c r="BGN20" s="106"/>
      <c r="BGO20" s="106"/>
      <c r="BGP20" s="106"/>
      <c r="BGQ20" s="106"/>
      <c r="BGR20" s="106"/>
      <c r="BGS20" s="106"/>
      <c r="BGT20" s="106"/>
      <c r="BGU20" s="106"/>
      <c r="BGV20" s="106"/>
      <c r="BGW20" s="106"/>
      <c r="BGX20" s="106"/>
      <c r="BGY20" s="106"/>
      <c r="BGZ20" s="106"/>
      <c r="BHA20" s="106"/>
      <c r="BHB20" s="106"/>
      <c r="BHC20" s="106"/>
      <c r="BHD20" s="106"/>
      <c r="BHE20" s="106"/>
      <c r="BHF20" s="106"/>
      <c r="BHG20" s="106"/>
      <c r="BHH20" s="106"/>
      <c r="BHI20" s="106"/>
      <c r="BHJ20" s="106"/>
      <c r="BHK20" s="106"/>
      <c r="BHL20" s="106"/>
      <c r="BHM20" s="106"/>
      <c r="BHN20" s="106"/>
      <c r="BHO20" s="106"/>
      <c r="BHP20" s="106"/>
      <c r="BHQ20" s="106"/>
      <c r="BHR20" s="106"/>
      <c r="BHS20" s="106"/>
      <c r="BHT20" s="106"/>
      <c r="BHU20" s="106"/>
      <c r="BHV20" s="106"/>
      <c r="BHW20" s="106"/>
      <c r="BHX20" s="106"/>
      <c r="BHY20" s="106"/>
      <c r="BHZ20" s="106"/>
      <c r="BIA20" s="106"/>
      <c r="BIB20" s="106"/>
      <c r="BIC20" s="106"/>
      <c r="BID20" s="106"/>
      <c r="BIE20" s="106"/>
      <c r="BIF20" s="106"/>
      <c r="BIG20" s="106"/>
      <c r="BIH20" s="106"/>
      <c r="BII20" s="106"/>
      <c r="BIJ20" s="106"/>
      <c r="BIK20" s="106"/>
      <c r="BIL20" s="106"/>
      <c r="BIM20" s="106"/>
      <c r="BIN20" s="106"/>
      <c r="BIO20" s="106"/>
      <c r="BIP20" s="106"/>
      <c r="BIQ20" s="106"/>
      <c r="BIR20" s="106"/>
      <c r="BIS20" s="106"/>
      <c r="BIT20" s="106"/>
      <c r="BIU20" s="106"/>
      <c r="BIV20" s="106"/>
      <c r="BIW20" s="106"/>
      <c r="BIX20" s="106"/>
      <c r="BIY20" s="106"/>
      <c r="BIZ20" s="106"/>
      <c r="BJA20" s="106"/>
      <c r="BJB20" s="106"/>
      <c r="BJC20" s="106"/>
      <c r="BJD20" s="106"/>
      <c r="BJE20" s="106"/>
      <c r="BJF20" s="106"/>
      <c r="BJG20" s="106"/>
      <c r="BJH20" s="106"/>
      <c r="BJI20" s="106"/>
      <c r="BJJ20" s="106"/>
      <c r="BJK20" s="106"/>
      <c r="BJL20" s="106"/>
      <c r="BJM20" s="106"/>
      <c r="BJN20" s="106"/>
      <c r="BJO20" s="106"/>
      <c r="BJP20" s="106"/>
      <c r="BJQ20" s="106"/>
      <c r="BJR20" s="106"/>
      <c r="BJS20" s="106"/>
      <c r="BJT20" s="106"/>
      <c r="BJU20" s="106"/>
      <c r="BJV20" s="106"/>
      <c r="BJW20" s="106"/>
      <c r="BJX20" s="106"/>
      <c r="BJY20" s="106"/>
      <c r="BJZ20" s="106"/>
      <c r="BKA20" s="106"/>
      <c r="BKB20" s="106"/>
      <c r="BKC20" s="106"/>
      <c r="BKD20" s="106"/>
      <c r="BKE20" s="106"/>
      <c r="BKF20" s="106"/>
      <c r="BKG20" s="106"/>
      <c r="BKH20" s="106"/>
      <c r="BKI20" s="106"/>
      <c r="BKJ20" s="106"/>
      <c r="BKK20" s="106"/>
      <c r="BKL20" s="106"/>
      <c r="BKM20" s="106"/>
      <c r="BKN20" s="106"/>
      <c r="BKO20" s="106"/>
      <c r="BKP20" s="106"/>
      <c r="BKQ20" s="106"/>
      <c r="BKR20" s="106"/>
      <c r="BKS20" s="106"/>
      <c r="BKT20" s="106"/>
      <c r="BKU20" s="106"/>
      <c r="BKV20" s="106"/>
      <c r="BKW20" s="106"/>
      <c r="BKX20" s="106"/>
      <c r="BKY20" s="106"/>
      <c r="BKZ20" s="106"/>
      <c r="BLA20" s="106"/>
      <c r="BLB20" s="106"/>
      <c r="BLC20" s="106"/>
      <c r="BLD20" s="106"/>
      <c r="BLE20" s="106"/>
      <c r="BLF20" s="106"/>
      <c r="BLG20" s="106"/>
      <c r="BLH20" s="106"/>
      <c r="BLI20" s="106"/>
      <c r="BLJ20" s="106"/>
      <c r="BLK20" s="106"/>
      <c r="BLL20" s="106"/>
      <c r="BLM20" s="106"/>
      <c r="BLN20" s="106"/>
      <c r="BLO20" s="106"/>
      <c r="BLP20" s="106"/>
      <c r="BLQ20" s="106"/>
      <c r="BLR20" s="106"/>
      <c r="BLS20" s="106"/>
      <c r="BLT20" s="106"/>
      <c r="BLU20" s="106"/>
      <c r="BLV20" s="106"/>
      <c r="BLW20" s="106"/>
      <c r="BLX20" s="106"/>
      <c r="BLY20" s="106"/>
      <c r="BLZ20" s="106"/>
      <c r="BMA20" s="106"/>
      <c r="BMB20" s="106"/>
      <c r="BMC20" s="106"/>
      <c r="BMD20" s="106"/>
      <c r="BME20" s="106"/>
      <c r="BMF20" s="106"/>
      <c r="BMG20" s="106"/>
      <c r="BMH20" s="106"/>
      <c r="BMI20" s="106"/>
      <c r="BMJ20" s="106"/>
      <c r="BMK20" s="106"/>
      <c r="BML20" s="106"/>
      <c r="BMM20" s="106"/>
      <c r="BMN20" s="106"/>
      <c r="BMO20" s="106"/>
      <c r="BMP20" s="106"/>
      <c r="BMQ20" s="106"/>
      <c r="BMR20" s="106"/>
      <c r="BMS20" s="106"/>
      <c r="BMT20" s="106"/>
      <c r="BMU20" s="106"/>
      <c r="BMV20" s="106"/>
      <c r="BMW20" s="106"/>
      <c r="BMX20" s="106"/>
      <c r="BMY20" s="106"/>
      <c r="BMZ20" s="106"/>
      <c r="BNA20" s="106"/>
      <c r="BNB20" s="106"/>
      <c r="BNC20" s="106"/>
      <c r="BND20" s="106"/>
      <c r="BNE20" s="106"/>
      <c r="BNF20" s="106"/>
      <c r="BNG20" s="106"/>
      <c r="BNH20" s="106"/>
      <c r="BNI20" s="106"/>
      <c r="BNJ20" s="106"/>
      <c r="BNK20" s="106"/>
      <c r="BNL20" s="106"/>
      <c r="BNM20" s="106"/>
      <c r="BNN20" s="106"/>
      <c r="BNO20" s="106"/>
      <c r="BNP20" s="106"/>
      <c r="BNQ20" s="106"/>
      <c r="BNR20" s="106"/>
      <c r="BNS20" s="106"/>
      <c r="BNT20" s="106"/>
      <c r="BNU20" s="106"/>
      <c r="BNV20" s="106"/>
      <c r="BNW20" s="106"/>
      <c r="BNX20" s="106"/>
      <c r="BNY20" s="106"/>
      <c r="BNZ20" s="106"/>
      <c r="BOA20" s="106"/>
      <c r="BOB20" s="106"/>
      <c r="BOC20" s="106"/>
      <c r="BOD20" s="106"/>
      <c r="BOE20" s="106"/>
      <c r="BOF20" s="106"/>
      <c r="BOG20" s="106"/>
      <c r="BOH20" s="106"/>
      <c r="BOI20" s="106"/>
      <c r="BOJ20" s="106"/>
      <c r="BOK20" s="106"/>
      <c r="BOL20" s="106"/>
      <c r="BOM20" s="106"/>
      <c r="BON20" s="106"/>
      <c r="BOO20" s="106"/>
      <c r="BOP20" s="106"/>
      <c r="BOQ20" s="106"/>
      <c r="BOR20" s="106"/>
      <c r="BOS20" s="106"/>
      <c r="BOT20" s="106"/>
      <c r="BOU20" s="106"/>
      <c r="BOV20" s="106"/>
      <c r="BOW20" s="106"/>
      <c r="BOX20" s="106"/>
      <c r="BOY20" s="106"/>
      <c r="BOZ20" s="106"/>
      <c r="BPA20" s="106"/>
      <c r="BPB20" s="106"/>
      <c r="BPC20" s="106"/>
      <c r="BPD20" s="106"/>
      <c r="BPE20" s="106"/>
      <c r="BPF20" s="106"/>
      <c r="BPG20" s="106"/>
      <c r="BPH20" s="106"/>
      <c r="BPI20" s="106"/>
      <c r="BPJ20" s="106"/>
      <c r="BPK20" s="106"/>
      <c r="BPL20" s="106"/>
      <c r="BPM20" s="106"/>
      <c r="BPN20" s="106"/>
      <c r="BPO20" s="106"/>
      <c r="BPP20" s="106"/>
      <c r="BPQ20" s="106"/>
      <c r="BPR20" s="106"/>
      <c r="BPS20" s="106"/>
      <c r="BPT20" s="106"/>
      <c r="BPU20" s="106"/>
      <c r="BPV20" s="106"/>
      <c r="BPW20" s="106"/>
      <c r="BPX20" s="106"/>
      <c r="BPY20" s="106"/>
      <c r="BPZ20" s="106"/>
      <c r="BQA20" s="106"/>
      <c r="BQB20" s="106"/>
      <c r="BQC20" s="106"/>
      <c r="BQD20" s="106"/>
      <c r="BQE20" s="106"/>
      <c r="BQF20" s="106"/>
      <c r="BQG20" s="106"/>
      <c r="BQH20" s="106"/>
      <c r="BQI20" s="106"/>
      <c r="BQJ20" s="106"/>
      <c r="BQK20" s="106"/>
    </row>
    <row r="21" spans="1:1805" s="191" customFormat="1" ht="28.5" x14ac:dyDescent="0.45">
      <c r="B21" s="192" t="s">
        <v>27</v>
      </c>
      <c r="AV21" s="193"/>
      <c r="AW21" s="193"/>
      <c r="AX21" s="193"/>
      <c r="AY21" s="193"/>
      <c r="AZ21" s="193"/>
      <c r="BA21" s="193"/>
      <c r="BB21" s="193"/>
      <c r="BC21" s="193"/>
      <c r="BD21" s="193"/>
      <c r="BE21" s="193"/>
      <c r="BF21" s="193"/>
      <c r="BG21" s="193"/>
      <c r="BH21" s="193"/>
      <c r="BI21" s="193"/>
      <c r="BJ21" s="193"/>
      <c r="BK21" s="193"/>
      <c r="BL21" s="193"/>
      <c r="BM21" s="193"/>
      <c r="BN21" s="193"/>
      <c r="BO21" s="193"/>
      <c r="BP21" s="193"/>
      <c r="BQ21" s="193"/>
      <c r="BR21" s="193"/>
      <c r="BS21" s="193"/>
      <c r="BT21" s="193"/>
      <c r="BU21" s="193"/>
      <c r="BV21" s="193"/>
      <c r="BW21" s="193"/>
      <c r="BX21" s="193"/>
      <c r="BY21" s="193"/>
      <c r="BZ21" s="193"/>
      <c r="CA21" s="193"/>
      <c r="CB21" s="193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3"/>
      <c r="DR21" s="193"/>
      <c r="DS21" s="193"/>
      <c r="DT21" s="193"/>
      <c r="DU21" s="193"/>
      <c r="DV21" s="193"/>
      <c r="DW21" s="193"/>
      <c r="DX21" s="193"/>
      <c r="DY21" s="193"/>
      <c r="DZ21" s="193"/>
      <c r="EA21" s="193"/>
      <c r="EB21" s="193"/>
      <c r="EC21" s="193"/>
      <c r="ED21" s="193"/>
      <c r="EE21" s="193"/>
      <c r="EF21" s="193"/>
      <c r="EG21" s="193"/>
      <c r="EH21" s="193"/>
      <c r="EI21" s="193"/>
      <c r="EJ21" s="193"/>
      <c r="EK21" s="193"/>
      <c r="EL21" s="193"/>
      <c r="EM21" s="193"/>
      <c r="EN21" s="193"/>
      <c r="EO21" s="193"/>
      <c r="EP21" s="193"/>
      <c r="EQ21" s="193"/>
      <c r="ER21" s="193"/>
      <c r="ES21" s="193"/>
      <c r="ET21" s="193"/>
      <c r="EU21" s="193"/>
      <c r="EV21" s="193"/>
      <c r="EW21" s="193"/>
      <c r="EX21" s="193"/>
      <c r="EY21" s="193"/>
      <c r="EZ21" s="193"/>
      <c r="FA21" s="193"/>
      <c r="FB21" s="193"/>
      <c r="FC21" s="193"/>
      <c r="FD21" s="193"/>
      <c r="FE21" s="193"/>
      <c r="FF21" s="193"/>
      <c r="FG21" s="193"/>
      <c r="FH21" s="193"/>
      <c r="FI21" s="193"/>
      <c r="FJ21" s="193"/>
      <c r="FK21" s="193"/>
      <c r="FL21" s="193"/>
      <c r="FM21" s="193"/>
      <c r="FN21" s="193"/>
      <c r="FO21" s="193"/>
      <c r="FP21" s="193"/>
      <c r="FQ21" s="193"/>
      <c r="FR21" s="193"/>
      <c r="FS21" s="193"/>
      <c r="FT21" s="193"/>
      <c r="FU21" s="193"/>
      <c r="FV21" s="193"/>
      <c r="FW21" s="193"/>
      <c r="FX21" s="193"/>
      <c r="FY21" s="193"/>
      <c r="FZ21" s="193"/>
      <c r="GA21" s="193"/>
      <c r="GB21" s="193"/>
      <c r="GC21" s="193"/>
      <c r="GD21" s="193"/>
      <c r="GE21" s="193"/>
      <c r="GF21" s="193"/>
      <c r="GG21" s="193"/>
      <c r="GH21" s="193"/>
      <c r="GI21" s="193"/>
      <c r="GJ21" s="193"/>
      <c r="GK21" s="193"/>
      <c r="GL21" s="193"/>
      <c r="GM21" s="193"/>
      <c r="GN21" s="193"/>
      <c r="GO21" s="193"/>
      <c r="GP21" s="193"/>
      <c r="GQ21" s="193"/>
      <c r="GR21" s="193"/>
      <c r="GS21" s="193"/>
      <c r="GT21" s="193"/>
      <c r="GU21" s="193"/>
      <c r="GV21" s="193"/>
      <c r="GW21" s="193"/>
      <c r="GX21" s="193"/>
      <c r="GY21" s="193"/>
      <c r="GZ21" s="193"/>
      <c r="HA21" s="193"/>
      <c r="HB21" s="193"/>
      <c r="HC21" s="193"/>
      <c r="HD21" s="193"/>
      <c r="HE21" s="193"/>
      <c r="HF21" s="193"/>
      <c r="HG21" s="193"/>
      <c r="HH21" s="193"/>
      <c r="HI21" s="193"/>
      <c r="HJ21" s="193"/>
      <c r="HK21" s="193"/>
      <c r="HL21" s="193"/>
      <c r="HM21" s="193"/>
      <c r="HN21" s="193"/>
      <c r="HO21" s="193"/>
      <c r="HP21" s="193"/>
      <c r="HQ21" s="193"/>
      <c r="HR21" s="193"/>
      <c r="HS21" s="193"/>
      <c r="HT21" s="193"/>
      <c r="HU21" s="193"/>
      <c r="HV21" s="193"/>
      <c r="HW21" s="193"/>
      <c r="HX21" s="193"/>
      <c r="HY21" s="193"/>
      <c r="HZ21" s="193"/>
      <c r="IA21" s="193"/>
      <c r="IB21" s="193"/>
      <c r="IC21" s="193"/>
      <c r="ID21" s="193"/>
      <c r="IE21" s="193"/>
      <c r="IF21" s="193"/>
      <c r="IG21" s="193"/>
      <c r="IH21" s="193"/>
      <c r="II21" s="193"/>
      <c r="IJ21" s="193"/>
      <c r="IK21" s="193"/>
      <c r="IL21" s="193"/>
      <c r="IM21" s="193"/>
      <c r="IN21" s="193"/>
      <c r="IO21" s="193"/>
      <c r="IP21" s="193"/>
      <c r="IQ21" s="193"/>
      <c r="IR21" s="193"/>
      <c r="IS21" s="193"/>
      <c r="IT21" s="193"/>
      <c r="IU21" s="193"/>
      <c r="IV21" s="193"/>
      <c r="IW21" s="193"/>
      <c r="IX21" s="193"/>
      <c r="IY21" s="193"/>
      <c r="IZ21" s="193"/>
      <c r="JA21" s="193"/>
      <c r="JB21" s="193"/>
      <c r="JC21" s="193"/>
      <c r="JD21" s="193"/>
      <c r="JE21" s="193"/>
      <c r="JF21" s="193"/>
      <c r="JG21" s="193"/>
      <c r="JH21" s="193"/>
      <c r="JI21" s="193"/>
      <c r="JJ21" s="193"/>
      <c r="JK21" s="193"/>
      <c r="JL21" s="193"/>
      <c r="JM21" s="193"/>
      <c r="JN21" s="193"/>
      <c r="JO21" s="193"/>
      <c r="JP21" s="193"/>
      <c r="JQ21" s="193"/>
      <c r="JR21" s="193"/>
      <c r="JS21" s="193"/>
      <c r="JT21" s="193"/>
      <c r="JU21" s="193"/>
      <c r="JV21" s="193"/>
      <c r="JW21" s="193"/>
      <c r="JX21" s="193"/>
      <c r="JY21" s="193"/>
      <c r="JZ21" s="193"/>
      <c r="KA21" s="193"/>
      <c r="KB21" s="193"/>
      <c r="KC21" s="193"/>
      <c r="KD21" s="193"/>
      <c r="KE21" s="193"/>
      <c r="KF21" s="193"/>
      <c r="KG21" s="193"/>
      <c r="KH21" s="193"/>
      <c r="KI21" s="193"/>
      <c r="KJ21" s="193"/>
      <c r="KK21" s="193"/>
      <c r="KL21" s="193"/>
      <c r="KM21" s="193"/>
      <c r="KN21" s="193"/>
      <c r="KO21" s="193"/>
      <c r="KP21" s="193"/>
      <c r="KQ21" s="193"/>
      <c r="KR21" s="193"/>
      <c r="KS21" s="193"/>
      <c r="KT21" s="193"/>
      <c r="KU21" s="193"/>
      <c r="KV21" s="193"/>
      <c r="KW21" s="193"/>
      <c r="KX21" s="193"/>
      <c r="KY21" s="193"/>
      <c r="KZ21" s="193"/>
      <c r="LA21" s="193"/>
      <c r="LB21" s="193"/>
      <c r="LC21" s="193"/>
      <c r="LD21" s="193"/>
      <c r="LE21" s="193"/>
      <c r="LF21" s="193"/>
      <c r="LG21" s="193"/>
      <c r="LH21" s="193"/>
      <c r="LI21" s="193"/>
      <c r="LJ21" s="193"/>
      <c r="LK21" s="193"/>
      <c r="LL21" s="193"/>
      <c r="LM21" s="193"/>
      <c r="LN21" s="193"/>
      <c r="LO21" s="193"/>
      <c r="LP21" s="193"/>
      <c r="LQ21" s="193"/>
      <c r="LR21" s="193"/>
      <c r="LS21" s="193"/>
      <c r="LT21" s="193"/>
      <c r="LU21" s="193"/>
      <c r="LV21" s="193"/>
      <c r="LW21" s="193"/>
      <c r="LX21" s="193"/>
      <c r="LY21" s="193"/>
      <c r="LZ21" s="193"/>
      <c r="MA21" s="193"/>
      <c r="MB21" s="193"/>
      <c r="MC21" s="193"/>
      <c r="MD21" s="193"/>
      <c r="ME21" s="193"/>
      <c r="MF21" s="193"/>
      <c r="MG21" s="193"/>
      <c r="MH21" s="193"/>
      <c r="MI21" s="193"/>
      <c r="MJ21" s="193"/>
      <c r="MK21" s="193"/>
      <c r="ML21" s="193"/>
      <c r="MM21" s="193"/>
      <c r="MN21" s="193"/>
      <c r="MO21" s="193"/>
      <c r="MP21" s="193"/>
      <c r="MQ21" s="193"/>
      <c r="MR21" s="193"/>
      <c r="MS21" s="193"/>
      <c r="MT21" s="193"/>
      <c r="MU21" s="193"/>
      <c r="MV21" s="193"/>
      <c r="MW21" s="193"/>
      <c r="MX21" s="193"/>
      <c r="MY21" s="193"/>
      <c r="MZ21" s="193"/>
      <c r="NA21" s="193"/>
      <c r="NB21" s="193"/>
      <c r="NC21" s="193"/>
      <c r="ND21" s="193"/>
      <c r="NE21" s="193"/>
      <c r="NF21" s="193"/>
      <c r="NG21" s="193"/>
      <c r="NH21" s="193"/>
      <c r="NI21" s="193"/>
      <c r="NJ21" s="193"/>
      <c r="NK21" s="193"/>
      <c r="NL21" s="193"/>
      <c r="NM21" s="193"/>
      <c r="NN21" s="193"/>
      <c r="NO21" s="193"/>
      <c r="NP21" s="193"/>
      <c r="NQ21" s="193"/>
      <c r="NR21" s="193"/>
      <c r="NS21" s="193"/>
      <c r="NT21" s="193"/>
      <c r="NU21" s="193"/>
      <c r="NV21" s="193"/>
      <c r="NW21" s="193"/>
      <c r="NX21" s="193"/>
      <c r="NY21" s="193"/>
      <c r="NZ21" s="193"/>
      <c r="OA21" s="193"/>
      <c r="OB21" s="193"/>
      <c r="OC21" s="193"/>
      <c r="OD21" s="193"/>
      <c r="OE21" s="193"/>
      <c r="OF21" s="193"/>
      <c r="OG21" s="193"/>
      <c r="OH21" s="193"/>
      <c r="OI21" s="193"/>
      <c r="OJ21" s="193"/>
      <c r="OK21" s="193"/>
      <c r="OL21" s="193"/>
      <c r="OM21" s="193"/>
      <c r="ON21" s="193"/>
      <c r="OO21" s="193"/>
      <c r="OP21" s="193"/>
      <c r="OQ21" s="193"/>
      <c r="OR21" s="193"/>
      <c r="OS21" s="193"/>
      <c r="OT21" s="193"/>
      <c r="OU21" s="193"/>
      <c r="OV21" s="193"/>
      <c r="OW21" s="193"/>
      <c r="OX21" s="193"/>
      <c r="OY21" s="193"/>
      <c r="OZ21" s="193"/>
      <c r="PA21" s="193"/>
      <c r="PB21" s="193"/>
      <c r="PC21" s="193"/>
      <c r="PD21" s="193"/>
      <c r="PE21" s="193"/>
      <c r="PF21" s="193"/>
      <c r="PG21" s="193"/>
      <c r="PH21" s="193"/>
      <c r="PI21" s="193"/>
      <c r="PJ21" s="193"/>
      <c r="PK21" s="193"/>
      <c r="PL21" s="193"/>
      <c r="PM21" s="193"/>
      <c r="PN21" s="193"/>
      <c r="PO21" s="193"/>
      <c r="PP21" s="193"/>
      <c r="PQ21" s="193"/>
      <c r="PR21" s="193"/>
      <c r="PS21" s="193"/>
      <c r="PT21" s="193"/>
      <c r="PU21" s="193"/>
      <c r="PV21" s="193"/>
      <c r="PW21" s="193"/>
      <c r="PX21" s="193"/>
      <c r="PY21" s="193"/>
      <c r="PZ21" s="193"/>
      <c r="QA21" s="193"/>
      <c r="QB21" s="193"/>
      <c r="QC21" s="193"/>
      <c r="QD21" s="193"/>
      <c r="QE21" s="193"/>
      <c r="QF21" s="193"/>
      <c r="QG21" s="193"/>
      <c r="QH21" s="193"/>
      <c r="QI21" s="193"/>
      <c r="QJ21" s="193"/>
      <c r="QK21" s="193"/>
      <c r="QL21" s="193"/>
      <c r="QM21" s="193"/>
      <c r="QN21" s="193"/>
      <c r="QO21" s="193"/>
      <c r="QP21" s="193"/>
      <c r="QQ21" s="193"/>
      <c r="QR21" s="193"/>
      <c r="QS21" s="193"/>
      <c r="QT21" s="193"/>
      <c r="QU21" s="193"/>
      <c r="QV21" s="193"/>
      <c r="QW21" s="193"/>
      <c r="QX21" s="193"/>
      <c r="QY21" s="193"/>
      <c r="QZ21" s="193"/>
      <c r="RA21" s="193"/>
      <c r="RB21" s="193"/>
      <c r="RC21" s="193"/>
      <c r="RD21" s="193"/>
      <c r="RE21" s="193"/>
      <c r="RF21" s="193"/>
      <c r="RG21" s="193"/>
      <c r="RH21" s="193"/>
      <c r="RI21" s="193"/>
      <c r="RJ21" s="193"/>
      <c r="RK21" s="193"/>
      <c r="RL21" s="193"/>
      <c r="RM21" s="193"/>
      <c r="RN21" s="193"/>
      <c r="RO21" s="193"/>
      <c r="RP21" s="193"/>
      <c r="RQ21" s="193"/>
      <c r="RR21" s="193"/>
      <c r="RS21" s="193"/>
      <c r="RT21" s="193"/>
      <c r="RU21" s="193"/>
      <c r="RV21" s="193"/>
      <c r="RW21" s="193"/>
      <c r="RX21" s="193"/>
      <c r="RY21" s="193"/>
      <c r="RZ21" s="193"/>
      <c r="SA21" s="193"/>
      <c r="SB21" s="193"/>
      <c r="SC21" s="193"/>
      <c r="SD21" s="193"/>
      <c r="SE21" s="193"/>
      <c r="SF21" s="193"/>
      <c r="SG21" s="193"/>
      <c r="SH21" s="193"/>
      <c r="SI21" s="193"/>
      <c r="SJ21" s="193"/>
      <c r="SK21" s="193"/>
      <c r="SL21" s="193"/>
      <c r="SM21" s="193"/>
      <c r="SN21" s="193"/>
      <c r="SO21" s="193"/>
      <c r="SP21" s="193"/>
      <c r="SQ21" s="193"/>
      <c r="SR21" s="193"/>
      <c r="SS21" s="193"/>
      <c r="ST21" s="193"/>
      <c r="SU21" s="193"/>
      <c r="SV21" s="193"/>
      <c r="SW21" s="193"/>
      <c r="SX21" s="193"/>
      <c r="SY21" s="193"/>
      <c r="SZ21" s="193"/>
      <c r="TA21" s="193"/>
      <c r="TB21" s="193"/>
      <c r="TC21" s="193"/>
      <c r="TD21" s="193"/>
      <c r="TE21" s="193"/>
      <c r="TF21" s="193"/>
      <c r="TG21" s="193"/>
      <c r="TH21" s="193"/>
      <c r="TI21" s="193"/>
      <c r="TJ21" s="193"/>
      <c r="TK21" s="193"/>
      <c r="TL21" s="193"/>
      <c r="TM21" s="193"/>
      <c r="TN21" s="193"/>
      <c r="TO21" s="193"/>
      <c r="TP21" s="193"/>
      <c r="TQ21" s="193"/>
      <c r="TR21" s="193"/>
      <c r="TS21" s="193"/>
      <c r="TT21" s="193"/>
      <c r="TU21" s="193"/>
      <c r="TV21" s="193"/>
      <c r="TW21" s="193"/>
      <c r="TX21" s="193"/>
      <c r="TY21" s="193"/>
      <c r="TZ21" s="193"/>
      <c r="UA21" s="193"/>
      <c r="UB21" s="193"/>
      <c r="UC21" s="193"/>
      <c r="UD21" s="193"/>
      <c r="UE21" s="193"/>
      <c r="UF21" s="193"/>
      <c r="UG21" s="193"/>
      <c r="UH21" s="193"/>
      <c r="UI21" s="193"/>
      <c r="UJ21" s="193"/>
      <c r="UK21" s="193"/>
      <c r="UL21" s="193"/>
      <c r="UM21" s="193"/>
      <c r="UN21" s="193"/>
      <c r="UO21" s="193"/>
      <c r="UP21" s="193"/>
      <c r="UQ21" s="193"/>
      <c r="UR21" s="193"/>
      <c r="US21" s="193"/>
      <c r="UT21" s="193"/>
      <c r="UU21" s="193"/>
      <c r="UV21" s="193"/>
      <c r="UW21" s="193"/>
      <c r="UX21" s="193"/>
      <c r="UY21" s="193"/>
      <c r="UZ21" s="193"/>
      <c r="VA21" s="193"/>
      <c r="VB21" s="193"/>
      <c r="VC21" s="193"/>
      <c r="VD21" s="193"/>
      <c r="VE21" s="193"/>
      <c r="VF21" s="193"/>
      <c r="VG21" s="193"/>
      <c r="VH21" s="193"/>
      <c r="VI21" s="193"/>
      <c r="VJ21" s="193"/>
      <c r="VK21" s="193"/>
      <c r="VL21" s="193"/>
      <c r="VM21" s="193"/>
      <c r="VN21" s="193"/>
      <c r="VO21" s="193"/>
      <c r="VP21" s="193"/>
      <c r="VQ21" s="193"/>
      <c r="VR21" s="193"/>
      <c r="VS21" s="193"/>
      <c r="VT21" s="193"/>
      <c r="VU21" s="193"/>
      <c r="VV21" s="193"/>
      <c r="VW21" s="193"/>
      <c r="VX21" s="193"/>
      <c r="VY21" s="193"/>
      <c r="VZ21" s="193"/>
      <c r="WA21" s="193"/>
      <c r="WB21" s="193"/>
      <c r="WC21" s="193"/>
      <c r="WD21" s="193"/>
      <c r="WE21" s="193"/>
      <c r="WF21" s="193"/>
      <c r="WG21" s="193"/>
      <c r="WH21" s="193"/>
      <c r="WI21" s="193"/>
      <c r="WJ21" s="193"/>
      <c r="WK21" s="193"/>
      <c r="WL21" s="193"/>
      <c r="WM21" s="193"/>
      <c r="WN21" s="193"/>
      <c r="WO21" s="193"/>
      <c r="WP21" s="193"/>
      <c r="WQ21" s="193"/>
      <c r="WR21" s="193"/>
      <c r="WS21" s="193"/>
      <c r="WT21" s="193"/>
      <c r="WU21" s="193"/>
      <c r="WV21" s="193"/>
      <c r="WW21" s="193"/>
      <c r="WX21" s="193"/>
      <c r="WY21" s="193"/>
      <c r="WZ21" s="193"/>
      <c r="XA21" s="193"/>
      <c r="XB21" s="193"/>
      <c r="XC21" s="193"/>
      <c r="XD21" s="193"/>
      <c r="XE21" s="193"/>
      <c r="XF21" s="193"/>
      <c r="XG21" s="193"/>
      <c r="XH21" s="193"/>
      <c r="XI21" s="193"/>
      <c r="XJ21" s="193"/>
      <c r="XK21" s="193"/>
      <c r="XL21" s="193"/>
      <c r="XM21" s="193"/>
      <c r="XN21" s="193"/>
      <c r="XO21" s="193"/>
      <c r="XP21" s="193"/>
      <c r="XQ21" s="193"/>
      <c r="XR21" s="193"/>
      <c r="XS21" s="193"/>
      <c r="XT21" s="193"/>
      <c r="XU21" s="193"/>
      <c r="XV21" s="193"/>
      <c r="XW21" s="193"/>
      <c r="XX21" s="193"/>
      <c r="XY21" s="193"/>
      <c r="XZ21" s="193"/>
      <c r="YA21" s="193"/>
      <c r="YB21" s="193"/>
      <c r="YC21" s="193"/>
      <c r="YD21" s="193"/>
      <c r="YE21" s="193"/>
      <c r="YF21" s="193"/>
      <c r="YG21" s="193"/>
      <c r="YH21" s="193"/>
      <c r="YI21" s="193"/>
      <c r="YJ21" s="193"/>
      <c r="YK21" s="193"/>
      <c r="YL21" s="193"/>
      <c r="YM21" s="193"/>
      <c r="YN21" s="193"/>
      <c r="YO21" s="193"/>
      <c r="YP21" s="193"/>
      <c r="YQ21" s="193"/>
      <c r="YR21" s="193"/>
      <c r="YS21" s="193"/>
      <c r="YT21" s="193"/>
      <c r="YU21" s="193"/>
      <c r="YV21" s="193"/>
      <c r="YW21" s="193"/>
      <c r="YX21" s="193"/>
      <c r="YY21" s="193"/>
      <c r="YZ21" s="193"/>
      <c r="ZA21" s="193"/>
      <c r="ZB21" s="193"/>
      <c r="ZC21" s="193"/>
      <c r="ZD21" s="193"/>
      <c r="ZE21" s="193"/>
      <c r="ZF21" s="193"/>
      <c r="ZG21" s="193"/>
      <c r="ZH21" s="193"/>
      <c r="ZI21" s="193"/>
      <c r="ZJ21" s="193"/>
      <c r="ZK21" s="193"/>
      <c r="ZL21" s="193"/>
      <c r="ZM21" s="193"/>
      <c r="ZN21" s="193"/>
      <c r="ZO21" s="193"/>
      <c r="ZP21" s="193"/>
      <c r="ZQ21" s="193"/>
      <c r="ZR21" s="193"/>
      <c r="ZS21" s="193"/>
      <c r="ZT21" s="193"/>
      <c r="ZU21" s="193"/>
      <c r="ZV21" s="193"/>
      <c r="ZW21" s="193"/>
      <c r="ZX21" s="193"/>
      <c r="ZY21" s="193"/>
      <c r="ZZ21" s="193"/>
      <c r="AAA21" s="193"/>
      <c r="AAB21" s="193"/>
      <c r="AAC21" s="193"/>
      <c r="AAD21" s="193"/>
      <c r="AAE21" s="193"/>
      <c r="AAF21" s="193"/>
      <c r="AAG21" s="193"/>
      <c r="AAH21" s="193"/>
      <c r="AAI21" s="193"/>
      <c r="AAJ21" s="193"/>
      <c r="AAK21" s="193"/>
      <c r="AAL21" s="193"/>
      <c r="AAM21" s="193"/>
      <c r="AAN21" s="193"/>
      <c r="AAO21" s="193"/>
      <c r="AAP21" s="193"/>
      <c r="AAQ21" s="193"/>
      <c r="AAR21" s="193"/>
      <c r="AAS21" s="193"/>
      <c r="AAT21" s="193"/>
      <c r="AAU21" s="193"/>
      <c r="AAV21" s="193"/>
      <c r="AAW21" s="193"/>
      <c r="AAX21" s="193"/>
      <c r="AAY21" s="193"/>
      <c r="AAZ21" s="193"/>
      <c r="ABA21" s="193"/>
      <c r="ABB21" s="193"/>
      <c r="ABC21" s="193"/>
      <c r="ABD21" s="193"/>
      <c r="ABE21" s="193"/>
      <c r="ABF21" s="193"/>
      <c r="ABG21" s="193"/>
      <c r="ABH21" s="193"/>
      <c r="ABI21" s="193"/>
      <c r="ABJ21" s="193"/>
      <c r="ABK21" s="193"/>
      <c r="ABL21" s="193"/>
      <c r="ABM21" s="193"/>
      <c r="ABN21" s="193"/>
      <c r="ABO21" s="193"/>
      <c r="ABP21" s="193"/>
      <c r="ABQ21" s="193"/>
      <c r="ABR21" s="193"/>
      <c r="ABS21" s="193"/>
      <c r="ABT21" s="193"/>
      <c r="ABU21" s="193"/>
      <c r="ABV21" s="193"/>
      <c r="ABW21" s="193"/>
      <c r="ABX21" s="193"/>
      <c r="ABY21" s="193"/>
      <c r="ABZ21" s="193"/>
      <c r="ACA21" s="193"/>
      <c r="ACB21" s="193"/>
      <c r="ACC21" s="193"/>
      <c r="ACD21" s="193"/>
      <c r="ACE21" s="193"/>
      <c r="ACF21" s="193"/>
      <c r="ACG21" s="193"/>
      <c r="ACH21" s="193"/>
      <c r="ACI21" s="193"/>
      <c r="ACJ21" s="193"/>
      <c r="ACK21" s="193"/>
      <c r="ACL21" s="193"/>
      <c r="ACM21" s="193"/>
      <c r="ACN21" s="193"/>
      <c r="ACO21" s="193"/>
      <c r="ACP21" s="193"/>
      <c r="ACQ21" s="193"/>
      <c r="ACR21" s="193"/>
      <c r="ACS21" s="193"/>
      <c r="ACT21" s="193"/>
      <c r="ACU21" s="193"/>
      <c r="ACV21" s="193"/>
      <c r="ACW21" s="193"/>
      <c r="ACX21" s="193"/>
      <c r="ACY21" s="193"/>
      <c r="ACZ21" s="193"/>
      <c r="ADA21" s="193"/>
      <c r="ADB21" s="193"/>
      <c r="ADC21" s="193"/>
      <c r="ADD21" s="193"/>
      <c r="ADE21" s="193"/>
      <c r="ADF21" s="193"/>
      <c r="ADG21" s="193"/>
      <c r="ADH21" s="193"/>
      <c r="ADI21" s="193"/>
      <c r="ADJ21" s="193"/>
      <c r="ADK21" s="193"/>
      <c r="ADL21" s="193"/>
      <c r="ADM21" s="193"/>
      <c r="ADN21" s="193"/>
      <c r="ADO21" s="193"/>
      <c r="ADP21" s="193"/>
      <c r="ADQ21" s="193"/>
      <c r="ADR21" s="193"/>
      <c r="ADS21" s="193"/>
      <c r="ADT21" s="193"/>
      <c r="ADU21" s="193"/>
      <c r="ADV21" s="193"/>
      <c r="ADW21" s="193"/>
      <c r="ADX21" s="193"/>
      <c r="ADY21" s="193"/>
      <c r="ADZ21" s="193"/>
      <c r="AEA21" s="193"/>
      <c r="AEB21" s="193"/>
      <c r="AEC21" s="193"/>
      <c r="AED21" s="193"/>
      <c r="AEE21" s="193"/>
      <c r="AEF21" s="193"/>
      <c r="AEG21" s="193"/>
      <c r="AEH21" s="193"/>
      <c r="AEI21" s="193"/>
      <c r="AEJ21" s="193"/>
      <c r="AEK21" s="193"/>
      <c r="AEL21" s="193"/>
      <c r="AEM21" s="193"/>
      <c r="AEN21" s="193"/>
      <c r="AEO21" s="193"/>
      <c r="AEP21" s="193"/>
      <c r="AEQ21" s="193"/>
      <c r="AER21" s="193"/>
      <c r="AES21" s="193"/>
      <c r="AET21" s="193"/>
      <c r="AEU21" s="193"/>
      <c r="AEV21" s="193"/>
      <c r="AEW21" s="193"/>
      <c r="AEX21" s="193"/>
      <c r="AEY21" s="193"/>
      <c r="AEZ21" s="193"/>
      <c r="AFA21" s="193"/>
      <c r="AFB21" s="193"/>
      <c r="AFC21" s="193"/>
      <c r="AFD21" s="193"/>
      <c r="AFE21" s="193"/>
      <c r="AFF21" s="193"/>
      <c r="AFG21" s="193"/>
      <c r="AFH21" s="193"/>
      <c r="AFI21" s="193"/>
      <c r="AFJ21" s="193"/>
      <c r="AFK21" s="193"/>
      <c r="AFL21" s="193"/>
      <c r="AFM21" s="193"/>
      <c r="AFN21" s="193"/>
      <c r="AFO21" s="193"/>
      <c r="AFP21" s="193"/>
      <c r="AFQ21" s="193"/>
      <c r="AFR21" s="193"/>
      <c r="AFS21" s="193"/>
      <c r="AFT21" s="193"/>
      <c r="AFU21" s="193"/>
      <c r="AFV21" s="193"/>
      <c r="AFW21" s="193"/>
      <c r="AFX21" s="193"/>
      <c r="AFY21" s="193"/>
      <c r="AFZ21" s="193"/>
      <c r="AGA21" s="193"/>
      <c r="AGB21" s="193"/>
      <c r="AGC21" s="193"/>
      <c r="AGD21" s="193"/>
      <c r="AGE21" s="193"/>
      <c r="AGF21" s="193"/>
      <c r="AGG21" s="193"/>
      <c r="AGH21" s="193"/>
      <c r="AGI21" s="193"/>
      <c r="AGJ21" s="193"/>
      <c r="AGK21" s="193"/>
      <c r="AGL21" s="193"/>
      <c r="AGM21" s="193"/>
      <c r="AGN21" s="193"/>
      <c r="AGO21" s="193"/>
      <c r="AGP21" s="193"/>
      <c r="AGQ21" s="193"/>
      <c r="AGR21" s="193"/>
      <c r="AGS21" s="193"/>
      <c r="AGT21" s="193"/>
      <c r="AGU21" s="193"/>
      <c r="AGV21" s="193"/>
      <c r="AGW21" s="193"/>
      <c r="AGX21" s="193"/>
      <c r="AGY21" s="193"/>
      <c r="AGZ21" s="193"/>
      <c r="AHA21" s="193"/>
      <c r="AHB21" s="193"/>
      <c r="AHC21" s="193"/>
      <c r="AHD21" s="193"/>
      <c r="AHE21" s="193"/>
      <c r="AHF21" s="193"/>
      <c r="AHG21" s="193"/>
      <c r="AHH21" s="193"/>
      <c r="AHI21" s="193"/>
      <c r="AHJ21" s="193"/>
      <c r="AHK21" s="193"/>
      <c r="AHL21" s="193"/>
      <c r="AHM21" s="193"/>
      <c r="AHN21" s="193"/>
      <c r="AHO21" s="193"/>
      <c r="AHP21" s="193"/>
      <c r="AHQ21" s="193"/>
      <c r="AHR21" s="193"/>
      <c r="AHS21" s="193"/>
      <c r="AHT21" s="193"/>
      <c r="AHU21" s="193"/>
      <c r="AHV21" s="193"/>
      <c r="AHW21" s="193"/>
      <c r="AHX21" s="193"/>
      <c r="AHY21" s="193"/>
      <c r="AHZ21" s="193"/>
      <c r="AIA21" s="193"/>
      <c r="AIB21" s="193"/>
      <c r="AIC21" s="193"/>
      <c r="AID21" s="193"/>
      <c r="AIE21" s="193"/>
      <c r="AIF21" s="193"/>
      <c r="AIG21" s="193"/>
      <c r="AIH21" s="193"/>
      <c r="AII21" s="193"/>
      <c r="AIJ21" s="193"/>
      <c r="AIK21" s="193"/>
      <c r="AIL21" s="193"/>
      <c r="AIM21" s="193"/>
      <c r="AIN21" s="193"/>
      <c r="AIO21" s="193"/>
      <c r="AIP21" s="193"/>
      <c r="AIQ21" s="193"/>
      <c r="AIR21" s="193"/>
      <c r="AIS21" s="193"/>
      <c r="AIT21" s="193"/>
      <c r="AIU21" s="193"/>
      <c r="AIV21" s="193"/>
      <c r="AIW21" s="193"/>
      <c r="AIX21" s="193"/>
      <c r="AIY21" s="193"/>
      <c r="AIZ21" s="193"/>
      <c r="AJA21" s="193"/>
      <c r="AJB21" s="193"/>
      <c r="AJC21" s="193"/>
      <c r="AJD21" s="193"/>
      <c r="AJE21" s="193"/>
      <c r="AJF21" s="193"/>
      <c r="AJG21" s="193"/>
      <c r="AJH21" s="193"/>
      <c r="AJI21" s="193"/>
      <c r="AJJ21" s="193"/>
      <c r="AJK21" s="193"/>
      <c r="AJL21" s="193"/>
      <c r="AJM21" s="193"/>
      <c r="AJN21" s="193"/>
      <c r="AJO21" s="193"/>
      <c r="AJP21" s="193"/>
      <c r="AJQ21" s="193"/>
      <c r="AJR21" s="193"/>
      <c r="AJS21" s="193"/>
      <c r="AJT21" s="193"/>
      <c r="AJU21" s="193"/>
      <c r="AJV21" s="193"/>
      <c r="AJW21" s="193"/>
      <c r="AJX21" s="193"/>
      <c r="AJY21" s="193"/>
      <c r="AJZ21" s="193"/>
      <c r="AKA21" s="193"/>
      <c r="AKB21" s="193"/>
      <c r="AKC21" s="193"/>
      <c r="AKD21" s="193"/>
      <c r="AKE21" s="193"/>
      <c r="AKF21" s="193"/>
      <c r="AKG21" s="193"/>
      <c r="AKH21" s="193"/>
      <c r="AKI21" s="193"/>
      <c r="AKJ21" s="193"/>
      <c r="AKK21" s="193"/>
      <c r="AKL21" s="193"/>
      <c r="AKM21" s="193"/>
      <c r="AKN21" s="193"/>
      <c r="AKO21" s="193"/>
      <c r="AKP21" s="193"/>
      <c r="AKQ21" s="193"/>
      <c r="AKR21" s="193"/>
      <c r="AKS21" s="193"/>
      <c r="AKT21" s="193"/>
      <c r="AKU21" s="193"/>
      <c r="AKV21" s="193"/>
      <c r="AKW21" s="193"/>
      <c r="AKX21" s="193"/>
      <c r="AKY21" s="193"/>
      <c r="AKZ21" s="193"/>
      <c r="ALA21" s="193"/>
      <c r="ALB21" s="193"/>
      <c r="ALC21" s="193"/>
      <c r="ALD21" s="193"/>
      <c r="ALE21" s="193"/>
      <c r="ALF21" s="193"/>
      <c r="ALG21" s="193"/>
      <c r="ALH21" s="193"/>
      <c r="ALI21" s="193"/>
      <c r="ALJ21" s="193"/>
      <c r="ALK21" s="193"/>
      <c r="ALL21" s="193"/>
      <c r="ALM21" s="193"/>
      <c r="ALN21" s="193"/>
      <c r="ALO21" s="193"/>
      <c r="ALP21" s="193"/>
      <c r="ALQ21" s="193"/>
      <c r="ALR21" s="193"/>
      <c r="ALS21" s="193"/>
      <c r="ALT21" s="193"/>
      <c r="ALU21" s="193"/>
      <c r="ALV21" s="193"/>
      <c r="ALW21" s="193"/>
      <c r="ALX21" s="193"/>
      <c r="ALY21" s="193"/>
      <c r="ALZ21" s="193"/>
      <c r="AMA21" s="193"/>
      <c r="AMB21" s="193"/>
      <c r="AMC21" s="193"/>
      <c r="AMD21" s="193"/>
      <c r="AME21" s="193"/>
      <c r="AMF21" s="193"/>
      <c r="AMG21" s="193"/>
      <c r="AMH21" s="193"/>
      <c r="AMI21" s="193"/>
      <c r="AMJ21" s="193"/>
      <c r="AMK21" s="193"/>
      <c r="AML21" s="193"/>
      <c r="AMM21" s="193"/>
      <c r="AMN21" s="193"/>
      <c r="AMO21" s="193"/>
      <c r="AMP21" s="193"/>
      <c r="AMQ21" s="193"/>
      <c r="AMR21" s="193"/>
      <c r="AMS21" s="193"/>
      <c r="AMT21" s="193"/>
      <c r="AMU21" s="193"/>
      <c r="AMV21" s="193"/>
      <c r="AMW21" s="193"/>
      <c r="AMX21" s="193"/>
      <c r="AMY21" s="193"/>
      <c r="AMZ21" s="193"/>
      <c r="ANA21" s="193"/>
      <c r="ANB21" s="193"/>
      <c r="ANC21" s="193"/>
      <c r="AND21" s="193"/>
      <c r="ANE21" s="193"/>
      <c r="ANF21" s="193"/>
      <c r="ANG21" s="193"/>
      <c r="ANH21" s="193"/>
      <c r="ANI21" s="193"/>
      <c r="ANJ21" s="193"/>
      <c r="ANK21" s="193"/>
      <c r="ANL21" s="193"/>
      <c r="ANM21" s="193"/>
      <c r="ANN21" s="193"/>
      <c r="ANO21" s="193"/>
      <c r="ANP21" s="193"/>
      <c r="ANQ21" s="193"/>
      <c r="ANR21" s="193"/>
      <c r="ANS21" s="193"/>
      <c r="ANT21" s="193"/>
      <c r="ANU21" s="193"/>
      <c r="ANV21" s="193"/>
      <c r="ANW21" s="193"/>
      <c r="ANX21" s="193"/>
      <c r="ANY21" s="193"/>
      <c r="ANZ21" s="193"/>
      <c r="AOA21" s="193"/>
      <c r="AOB21" s="193"/>
      <c r="AOC21" s="193"/>
      <c r="AOD21" s="193"/>
      <c r="AOE21" s="193"/>
      <c r="AOF21" s="193"/>
      <c r="AOG21" s="193"/>
      <c r="AOH21" s="193"/>
      <c r="AOI21" s="193"/>
      <c r="AOJ21" s="193"/>
      <c r="AOK21" s="193"/>
      <c r="AOL21" s="193"/>
      <c r="AOM21" s="193"/>
      <c r="AON21" s="193"/>
      <c r="AOO21" s="193"/>
      <c r="AOP21" s="193"/>
      <c r="AOQ21" s="193"/>
      <c r="AOR21" s="193"/>
      <c r="AOS21" s="193"/>
      <c r="AOT21" s="193"/>
      <c r="AOU21" s="193"/>
      <c r="AOV21" s="193"/>
      <c r="AOW21" s="193"/>
      <c r="AOX21" s="193"/>
      <c r="AOY21" s="193"/>
      <c r="AOZ21" s="193"/>
      <c r="APA21" s="193"/>
      <c r="APB21" s="193"/>
      <c r="APC21" s="193"/>
      <c r="APD21" s="193"/>
      <c r="APE21" s="193"/>
      <c r="APF21" s="193"/>
      <c r="APG21" s="193"/>
      <c r="APH21" s="193"/>
      <c r="API21" s="193"/>
      <c r="APJ21" s="193"/>
      <c r="APK21" s="193"/>
      <c r="APL21" s="193"/>
      <c r="APM21" s="193"/>
      <c r="APN21" s="193"/>
      <c r="APO21" s="193"/>
      <c r="APP21" s="193"/>
      <c r="APQ21" s="193"/>
      <c r="APR21" s="193"/>
      <c r="APS21" s="193"/>
      <c r="APT21" s="193"/>
      <c r="APU21" s="193"/>
      <c r="APV21" s="193"/>
      <c r="APW21" s="193"/>
      <c r="APX21" s="193"/>
      <c r="APY21" s="193"/>
      <c r="APZ21" s="193"/>
      <c r="AQA21" s="193"/>
      <c r="AQB21" s="193"/>
      <c r="AQC21" s="193"/>
      <c r="AQD21" s="193"/>
      <c r="AQE21" s="193"/>
      <c r="AQF21" s="193"/>
      <c r="AQG21" s="193"/>
      <c r="AQH21" s="193"/>
      <c r="AQI21" s="193"/>
      <c r="AQJ21" s="193"/>
      <c r="AQK21" s="193"/>
      <c r="AQL21" s="193"/>
      <c r="AQM21" s="193"/>
      <c r="AQN21" s="193"/>
      <c r="AQO21" s="193"/>
      <c r="AQP21" s="193"/>
      <c r="AQQ21" s="193"/>
      <c r="AQR21" s="193"/>
      <c r="AQS21" s="193"/>
      <c r="AQT21" s="193"/>
      <c r="AQU21" s="193"/>
      <c r="AQV21" s="193"/>
      <c r="AQW21" s="193"/>
      <c r="AQX21" s="193"/>
      <c r="AQY21" s="193"/>
      <c r="AQZ21" s="193"/>
      <c r="ARA21" s="193"/>
      <c r="ARB21" s="193"/>
      <c r="ARC21" s="193"/>
      <c r="ARD21" s="193"/>
      <c r="ARE21" s="193"/>
      <c r="ARF21" s="193"/>
      <c r="ARG21" s="193"/>
      <c r="ARH21" s="193"/>
      <c r="ARI21" s="193"/>
      <c r="ARJ21" s="193"/>
      <c r="ARK21" s="193"/>
      <c r="ARL21" s="193"/>
      <c r="ARM21" s="193"/>
      <c r="ARN21" s="193"/>
      <c r="ARO21" s="193"/>
      <c r="ARP21" s="193"/>
      <c r="ARQ21" s="193"/>
      <c r="ARR21" s="193"/>
      <c r="ARS21" s="193"/>
      <c r="ART21" s="193"/>
      <c r="ARU21" s="193"/>
      <c r="ARV21" s="193"/>
      <c r="ARW21" s="193"/>
      <c r="ARX21" s="193"/>
      <c r="ARY21" s="193"/>
      <c r="ARZ21" s="193"/>
      <c r="ASA21" s="193"/>
      <c r="ASB21" s="193"/>
      <c r="ASC21" s="193"/>
      <c r="ASD21" s="193"/>
      <c r="ASE21" s="193"/>
      <c r="ASF21" s="193"/>
      <c r="ASG21" s="193"/>
      <c r="ASH21" s="193"/>
      <c r="ASI21" s="193"/>
      <c r="ASJ21" s="193"/>
      <c r="ASK21" s="193"/>
      <c r="ASL21" s="193"/>
      <c r="ASM21" s="193"/>
      <c r="ASN21" s="193"/>
      <c r="ASO21" s="193"/>
      <c r="ASP21" s="193"/>
      <c r="ASQ21" s="193"/>
      <c r="ASR21" s="193"/>
      <c r="ASS21" s="193"/>
      <c r="AST21" s="193"/>
      <c r="ASU21" s="193"/>
      <c r="ASV21" s="193"/>
      <c r="ASW21" s="193"/>
      <c r="ASX21" s="193"/>
      <c r="ASY21" s="193"/>
      <c r="ASZ21" s="193"/>
      <c r="ATA21" s="193"/>
      <c r="ATB21" s="193"/>
      <c r="ATC21" s="193"/>
      <c r="ATD21" s="193"/>
      <c r="ATE21" s="193"/>
      <c r="ATF21" s="193"/>
      <c r="ATG21" s="193"/>
      <c r="ATH21" s="193"/>
      <c r="ATI21" s="193"/>
      <c r="ATJ21" s="193"/>
      <c r="ATK21" s="193"/>
      <c r="ATL21" s="193"/>
      <c r="ATM21" s="193"/>
      <c r="ATN21" s="193"/>
      <c r="ATO21" s="193"/>
      <c r="ATP21" s="193"/>
      <c r="ATQ21" s="193"/>
      <c r="ATR21" s="193"/>
      <c r="ATS21" s="193"/>
      <c r="ATT21" s="193"/>
      <c r="ATU21" s="193"/>
      <c r="ATV21" s="193"/>
      <c r="ATW21" s="193"/>
      <c r="ATX21" s="193"/>
      <c r="ATY21" s="193"/>
      <c r="ATZ21" s="193"/>
      <c r="AUA21" s="193"/>
      <c r="AUB21" s="193"/>
      <c r="AUC21" s="193"/>
      <c r="AUD21" s="193"/>
      <c r="AUE21" s="193"/>
      <c r="AUF21" s="193"/>
      <c r="AUG21" s="193"/>
      <c r="AUH21" s="193"/>
      <c r="AUI21" s="193"/>
      <c r="AUJ21" s="193"/>
      <c r="AUK21" s="193"/>
      <c r="AUL21" s="193"/>
      <c r="AUM21" s="193"/>
      <c r="AUN21" s="193"/>
      <c r="AUO21" s="193"/>
      <c r="AUP21" s="193"/>
      <c r="AUQ21" s="193"/>
      <c r="AUR21" s="193"/>
      <c r="AUS21" s="193"/>
      <c r="AUT21" s="193"/>
      <c r="AUU21" s="193"/>
      <c r="AUV21" s="193"/>
      <c r="AUW21" s="193"/>
      <c r="AUX21" s="193"/>
      <c r="AUY21" s="193"/>
      <c r="AUZ21" s="193"/>
      <c r="AVA21" s="193"/>
      <c r="AVB21" s="193"/>
      <c r="AVC21" s="193"/>
      <c r="AVD21" s="193"/>
      <c r="AVE21" s="193"/>
      <c r="AVF21" s="193"/>
      <c r="AVG21" s="193"/>
      <c r="AVH21" s="193"/>
      <c r="AVI21" s="193"/>
      <c r="AVJ21" s="193"/>
      <c r="AVK21" s="193"/>
      <c r="AVL21" s="193"/>
      <c r="AVM21" s="193"/>
      <c r="AVN21" s="193"/>
      <c r="AVO21" s="193"/>
      <c r="AVP21" s="193"/>
      <c r="AVQ21" s="193"/>
      <c r="AVR21" s="193"/>
      <c r="AVS21" s="193"/>
      <c r="AVT21" s="193"/>
      <c r="AVU21" s="193"/>
      <c r="AVV21" s="193"/>
      <c r="AVW21" s="193"/>
      <c r="AVX21" s="193"/>
      <c r="AVY21" s="193"/>
      <c r="AVZ21" s="193"/>
      <c r="AWA21" s="193"/>
      <c r="AWB21" s="193"/>
      <c r="AWC21" s="193"/>
      <c r="AWD21" s="193"/>
      <c r="AWE21" s="193"/>
      <c r="AWF21" s="193"/>
      <c r="AWG21" s="193"/>
      <c r="AWH21" s="193"/>
      <c r="AWI21" s="193"/>
      <c r="AWJ21" s="193"/>
      <c r="AWK21" s="193"/>
      <c r="AWL21" s="193"/>
      <c r="AWM21" s="193"/>
      <c r="AWN21" s="193"/>
      <c r="AWO21" s="193"/>
      <c r="AWP21" s="193"/>
      <c r="AWQ21" s="193"/>
      <c r="AWR21" s="193"/>
      <c r="AWS21" s="193"/>
      <c r="AWT21" s="193"/>
      <c r="AWU21" s="193"/>
      <c r="AWV21" s="193"/>
      <c r="AWW21" s="193"/>
      <c r="AWX21" s="193"/>
      <c r="AWY21" s="193"/>
      <c r="AWZ21" s="193"/>
      <c r="AXA21" s="193"/>
      <c r="AXB21" s="193"/>
      <c r="AXC21" s="193"/>
      <c r="AXD21" s="193"/>
      <c r="AXE21" s="193"/>
      <c r="AXF21" s="193"/>
      <c r="AXG21" s="193"/>
      <c r="AXH21" s="193"/>
      <c r="AXI21" s="193"/>
      <c r="AXJ21" s="193"/>
      <c r="AXK21" s="193"/>
      <c r="AXL21" s="193"/>
      <c r="AXM21" s="193"/>
      <c r="AXN21" s="193"/>
      <c r="AXO21" s="193"/>
      <c r="AXP21" s="193"/>
      <c r="AXQ21" s="193"/>
      <c r="AXR21" s="193"/>
      <c r="AXS21" s="193"/>
      <c r="AXT21" s="193"/>
      <c r="AXU21" s="193"/>
      <c r="AXV21" s="193"/>
      <c r="AXW21" s="193"/>
      <c r="AXX21" s="193"/>
      <c r="AXY21" s="193"/>
      <c r="AXZ21" s="193"/>
      <c r="AYA21" s="193"/>
      <c r="AYB21" s="193"/>
      <c r="AYC21" s="193"/>
      <c r="AYD21" s="193"/>
      <c r="AYE21" s="193"/>
      <c r="AYF21" s="193"/>
      <c r="AYG21" s="193"/>
      <c r="AYH21" s="193"/>
      <c r="AYI21" s="193"/>
      <c r="AYJ21" s="193"/>
      <c r="AYK21" s="193"/>
      <c r="AYL21" s="193"/>
      <c r="AYM21" s="193"/>
      <c r="AYN21" s="193"/>
      <c r="AYO21" s="193"/>
      <c r="AYP21" s="193"/>
      <c r="AYQ21" s="193"/>
      <c r="AYR21" s="193"/>
      <c r="AYS21" s="193"/>
      <c r="AYT21" s="193"/>
      <c r="AYU21" s="193"/>
      <c r="AYV21" s="193"/>
      <c r="AYW21" s="193"/>
      <c r="AYX21" s="193"/>
      <c r="AYY21" s="193"/>
      <c r="AYZ21" s="193"/>
      <c r="AZA21" s="193"/>
      <c r="AZB21" s="193"/>
      <c r="AZC21" s="193"/>
      <c r="AZD21" s="193"/>
      <c r="AZE21" s="193"/>
      <c r="AZF21" s="193"/>
      <c r="AZG21" s="193"/>
      <c r="AZH21" s="193"/>
      <c r="AZI21" s="193"/>
      <c r="AZJ21" s="193"/>
      <c r="AZK21" s="193"/>
      <c r="AZL21" s="193"/>
      <c r="AZM21" s="193"/>
      <c r="AZN21" s="193"/>
      <c r="AZO21" s="193"/>
      <c r="AZP21" s="193"/>
      <c r="AZQ21" s="193"/>
      <c r="AZR21" s="193"/>
      <c r="AZS21" s="193"/>
      <c r="AZT21" s="193"/>
      <c r="AZU21" s="193"/>
      <c r="AZV21" s="193"/>
      <c r="AZW21" s="193"/>
      <c r="AZX21" s="193"/>
      <c r="AZY21" s="193"/>
      <c r="AZZ21" s="193"/>
      <c r="BAA21" s="193"/>
      <c r="BAB21" s="193"/>
      <c r="BAC21" s="193"/>
      <c r="BAD21" s="193"/>
      <c r="BAE21" s="193"/>
      <c r="BAF21" s="193"/>
      <c r="BAG21" s="193"/>
      <c r="BAH21" s="193"/>
      <c r="BAI21" s="193"/>
      <c r="BAJ21" s="193"/>
      <c r="BAK21" s="193"/>
      <c r="BAL21" s="193"/>
      <c r="BAM21" s="193"/>
      <c r="BAN21" s="193"/>
      <c r="BAO21" s="193"/>
      <c r="BAP21" s="193"/>
      <c r="BAQ21" s="193"/>
      <c r="BAR21" s="193"/>
      <c r="BAS21" s="193"/>
      <c r="BAT21" s="193"/>
      <c r="BAU21" s="193"/>
      <c r="BAV21" s="193"/>
      <c r="BAW21" s="193"/>
      <c r="BAX21" s="193"/>
      <c r="BAY21" s="193"/>
      <c r="BAZ21" s="193"/>
      <c r="BBA21" s="193"/>
      <c r="BBB21" s="193"/>
      <c r="BBC21" s="193"/>
      <c r="BBD21" s="193"/>
      <c r="BBE21" s="193"/>
      <c r="BBF21" s="193"/>
      <c r="BBG21" s="193"/>
      <c r="BBH21" s="193"/>
      <c r="BBI21" s="193"/>
      <c r="BBJ21" s="193"/>
      <c r="BBK21" s="193"/>
      <c r="BBL21" s="193"/>
      <c r="BBM21" s="193"/>
      <c r="BBN21" s="193"/>
      <c r="BBO21" s="193"/>
      <c r="BBP21" s="193"/>
      <c r="BBQ21" s="193"/>
      <c r="BBR21" s="193"/>
      <c r="BBS21" s="193"/>
      <c r="BBT21" s="193"/>
      <c r="BBU21" s="193"/>
      <c r="BBV21" s="193"/>
      <c r="BBW21" s="193"/>
      <c r="BBX21" s="193"/>
      <c r="BBY21" s="193"/>
      <c r="BBZ21" s="193"/>
      <c r="BCA21" s="193"/>
      <c r="BCB21" s="193"/>
      <c r="BCC21" s="193"/>
      <c r="BCD21" s="193"/>
      <c r="BCE21" s="193"/>
      <c r="BCF21" s="193"/>
      <c r="BCG21" s="193"/>
      <c r="BCH21" s="193"/>
      <c r="BCI21" s="193"/>
      <c r="BCJ21" s="193"/>
      <c r="BCK21" s="193"/>
      <c r="BCL21" s="193"/>
      <c r="BCM21" s="193"/>
      <c r="BCN21" s="193"/>
      <c r="BCO21" s="193"/>
      <c r="BCP21" s="193"/>
      <c r="BCQ21" s="193"/>
      <c r="BCR21" s="193"/>
      <c r="BCS21" s="193"/>
      <c r="BCT21" s="193"/>
      <c r="BCU21" s="193"/>
      <c r="BCV21" s="193"/>
      <c r="BCW21" s="193"/>
      <c r="BCX21" s="193"/>
      <c r="BCY21" s="193"/>
      <c r="BCZ21" s="193"/>
      <c r="BDA21" s="193"/>
      <c r="BDB21" s="193"/>
      <c r="BDC21" s="193"/>
      <c r="BDD21" s="193"/>
      <c r="BDE21" s="193"/>
      <c r="BDF21" s="193"/>
      <c r="BDG21" s="193"/>
      <c r="BDH21" s="193"/>
      <c r="BDI21" s="193"/>
      <c r="BDJ21" s="193"/>
      <c r="BDK21" s="193"/>
      <c r="BDL21" s="193"/>
      <c r="BDM21" s="193"/>
      <c r="BDN21" s="193"/>
      <c r="BDO21" s="193"/>
      <c r="BDP21" s="193"/>
      <c r="BDQ21" s="193"/>
      <c r="BDR21" s="193"/>
      <c r="BDS21" s="193"/>
      <c r="BDT21" s="193"/>
      <c r="BDU21" s="193"/>
      <c r="BDV21" s="193"/>
      <c r="BDW21" s="193"/>
      <c r="BDX21" s="193"/>
      <c r="BDY21" s="193"/>
      <c r="BDZ21" s="193"/>
      <c r="BEA21" s="193"/>
      <c r="BEB21" s="193"/>
      <c r="BEC21" s="193"/>
      <c r="BED21" s="193"/>
      <c r="BEE21" s="193"/>
      <c r="BEF21" s="193"/>
      <c r="BEG21" s="193"/>
      <c r="BEH21" s="193"/>
      <c r="BEI21" s="193"/>
      <c r="BEJ21" s="193"/>
      <c r="BEK21" s="193"/>
      <c r="BEL21" s="193"/>
      <c r="BEM21" s="193"/>
      <c r="BEN21" s="193"/>
      <c r="BEO21" s="193"/>
      <c r="BEP21" s="193"/>
      <c r="BEQ21" s="193"/>
      <c r="BER21" s="193"/>
      <c r="BES21" s="193"/>
      <c r="BET21" s="193"/>
      <c r="BEU21" s="193"/>
      <c r="BEV21" s="193"/>
      <c r="BEW21" s="193"/>
      <c r="BEX21" s="193"/>
      <c r="BEY21" s="193"/>
      <c r="BEZ21" s="193"/>
      <c r="BFA21" s="193"/>
      <c r="BFB21" s="193"/>
      <c r="BFC21" s="193"/>
      <c r="BFD21" s="193"/>
      <c r="BFE21" s="193"/>
      <c r="BFF21" s="193"/>
      <c r="BFG21" s="193"/>
      <c r="BFH21" s="193"/>
      <c r="BFI21" s="193"/>
      <c r="BFJ21" s="193"/>
      <c r="BFK21" s="193"/>
      <c r="BFL21" s="193"/>
      <c r="BFM21" s="193"/>
      <c r="BFN21" s="193"/>
      <c r="BFO21" s="193"/>
      <c r="BFP21" s="193"/>
      <c r="BFQ21" s="193"/>
      <c r="BFR21" s="193"/>
      <c r="BFS21" s="193"/>
      <c r="BFT21" s="193"/>
      <c r="BFU21" s="193"/>
      <c r="BFV21" s="193"/>
      <c r="BFW21" s="193"/>
      <c r="BFX21" s="193"/>
      <c r="BFY21" s="193"/>
      <c r="BFZ21" s="193"/>
      <c r="BGA21" s="193"/>
      <c r="BGB21" s="193"/>
      <c r="BGC21" s="193"/>
      <c r="BGD21" s="193"/>
      <c r="BGE21" s="193"/>
      <c r="BGF21" s="193"/>
      <c r="BGG21" s="193"/>
      <c r="BGH21" s="193"/>
      <c r="BGI21" s="193"/>
      <c r="BGJ21" s="193"/>
      <c r="BGK21" s="193"/>
      <c r="BGL21" s="193"/>
      <c r="BGM21" s="193"/>
      <c r="BGN21" s="193"/>
      <c r="BGO21" s="193"/>
      <c r="BGP21" s="193"/>
      <c r="BGQ21" s="193"/>
      <c r="BGR21" s="193"/>
      <c r="BGS21" s="193"/>
      <c r="BGT21" s="193"/>
      <c r="BGU21" s="193"/>
      <c r="BGV21" s="193"/>
      <c r="BGW21" s="193"/>
      <c r="BGX21" s="193"/>
      <c r="BGY21" s="193"/>
      <c r="BGZ21" s="193"/>
      <c r="BHA21" s="193"/>
      <c r="BHB21" s="193"/>
      <c r="BHC21" s="193"/>
      <c r="BHD21" s="193"/>
      <c r="BHE21" s="193"/>
      <c r="BHF21" s="193"/>
      <c r="BHG21" s="193"/>
      <c r="BHH21" s="193"/>
      <c r="BHI21" s="193"/>
      <c r="BHJ21" s="193"/>
      <c r="BHK21" s="193"/>
      <c r="BHL21" s="193"/>
      <c r="BHM21" s="193"/>
      <c r="BHN21" s="193"/>
      <c r="BHO21" s="193"/>
      <c r="BHP21" s="193"/>
      <c r="BHQ21" s="193"/>
      <c r="BHR21" s="193"/>
      <c r="BHS21" s="193"/>
      <c r="BHT21" s="193"/>
      <c r="BHU21" s="193"/>
      <c r="BHV21" s="193"/>
      <c r="BHW21" s="193"/>
      <c r="BHX21" s="193"/>
      <c r="BHY21" s="193"/>
      <c r="BHZ21" s="193"/>
      <c r="BIA21" s="193"/>
      <c r="BIB21" s="193"/>
      <c r="BIC21" s="193"/>
      <c r="BID21" s="193"/>
      <c r="BIE21" s="193"/>
      <c r="BIF21" s="193"/>
      <c r="BIG21" s="193"/>
      <c r="BIH21" s="193"/>
      <c r="BII21" s="193"/>
      <c r="BIJ21" s="193"/>
      <c r="BIK21" s="193"/>
      <c r="BIL21" s="193"/>
      <c r="BIM21" s="193"/>
      <c r="BIN21" s="193"/>
      <c r="BIO21" s="193"/>
      <c r="BIP21" s="193"/>
      <c r="BIQ21" s="193"/>
      <c r="BIR21" s="193"/>
      <c r="BIS21" s="193"/>
      <c r="BIT21" s="193"/>
      <c r="BIU21" s="193"/>
      <c r="BIV21" s="193"/>
      <c r="BIW21" s="193"/>
      <c r="BIX21" s="193"/>
      <c r="BIY21" s="193"/>
      <c r="BIZ21" s="193"/>
      <c r="BJA21" s="193"/>
      <c r="BJB21" s="193"/>
      <c r="BJC21" s="193"/>
      <c r="BJD21" s="193"/>
      <c r="BJE21" s="193"/>
      <c r="BJF21" s="193"/>
      <c r="BJG21" s="193"/>
      <c r="BJH21" s="193"/>
      <c r="BJI21" s="193"/>
      <c r="BJJ21" s="193"/>
      <c r="BJK21" s="193"/>
      <c r="BJL21" s="193"/>
      <c r="BJM21" s="193"/>
      <c r="BJN21" s="193"/>
      <c r="BJO21" s="193"/>
      <c r="BJP21" s="193"/>
      <c r="BJQ21" s="193"/>
      <c r="BJR21" s="193"/>
      <c r="BJS21" s="193"/>
      <c r="BJT21" s="193"/>
      <c r="BJU21" s="193"/>
      <c r="BJV21" s="193"/>
      <c r="BJW21" s="193"/>
      <c r="BJX21" s="193"/>
      <c r="BJY21" s="193"/>
      <c r="BJZ21" s="193"/>
      <c r="BKA21" s="193"/>
      <c r="BKB21" s="193"/>
      <c r="BKC21" s="193"/>
      <c r="BKD21" s="193"/>
      <c r="BKE21" s="193"/>
      <c r="BKF21" s="193"/>
      <c r="BKG21" s="193"/>
      <c r="BKH21" s="193"/>
      <c r="BKI21" s="193"/>
      <c r="BKJ21" s="193"/>
      <c r="BKK21" s="193"/>
      <c r="BKL21" s="193"/>
      <c r="BKM21" s="193"/>
      <c r="BKN21" s="193"/>
      <c r="BKO21" s="193"/>
      <c r="BKP21" s="193"/>
      <c r="BKQ21" s="193"/>
      <c r="BKR21" s="193"/>
      <c r="BKS21" s="193"/>
      <c r="BKT21" s="193"/>
      <c r="BKU21" s="193"/>
      <c r="BKV21" s="193"/>
      <c r="BKW21" s="193"/>
      <c r="BKX21" s="193"/>
      <c r="BKY21" s="193"/>
      <c r="BKZ21" s="193"/>
      <c r="BLA21" s="193"/>
      <c r="BLB21" s="193"/>
      <c r="BLC21" s="193"/>
      <c r="BLD21" s="193"/>
      <c r="BLE21" s="193"/>
      <c r="BLF21" s="193"/>
      <c r="BLG21" s="193"/>
      <c r="BLH21" s="193"/>
      <c r="BLI21" s="193"/>
      <c r="BLJ21" s="193"/>
      <c r="BLK21" s="193"/>
      <c r="BLL21" s="193"/>
      <c r="BLM21" s="193"/>
      <c r="BLN21" s="193"/>
      <c r="BLO21" s="193"/>
      <c r="BLP21" s="193"/>
      <c r="BLQ21" s="193"/>
      <c r="BLR21" s="193"/>
      <c r="BLS21" s="193"/>
      <c r="BLT21" s="193"/>
      <c r="BLU21" s="193"/>
      <c r="BLV21" s="193"/>
      <c r="BLW21" s="193"/>
      <c r="BLX21" s="193"/>
      <c r="BLY21" s="193"/>
      <c r="BLZ21" s="193"/>
      <c r="BMA21" s="193"/>
      <c r="BMB21" s="193"/>
      <c r="BMC21" s="193"/>
      <c r="BMD21" s="193"/>
      <c r="BME21" s="193"/>
      <c r="BMF21" s="193"/>
      <c r="BMG21" s="193"/>
      <c r="BMH21" s="193"/>
      <c r="BMI21" s="193"/>
      <c r="BMJ21" s="193"/>
      <c r="BMK21" s="193"/>
      <c r="BML21" s="193"/>
      <c r="BMM21" s="193"/>
      <c r="BMN21" s="193"/>
      <c r="BMO21" s="193"/>
      <c r="BMP21" s="193"/>
      <c r="BMQ21" s="193"/>
      <c r="BMR21" s="193"/>
      <c r="BMS21" s="193"/>
      <c r="BMT21" s="193"/>
      <c r="BMU21" s="193"/>
      <c r="BMV21" s="193"/>
      <c r="BMW21" s="193"/>
      <c r="BMX21" s="193"/>
      <c r="BMY21" s="193"/>
      <c r="BMZ21" s="193"/>
      <c r="BNA21" s="193"/>
      <c r="BNB21" s="193"/>
      <c r="BNC21" s="193"/>
      <c r="BND21" s="193"/>
      <c r="BNE21" s="193"/>
      <c r="BNF21" s="193"/>
      <c r="BNG21" s="193"/>
      <c r="BNH21" s="193"/>
      <c r="BNI21" s="193"/>
      <c r="BNJ21" s="193"/>
      <c r="BNK21" s="193"/>
      <c r="BNL21" s="193"/>
      <c r="BNM21" s="193"/>
      <c r="BNN21" s="193"/>
      <c r="BNO21" s="193"/>
      <c r="BNP21" s="193"/>
      <c r="BNQ21" s="193"/>
      <c r="BNR21" s="193"/>
      <c r="BNS21" s="193"/>
      <c r="BNT21" s="193"/>
      <c r="BNU21" s="193"/>
      <c r="BNV21" s="193"/>
      <c r="BNW21" s="193"/>
      <c r="BNX21" s="193"/>
      <c r="BNY21" s="193"/>
      <c r="BNZ21" s="193"/>
      <c r="BOA21" s="193"/>
      <c r="BOB21" s="193"/>
      <c r="BOC21" s="193"/>
      <c r="BOD21" s="193"/>
      <c r="BOE21" s="193"/>
      <c r="BOF21" s="193"/>
      <c r="BOG21" s="193"/>
      <c r="BOH21" s="193"/>
      <c r="BOI21" s="193"/>
      <c r="BOJ21" s="193"/>
      <c r="BOK21" s="193"/>
      <c r="BOL21" s="193"/>
      <c r="BOM21" s="193"/>
      <c r="BON21" s="193"/>
      <c r="BOO21" s="193"/>
      <c r="BOP21" s="193"/>
      <c r="BOQ21" s="193"/>
      <c r="BOR21" s="193"/>
      <c r="BOS21" s="193"/>
      <c r="BOT21" s="193"/>
      <c r="BOU21" s="193"/>
      <c r="BOV21" s="193"/>
      <c r="BOW21" s="193"/>
      <c r="BOX21" s="193"/>
      <c r="BOY21" s="193"/>
      <c r="BOZ21" s="193"/>
      <c r="BPA21" s="193"/>
      <c r="BPB21" s="193"/>
      <c r="BPC21" s="193"/>
      <c r="BPD21" s="193"/>
      <c r="BPE21" s="193"/>
      <c r="BPF21" s="193"/>
      <c r="BPG21" s="193"/>
      <c r="BPH21" s="193"/>
      <c r="BPI21" s="193"/>
      <c r="BPJ21" s="193"/>
      <c r="BPK21" s="193"/>
      <c r="BPL21" s="193"/>
      <c r="BPM21" s="193"/>
      <c r="BPN21" s="193"/>
      <c r="BPO21" s="193"/>
      <c r="BPP21" s="193"/>
      <c r="BPQ21" s="193"/>
      <c r="BPR21" s="193"/>
      <c r="BPS21" s="193"/>
      <c r="BPT21" s="193"/>
      <c r="BPU21" s="193"/>
      <c r="BPV21" s="193"/>
      <c r="BPW21" s="193"/>
      <c r="BPX21" s="193"/>
      <c r="BPY21" s="193"/>
      <c r="BPZ21" s="193"/>
      <c r="BQA21" s="193"/>
      <c r="BQB21" s="193"/>
      <c r="BQC21" s="193"/>
      <c r="BQD21" s="193"/>
      <c r="BQE21" s="193"/>
      <c r="BQF21" s="193"/>
      <c r="BQG21" s="193"/>
      <c r="BQH21" s="193"/>
      <c r="BQI21" s="193"/>
      <c r="BQJ21" s="193"/>
      <c r="BQK21" s="193"/>
    </row>
    <row r="22" spans="1:1805" s="180" customFormat="1" ht="6" x14ac:dyDescent="0.15">
      <c r="A22" s="194"/>
      <c r="B22" s="195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1"/>
      <c r="DV22" s="181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1"/>
      <c r="EN22" s="181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1"/>
      <c r="FE22" s="181"/>
      <c r="FF22" s="181"/>
      <c r="FG22" s="181"/>
      <c r="FH22" s="181"/>
      <c r="FI22" s="181"/>
      <c r="FJ22" s="181"/>
      <c r="FK22" s="181"/>
      <c r="FL22" s="181"/>
      <c r="FM22" s="181"/>
      <c r="FN22" s="181"/>
      <c r="FO22" s="181"/>
      <c r="FP22" s="181"/>
      <c r="FQ22" s="181"/>
      <c r="FR22" s="181"/>
      <c r="FS22" s="181"/>
      <c r="FT22" s="181"/>
      <c r="FU22" s="181"/>
      <c r="FV22" s="181"/>
      <c r="FW22" s="181"/>
      <c r="FX22" s="181"/>
      <c r="FY22" s="181"/>
      <c r="FZ22" s="181"/>
      <c r="GA22" s="181"/>
      <c r="GB22" s="181"/>
      <c r="GC22" s="181"/>
      <c r="GD22" s="181"/>
      <c r="GE22" s="181"/>
      <c r="GF22" s="181"/>
      <c r="GG22" s="181"/>
      <c r="GH22" s="181"/>
      <c r="GI22" s="181"/>
      <c r="GJ22" s="181"/>
      <c r="GK22" s="181"/>
      <c r="GL22" s="181"/>
      <c r="GM22" s="181"/>
      <c r="GN22" s="181"/>
      <c r="GO22" s="181"/>
      <c r="GP22" s="181"/>
      <c r="GQ22" s="181"/>
      <c r="GR22" s="181"/>
      <c r="GS22" s="181"/>
      <c r="GT22" s="181"/>
      <c r="GU22" s="181"/>
      <c r="GV22" s="181"/>
      <c r="GW22" s="181"/>
      <c r="GX22" s="181"/>
      <c r="GY22" s="181"/>
      <c r="GZ22" s="181"/>
      <c r="HA22" s="181"/>
      <c r="HB22" s="181"/>
      <c r="HC22" s="181"/>
      <c r="HD22" s="181"/>
      <c r="HE22" s="181"/>
      <c r="HF22" s="181"/>
      <c r="HG22" s="181"/>
      <c r="HH22" s="181"/>
      <c r="HI22" s="181"/>
      <c r="HJ22" s="181"/>
      <c r="HK22" s="181"/>
      <c r="HL22" s="181"/>
      <c r="HM22" s="181"/>
      <c r="HN22" s="181"/>
      <c r="HO22" s="181"/>
      <c r="HP22" s="181"/>
      <c r="HQ22" s="181"/>
      <c r="HR22" s="181"/>
      <c r="HS22" s="181"/>
      <c r="HT22" s="181"/>
      <c r="HU22" s="181"/>
      <c r="HV22" s="181"/>
      <c r="HW22" s="181"/>
      <c r="HX22" s="181"/>
      <c r="HY22" s="181"/>
      <c r="HZ22" s="181"/>
      <c r="IA22" s="181"/>
      <c r="IB22" s="181"/>
      <c r="IC22" s="181"/>
      <c r="ID22" s="181"/>
      <c r="IE22" s="181"/>
      <c r="IF22" s="181"/>
      <c r="IG22" s="181"/>
      <c r="IH22" s="181"/>
      <c r="II22" s="181"/>
      <c r="IJ22" s="181"/>
      <c r="IK22" s="181"/>
      <c r="IL22" s="181"/>
      <c r="IM22" s="181"/>
      <c r="IN22" s="181"/>
      <c r="IO22" s="181"/>
      <c r="IP22" s="181"/>
      <c r="IQ22" s="181"/>
      <c r="IR22" s="181"/>
      <c r="IS22" s="181"/>
      <c r="IT22" s="181"/>
      <c r="IU22" s="181"/>
      <c r="IV22" s="181"/>
      <c r="IW22" s="181"/>
      <c r="IX22" s="181"/>
      <c r="IY22" s="181"/>
      <c r="IZ22" s="181"/>
      <c r="JA22" s="181"/>
      <c r="JB22" s="181"/>
      <c r="JC22" s="181"/>
      <c r="JD22" s="181"/>
      <c r="JE22" s="181"/>
      <c r="JF22" s="181"/>
      <c r="JG22" s="181"/>
      <c r="JH22" s="181"/>
      <c r="JI22" s="181"/>
      <c r="JJ22" s="181"/>
      <c r="JK22" s="181"/>
      <c r="JL22" s="181"/>
      <c r="JM22" s="181"/>
      <c r="JN22" s="181"/>
      <c r="JO22" s="181"/>
      <c r="JP22" s="181"/>
      <c r="JQ22" s="181"/>
      <c r="JR22" s="181"/>
      <c r="JS22" s="181"/>
      <c r="JT22" s="181"/>
      <c r="JU22" s="181"/>
      <c r="JV22" s="181"/>
      <c r="JW22" s="181"/>
      <c r="JX22" s="181"/>
      <c r="JY22" s="181"/>
      <c r="JZ22" s="181"/>
      <c r="KA22" s="181"/>
      <c r="KB22" s="181"/>
      <c r="KC22" s="181"/>
      <c r="KD22" s="181"/>
      <c r="KE22" s="181"/>
      <c r="KF22" s="181"/>
      <c r="KG22" s="181"/>
      <c r="KH22" s="181"/>
      <c r="KI22" s="181"/>
      <c r="KJ22" s="181"/>
      <c r="KK22" s="181"/>
      <c r="KL22" s="181"/>
      <c r="KM22" s="181"/>
      <c r="KN22" s="181"/>
      <c r="KO22" s="181"/>
      <c r="KP22" s="181"/>
      <c r="KQ22" s="181"/>
      <c r="KR22" s="181"/>
      <c r="KS22" s="181"/>
      <c r="KT22" s="181"/>
      <c r="KU22" s="181"/>
      <c r="KV22" s="181"/>
      <c r="KW22" s="181"/>
      <c r="KX22" s="181"/>
      <c r="KY22" s="181"/>
      <c r="KZ22" s="181"/>
      <c r="LA22" s="181"/>
      <c r="LB22" s="181"/>
      <c r="LC22" s="181"/>
      <c r="LD22" s="181"/>
      <c r="LE22" s="181"/>
      <c r="LF22" s="181"/>
      <c r="LG22" s="181"/>
      <c r="LH22" s="181"/>
      <c r="LI22" s="181"/>
      <c r="LJ22" s="181"/>
      <c r="LK22" s="181"/>
      <c r="LL22" s="181"/>
      <c r="LM22" s="181"/>
      <c r="LN22" s="181"/>
      <c r="LO22" s="181"/>
      <c r="LP22" s="181"/>
      <c r="LQ22" s="181"/>
      <c r="LR22" s="181"/>
      <c r="LS22" s="181"/>
      <c r="LT22" s="181"/>
      <c r="LU22" s="181"/>
      <c r="LV22" s="181"/>
      <c r="LW22" s="181"/>
      <c r="LX22" s="181"/>
      <c r="LY22" s="181"/>
      <c r="LZ22" s="181"/>
      <c r="MA22" s="181"/>
      <c r="MB22" s="181"/>
      <c r="MC22" s="181"/>
      <c r="MD22" s="181"/>
      <c r="ME22" s="181"/>
      <c r="MF22" s="181"/>
      <c r="MG22" s="181"/>
      <c r="MH22" s="181"/>
      <c r="MI22" s="181"/>
      <c r="MJ22" s="181"/>
      <c r="MK22" s="181"/>
      <c r="ML22" s="181"/>
      <c r="MM22" s="181"/>
      <c r="MN22" s="181"/>
      <c r="MO22" s="181"/>
      <c r="MP22" s="181"/>
      <c r="MQ22" s="181"/>
      <c r="MR22" s="181"/>
      <c r="MS22" s="181"/>
      <c r="MT22" s="181"/>
      <c r="MU22" s="181"/>
      <c r="MV22" s="181"/>
      <c r="MW22" s="181"/>
      <c r="MX22" s="181"/>
      <c r="MY22" s="181"/>
      <c r="MZ22" s="181"/>
      <c r="NA22" s="181"/>
      <c r="NB22" s="181"/>
      <c r="NC22" s="181"/>
      <c r="ND22" s="181"/>
      <c r="NE22" s="181"/>
      <c r="NF22" s="181"/>
      <c r="NG22" s="181"/>
      <c r="NH22" s="181"/>
      <c r="NI22" s="181"/>
      <c r="NJ22" s="181"/>
      <c r="NK22" s="181"/>
      <c r="NL22" s="181"/>
      <c r="NM22" s="181"/>
      <c r="NN22" s="181"/>
      <c r="NO22" s="181"/>
      <c r="NP22" s="181"/>
      <c r="NQ22" s="181"/>
      <c r="NR22" s="181"/>
      <c r="NS22" s="181"/>
      <c r="NT22" s="181"/>
      <c r="NU22" s="181"/>
      <c r="NV22" s="181"/>
      <c r="NW22" s="181"/>
      <c r="NX22" s="181"/>
      <c r="NY22" s="181"/>
      <c r="NZ22" s="181"/>
      <c r="OA22" s="181"/>
      <c r="OB22" s="181"/>
      <c r="OC22" s="181"/>
      <c r="OD22" s="181"/>
      <c r="OE22" s="181"/>
      <c r="OF22" s="181"/>
      <c r="OG22" s="181"/>
      <c r="OH22" s="181"/>
      <c r="OI22" s="181"/>
      <c r="OJ22" s="181"/>
      <c r="OK22" s="181"/>
      <c r="OL22" s="181"/>
      <c r="OM22" s="181"/>
      <c r="ON22" s="181"/>
      <c r="OO22" s="181"/>
      <c r="OP22" s="181"/>
      <c r="OQ22" s="181"/>
      <c r="OR22" s="181"/>
      <c r="OS22" s="181"/>
      <c r="OT22" s="181"/>
      <c r="OU22" s="181"/>
      <c r="OV22" s="181"/>
      <c r="OW22" s="181"/>
      <c r="OX22" s="181"/>
      <c r="OY22" s="181"/>
      <c r="OZ22" s="181"/>
      <c r="PA22" s="181"/>
      <c r="PB22" s="181"/>
      <c r="PC22" s="181"/>
      <c r="PD22" s="181"/>
      <c r="PE22" s="181"/>
      <c r="PF22" s="181"/>
      <c r="PG22" s="181"/>
      <c r="PH22" s="181"/>
      <c r="PI22" s="181"/>
      <c r="PJ22" s="181"/>
      <c r="PK22" s="181"/>
      <c r="PL22" s="181"/>
      <c r="PM22" s="181"/>
      <c r="PN22" s="181"/>
      <c r="PO22" s="181"/>
      <c r="PP22" s="181"/>
      <c r="PQ22" s="181"/>
      <c r="PR22" s="181"/>
      <c r="PS22" s="181"/>
      <c r="PT22" s="181"/>
      <c r="PU22" s="181"/>
      <c r="PV22" s="181"/>
      <c r="PW22" s="181"/>
      <c r="PX22" s="181"/>
      <c r="PY22" s="181"/>
      <c r="PZ22" s="181"/>
      <c r="QA22" s="181"/>
      <c r="QB22" s="181"/>
      <c r="QC22" s="181"/>
      <c r="QD22" s="181"/>
      <c r="QE22" s="181"/>
      <c r="QF22" s="181"/>
      <c r="QG22" s="181"/>
      <c r="QH22" s="181"/>
      <c r="QI22" s="181"/>
      <c r="QJ22" s="181"/>
      <c r="QK22" s="181"/>
      <c r="QL22" s="181"/>
      <c r="QM22" s="181"/>
      <c r="QN22" s="181"/>
      <c r="QO22" s="181"/>
      <c r="QP22" s="181"/>
      <c r="QQ22" s="181"/>
      <c r="QR22" s="181"/>
      <c r="QS22" s="181"/>
      <c r="QT22" s="181"/>
      <c r="QU22" s="181"/>
      <c r="QV22" s="181"/>
      <c r="QW22" s="181"/>
      <c r="QX22" s="181"/>
      <c r="QY22" s="181"/>
      <c r="QZ22" s="181"/>
      <c r="RA22" s="181"/>
      <c r="RB22" s="181"/>
      <c r="RC22" s="181"/>
      <c r="RD22" s="181"/>
      <c r="RE22" s="181"/>
      <c r="RF22" s="181"/>
      <c r="RG22" s="181"/>
      <c r="RH22" s="181"/>
      <c r="RI22" s="181"/>
      <c r="RJ22" s="181"/>
      <c r="RK22" s="181"/>
      <c r="RL22" s="181"/>
      <c r="RM22" s="181"/>
      <c r="RN22" s="181"/>
      <c r="RO22" s="181"/>
      <c r="RP22" s="181"/>
      <c r="RQ22" s="181"/>
      <c r="RR22" s="181"/>
      <c r="RS22" s="181"/>
      <c r="RT22" s="181"/>
      <c r="RU22" s="181"/>
      <c r="RV22" s="181"/>
      <c r="RW22" s="181"/>
      <c r="RX22" s="181"/>
      <c r="RY22" s="181"/>
      <c r="RZ22" s="181"/>
      <c r="SA22" s="181"/>
      <c r="SB22" s="181"/>
      <c r="SC22" s="181"/>
      <c r="SD22" s="181"/>
      <c r="SE22" s="181"/>
      <c r="SF22" s="181"/>
      <c r="SG22" s="181"/>
      <c r="SH22" s="181"/>
      <c r="SI22" s="181"/>
      <c r="SJ22" s="181"/>
      <c r="SK22" s="181"/>
      <c r="SL22" s="181"/>
      <c r="SM22" s="181"/>
      <c r="SN22" s="181"/>
      <c r="SO22" s="181"/>
      <c r="SP22" s="181"/>
      <c r="SQ22" s="181"/>
      <c r="SR22" s="181"/>
      <c r="SS22" s="181"/>
      <c r="ST22" s="181"/>
      <c r="SU22" s="181"/>
      <c r="SV22" s="181"/>
      <c r="SW22" s="181"/>
      <c r="SX22" s="181"/>
      <c r="SY22" s="181"/>
      <c r="SZ22" s="181"/>
      <c r="TA22" s="181"/>
      <c r="TB22" s="181"/>
      <c r="TC22" s="181"/>
      <c r="TD22" s="181"/>
      <c r="TE22" s="181"/>
      <c r="TF22" s="181"/>
      <c r="TG22" s="181"/>
      <c r="TH22" s="181"/>
      <c r="TI22" s="181"/>
      <c r="TJ22" s="181"/>
      <c r="TK22" s="181"/>
      <c r="TL22" s="181"/>
      <c r="TM22" s="181"/>
      <c r="TN22" s="181"/>
      <c r="TO22" s="181"/>
      <c r="TP22" s="181"/>
      <c r="TQ22" s="181"/>
      <c r="TR22" s="181"/>
      <c r="TS22" s="181"/>
      <c r="TT22" s="181"/>
      <c r="TU22" s="181"/>
      <c r="TV22" s="181"/>
      <c r="TW22" s="181"/>
      <c r="TX22" s="181"/>
      <c r="TY22" s="181"/>
      <c r="TZ22" s="181"/>
      <c r="UA22" s="181"/>
      <c r="UB22" s="181"/>
      <c r="UC22" s="181"/>
      <c r="UD22" s="181"/>
      <c r="UE22" s="181"/>
      <c r="UF22" s="181"/>
      <c r="UG22" s="181"/>
      <c r="UH22" s="181"/>
      <c r="UI22" s="181"/>
      <c r="UJ22" s="181"/>
      <c r="UK22" s="181"/>
      <c r="UL22" s="181"/>
      <c r="UM22" s="181"/>
      <c r="UN22" s="181"/>
      <c r="UO22" s="181"/>
      <c r="UP22" s="181"/>
      <c r="UQ22" s="181"/>
      <c r="UR22" s="181"/>
      <c r="US22" s="181"/>
      <c r="UT22" s="181"/>
      <c r="UU22" s="181"/>
      <c r="UV22" s="181"/>
      <c r="UW22" s="181"/>
      <c r="UX22" s="181"/>
      <c r="UY22" s="181"/>
      <c r="UZ22" s="181"/>
      <c r="VA22" s="181"/>
      <c r="VB22" s="181"/>
      <c r="VC22" s="181"/>
      <c r="VD22" s="181"/>
      <c r="VE22" s="181"/>
      <c r="VF22" s="181"/>
      <c r="VG22" s="181"/>
      <c r="VH22" s="181"/>
      <c r="VI22" s="181"/>
      <c r="VJ22" s="181"/>
      <c r="VK22" s="181"/>
      <c r="VL22" s="181"/>
      <c r="VM22" s="181"/>
      <c r="VN22" s="181"/>
      <c r="VO22" s="181"/>
      <c r="VP22" s="181"/>
      <c r="VQ22" s="181"/>
      <c r="VR22" s="181"/>
      <c r="VS22" s="181"/>
      <c r="VT22" s="181"/>
      <c r="VU22" s="181"/>
      <c r="VV22" s="181"/>
      <c r="VW22" s="181"/>
      <c r="VX22" s="181"/>
      <c r="VY22" s="181"/>
      <c r="VZ22" s="181"/>
      <c r="WA22" s="181"/>
      <c r="WB22" s="181"/>
      <c r="WC22" s="181"/>
      <c r="WD22" s="181"/>
      <c r="WE22" s="181"/>
      <c r="WF22" s="181"/>
      <c r="WG22" s="181"/>
      <c r="WH22" s="181"/>
      <c r="WI22" s="181"/>
      <c r="WJ22" s="181"/>
      <c r="WK22" s="181"/>
      <c r="WL22" s="181"/>
      <c r="WM22" s="181"/>
      <c r="WN22" s="181"/>
      <c r="WO22" s="181"/>
      <c r="WP22" s="181"/>
      <c r="WQ22" s="181"/>
      <c r="WR22" s="181"/>
      <c r="WS22" s="181"/>
      <c r="WT22" s="181"/>
      <c r="WU22" s="181"/>
      <c r="WV22" s="181"/>
      <c r="WW22" s="181"/>
      <c r="WX22" s="181"/>
      <c r="WY22" s="181"/>
      <c r="WZ22" s="181"/>
      <c r="XA22" s="181"/>
      <c r="XB22" s="181"/>
      <c r="XC22" s="181"/>
      <c r="XD22" s="181"/>
      <c r="XE22" s="181"/>
      <c r="XF22" s="181"/>
      <c r="XG22" s="181"/>
      <c r="XH22" s="181"/>
      <c r="XI22" s="181"/>
      <c r="XJ22" s="181"/>
      <c r="XK22" s="181"/>
      <c r="XL22" s="181"/>
      <c r="XM22" s="181"/>
      <c r="XN22" s="181"/>
      <c r="XO22" s="181"/>
      <c r="XP22" s="181"/>
      <c r="XQ22" s="181"/>
      <c r="XR22" s="181"/>
      <c r="XS22" s="181"/>
      <c r="XT22" s="181"/>
      <c r="XU22" s="181"/>
      <c r="XV22" s="181"/>
      <c r="XW22" s="181"/>
      <c r="XX22" s="181"/>
      <c r="XY22" s="181"/>
      <c r="XZ22" s="181"/>
      <c r="YA22" s="181"/>
      <c r="YB22" s="181"/>
      <c r="YC22" s="181"/>
      <c r="YD22" s="181"/>
      <c r="YE22" s="181"/>
      <c r="YF22" s="181"/>
      <c r="YG22" s="181"/>
      <c r="YH22" s="181"/>
      <c r="YI22" s="181"/>
      <c r="YJ22" s="181"/>
      <c r="YK22" s="181"/>
      <c r="YL22" s="181"/>
      <c r="YM22" s="181"/>
      <c r="YN22" s="181"/>
      <c r="YO22" s="181"/>
      <c r="YP22" s="181"/>
      <c r="YQ22" s="181"/>
      <c r="YR22" s="181"/>
      <c r="YS22" s="181"/>
      <c r="YT22" s="181"/>
      <c r="YU22" s="181"/>
      <c r="YV22" s="181"/>
      <c r="YW22" s="181"/>
      <c r="YX22" s="181"/>
      <c r="YY22" s="181"/>
      <c r="YZ22" s="181"/>
      <c r="ZA22" s="181"/>
      <c r="ZB22" s="181"/>
      <c r="ZC22" s="181"/>
      <c r="ZD22" s="181"/>
      <c r="ZE22" s="181"/>
      <c r="ZF22" s="181"/>
      <c r="ZG22" s="181"/>
      <c r="ZH22" s="181"/>
      <c r="ZI22" s="181"/>
      <c r="ZJ22" s="181"/>
      <c r="ZK22" s="181"/>
      <c r="ZL22" s="181"/>
      <c r="ZM22" s="181"/>
      <c r="ZN22" s="181"/>
      <c r="ZO22" s="181"/>
      <c r="ZP22" s="181"/>
      <c r="ZQ22" s="181"/>
      <c r="ZR22" s="181"/>
      <c r="ZS22" s="181"/>
      <c r="ZT22" s="181"/>
      <c r="ZU22" s="181"/>
      <c r="ZV22" s="181"/>
      <c r="ZW22" s="181"/>
      <c r="ZX22" s="181"/>
      <c r="ZY22" s="181"/>
      <c r="ZZ22" s="181"/>
      <c r="AAA22" s="181"/>
      <c r="AAB22" s="181"/>
      <c r="AAC22" s="181"/>
      <c r="AAD22" s="181"/>
      <c r="AAE22" s="181"/>
      <c r="AAF22" s="181"/>
      <c r="AAG22" s="181"/>
      <c r="AAH22" s="181"/>
      <c r="AAI22" s="181"/>
      <c r="AAJ22" s="181"/>
      <c r="AAK22" s="181"/>
      <c r="AAL22" s="181"/>
      <c r="AAM22" s="181"/>
      <c r="AAN22" s="181"/>
      <c r="AAO22" s="181"/>
      <c r="AAP22" s="181"/>
      <c r="AAQ22" s="181"/>
      <c r="AAR22" s="181"/>
      <c r="AAS22" s="181"/>
      <c r="AAT22" s="181"/>
      <c r="AAU22" s="181"/>
      <c r="AAV22" s="181"/>
      <c r="AAW22" s="181"/>
      <c r="AAX22" s="181"/>
      <c r="AAY22" s="181"/>
      <c r="AAZ22" s="181"/>
      <c r="ABA22" s="181"/>
      <c r="ABB22" s="181"/>
      <c r="ABC22" s="181"/>
      <c r="ABD22" s="181"/>
      <c r="ABE22" s="181"/>
      <c r="ABF22" s="181"/>
      <c r="ABG22" s="181"/>
      <c r="ABH22" s="181"/>
      <c r="ABI22" s="181"/>
      <c r="ABJ22" s="181"/>
      <c r="ABK22" s="181"/>
      <c r="ABL22" s="181"/>
      <c r="ABM22" s="181"/>
      <c r="ABN22" s="181"/>
      <c r="ABO22" s="181"/>
      <c r="ABP22" s="181"/>
      <c r="ABQ22" s="181"/>
      <c r="ABR22" s="181"/>
      <c r="ABS22" s="181"/>
      <c r="ABT22" s="181"/>
      <c r="ABU22" s="181"/>
      <c r="ABV22" s="181"/>
      <c r="ABW22" s="181"/>
      <c r="ABX22" s="181"/>
      <c r="ABY22" s="181"/>
      <c r="ABZ22" s="181"/>
      <c r="ACA22" s="181"/>
      <c r="ACB22" s="181"/>
      <c r="ACC22" s="181"/>
      <c r="ACD22" s="181"/>
      <c r="ACE22" s="181"/>
      <c r="ACF22" s="181"/>
      <c r="ACG22" s="181"/>
      <c r="ACH22" s="181"/>
      <c r="ACI22" s="181"/>
      <c r="ACJ22" s="181"/>
      <c r="ACK22" s="181"/>
      <c r="ACL22" s="181"/>
      <c r="ACM22" s="181"/>
      <c r="ACN22" s="181"/>
      <c r="ACO22" s="181"/>
      <c r="ACP22" s="181"/>
      <c r="ACQ22" s="181"/>
      <c r="ACR22" s="181"/>
      <c r="ACS22" s="181"/>
      <c r="ACT22" s="181"/>
      <c r="ACU22" s="181"/>
      <c r="ACV22" s="181"/>
      <c r="ACW22" s="181"/>
      <c r="ACX22" s="181"/>
      <c r="ACY22" s="181"/>
      <c r="ACZ22" s="181"/>
      <c r="ADA22" s="181"/>
      <c r="ADB22" s="181"/>
      <c r="ADC22" s="181"/>
      <c r="ADD22" s="181"/>
      <c r="ADE22" s="181"/>
      <c r="ADF22" s="181"/>
      <c r="ADG22" s="181"/>
      <c r="ADH22" s="181"/>
      <c r="ADI22" s="181"/>
      <c r="ADJ22" s="181"/>
      <c r="ADK22" s="181"/>
      <c r="ADL22" s="181"/>
      <c r="ADM22" s="181"/>
      <c r="ADN22" s="181"/>
      <c r="ADO22" s="181"/>
      <c r="ADP22" s="181"/>
      <c r="ADQ22" s="181"/>
      <c r="ADR22" s="181"/>
      <c r="ADS22" s="181"/>
      <c r="ADT22" s="181"/>
      <c r="ADU22" s="181"/>
      <c r="ADV22" s="181"/>
      <c r="ADW22" s="181"/>
      <c r="ADX22" s="181"/>
      <c r="ADY22" s="181"/>
      <c r="ADZ22" s="181"/>
      <c r="AEA22" s="181"/>
      <c r="AEB22" s="181"/>
      <c r="AEC22" s="181"/>
      <c r="AED22" s="181"/>
      <c r="AEE22" s="181"/>
      <c r="AEF22" s="181"/>
      <c r="AEG22" s="181"/>
      <c r="AEH22" s="181"/>
      <c r="AEI22" s="181"/>
      <c r="AEJ22" s="181"/>
      <c r="AEK22" s="181"/>
      <c r="AEL22" s="181"/>
      <c r="AEM22" s="181"/>
      <c r="AEN22" s="181"/>
      <c r="AEO22" s="181"/>
      <c r="AEP22" s="181"/>
      <c r="AEQ22" s="181"/>
      <c r="AER22" s="181"/>
      <c r="AES22" s="181"/>
      <c r="AET22" s="181"/>
      <c r="AEU22" s="181"/>
      <c r="AEV22" s="181"/>
      <c r="AEW22" s="181"/>
      <c r="AEX22" s="181"/>
      <c r="AEY22" s="181"/>
      <c r="AEZ22" s="181"/>
      <c r="AFA22" s="181"/>
      <c r="AFB22" s="181"/>
      <c r="AFC22" s="181"/>
      <c r="AFD22" s="181"/>
      <c r="AFE22" s="181"/>
      <c r="AFF22" s="181"/>
      <c r="AFG22" s="181"/>
      <c r="AFH22" s="181"/>
      <c r="AFI22" s="181"/>
      <c r="AFJ22" s="181"/>
      <c r="AFK22" s="181"/>
      <c r="AFL22" s="181"/>
      <c r="AFM22" s="181"/>
      <c r="AFN22" s="181"/>
      <c r="AFO22" s="181"/>
      <c r="AFP22" s="181"/>
      <c r="AFQ22" s="181"/>
      <c r="AFR22" s="181"/>
      <c r="AFS22" s="181"/>
      <c r="AFT22" s="181"/>
      <c r="AFU22" s="181"/>
      <c r="AFV22" s="181"/>
      <c r="AFW22" s="181"/>
      <c r="AFX22" s="181"/>
      <c r="AFY22" s="181"/>
      <c r="AFZ22" s="181"/>
      <c r="AGA22" s="181"/>
      <c r="AGB22" s="181"/>
      <c r="AGC22" s="181"/>
      <c r="AGD22" s="181"/>
      <c r="AGE22" s="181"/>
      <c r="AGF22" s="181"/>
      <c r="AGG22" s="181"/>
      <c r="AGH22" s="181"/>
      <c r="AGI22" s="181"/>
      <c r="AGJ22" s="181"/>
      <c r="AGK22" s="181"/>
      <c r="AGL22" s="181"/>
      <c r="AGM22" s="181"/>
      <c r="AGN22" s="181"/>
      <c r="AGO22" s="181"/>
      <c r="AGP22" s="181"/>
      <c r="AGQ22" s="181"/>
      <c r="AGR22" s="181"/>
      <c r="AGS22" s="181"/>
      <c r="AGT22" s="181"/>
      <c r="AGU22" s="181"/>
      <c r="AGV22" s="181"/>
      <c r="AGW22" s="181"/>
      <c r="AGX22" s="181"/>
      <c r="AGY22" s="181"/>
      <c r="AGZ22" s="181"/>
      <c r="AHA22" s="181"/>
      <c r="AHB22" s="181"/>
      <c r="AHC22" s="181"/>
      <c r="AHD22" s="181"/>
      <c r="AHE22" s="181"/>
      <c r="AHF22" s="181"/>
      <c r="AHG22" s="181"/>
      <c r="AHH22" s="181"/>
      <c r="AHI22" s="181"/>
      <c r="AHJ22" s="181"/>
      <c r="AHK22" s="181"/>
      <c r="AHL22" s="181"/>
      <c r="AHM22" s="181"/>
      <c r="AHN22" s="181"/>
      <c r="AHO22" s="181"/>
      <c r="AHP22" s="181"/>
      <c r="AHQ22" s="181"/>
      <c r="AHR22" s="181"/>
      <c r="AHS22" s="181"/>
      <c r="AHT22" s="181"/>
      <c r="AHU22" s="181"/>
      <c r="AHV22" s="181"/>
      <c r="AHW22" s="181"/>
      <c r="AHX22" s="181"/>
      <c r="AHY22" s="181"/>
      <c r="AHZ22" s="181"/>
      <c r="AIA22" s="181"/>
      <c r="AIB22" s="181"/>
      <c r="AIC22" s="181"/>
      <c r="AID22" s="181"/>
      <c r="AIE22" s="181"/>
      <c r="AIF22" s="181"/>
      <c r="AIG22" s="181"/>
      <c r="AIH22" s="181"/>
      <c r="AII22" s="181"/>
      <c r="AIJ22" s="181"/>
      <c r="AIK22" s="181"/>
      <c r="AIL22" s="181"/>
      <c r="AIM22" s="181"/>
      <c r="AIN22" s="181"/>
      <c r="AIO22" s="181"/>
      <c r="AIP22" s="181"/>
      <c r="AIQ22" s="181"/>
      <c r="AIR22" s="181"/>
      <c r="AIS22" s="181"/>
      <c r="AIT22" s="181"/>
      <c r="AIU22" s="181"/>
      <c r="AIV22" s="181"/>
      <c r="AIW22" s="181"/>
      <c r="AIX22" s="181"/>
      <c r="AIY22" s="181"/>
      <c r="AIZ22" s="181"/>
      <c r="AJA22" s="181"/>
      <c r="AJB22" s="181"/>
      <c r="AJC22" s="181"/>
      <c r="AJD22" s="181"/>
      <c r="AJE22" s="181"/>
      <c r="AJF22" s="181"/>
      <c r="AJG22" s="181"/>
      <c r="AJH22" s="181"/>
      <c r="AJI22" s="181"/>
      <c r="AJJ22" s="181"/>
      <c r="AJK22" s="181"/>
      <c r="AJL22" s="181"/>
      <c r="AJM22" s="181"/>
      <c r="AJN22" s="181"/>
      <c r="AJO22" s="181"/>
      <c r="AJP22" s="181"/>
      <c r="AJQ22" s="181"/>
      <c r="AJR22" s="181"/>
      <c r="AJS22" s="181"/>
      <c r="AJT22" s="181"/>
      <c r="AJU22" s="181"/>
      <c r="AJV22" s="181"/>
      <c r="AJW22" s="181"/>
      <c r="AJX22" s="181"/>
      <c r="AJY22" s="181"/>
      <c r="AJZ22" s="181"/>
      <c r="AKA22" s="181"/>
      <c r="AKB22" s="181"/>
      <c r="AKC22" s="181"/>
      <c r="AKD22" s="181"/>
      <c r="AKE22" s="181"/>
      <c r="AKF22" s="181"/>
      <c r="AKG22" s="181"/>
      <c r="AKH22" s="181"/>
      <c r="AKI22" s="181"/>
      <c r="AKJ22" s="181"/>
      <c r="AKK22" s="181"/>
      <c r="AKL22" s="181"/>
      <c r="AKM22" s="181"/>
      <c r="AKN22" s="181"/>
      <c r="AKO22" s="181"/>
      <c r="AKP22" s="181"/>
      <c r="AKQ22" s="181"/>
      <c r="AKR22" s="181"/>
      <c r="AKS22" s="181"/>
      <c r="AKT22" s="181"/>
      <c r="AKU22" s="181"/>
      <c r="AKV22" s="181"/>
      <c r="AKW22" s="181"/>
      <c r="AKX22" s="181"/>
      <c r="AKY22" s="181"/>
      <c r="AKZ22" s="181"/>
      <c r="ALA22" s="181"/>
      <c r="ALB22" s="181"/>
      <c r="ALC22" s="181"/>
      <c r="ALD22" s="181"/>
      <c r="ALE22" s="181"/>
      <c r="ALF22" s="181"/>
      <c r="ALG22" s="181"/>
      <c r="ALH22" s="181"/>
      <c r="ALI22" s="181"/>
      <c r="ALJ22" s="181"/>
      <c r="ALK22" s="181"/>
      <c r="ALL22" s="181"/>
      <c r="ALM22" s="181"/>
      <c r="ALN22" s="181"/>
      <c r="ALO22" s="181"/>
      <c r="ALP22" s="181"/>
      <c r="ALQ22" s="181"/>
      <c r="ALR22" s="181"/>
      <c r="ALS22" s="181"/>
      <c r="ALT22" s="181"/>
      <c r="ALU22" s="181"/>
      <c r="ALV22" s="181"/>
      <c r="ALW22" s="181"/>
      <c r="ALX22" s="181"/>
      <c r="ALY22" s="181"/>
      <c r="ALZ22" s="181"/>
      <c r="AMA22" s="181"/>
      <c r="AMB22" s="181"/>
      <c r="AMC22" s="181"/>
      <c r="AMD22" s="181"/>
      <c r="AME22" s="181"/>
      <c r="AMF22" s="181"/>
      <c r="AMG22" s="181"/>
      <c r="AMH22" s="181"/>
      <c r="AMI22" s="181"/>
      <c r="AMJ22" s="181"/>
      <c r="AMK22" s="181"/>
      <c r="AML22" s="181"/>
      <c r="AMM22" s="181"/>
      <c r="AMN22" s="181"/>
      <c r="AMO22" s="181"/>
      <c r="AMP22" s="181"/>
      <c r="AMQ22" s="181"/>
      <c r="AMR22" s="181"/>
      <c r="AMS22" s="181"/>
      <c r="AMT22" s="181"/>
      <c r="AMU22" s="181"/>
      <c r="AMV22" s="181"/>
      <c r="AMW22" s="181"/>
      <c r="AMX22" s="181"/>
      <c r="AMY22" s="181"/>
      <c r="AMZ22" s="181"/>
      <c r="ANA22" s="181"/>
      <c r="ANB22" s="181"/>
      <c r="ANC22" s="181"/>
      <c r="AND22" s="181"/>
      <c r="ANE22" s="181"/>
      <c r="ANF22" s="181"/>
      <c r="ANG22" s="181"/>
      <c r="ANH22" s="181"/>
      <c r="ANI22" s="181"/>
      <c r="ANJ22" s="181"/>
      <c r="ANK22" s="181"/>
      <c r="ANL22" s="181"/>
      <c r="ANM22" s="181"/>
      <c r="ANN22" s="181"/>
      <c r="ANO22" s="181"/>
      <c r="ANP22" s="181"/>
      <c r="ANQ22" s="181"/>
      <c r="ANR22" s="181"/>
      <c r="ANS22" s="181"/>
      <c r="ANT22" s="181"/>
      <c r="ANU22" s="181"/>
      <c r="ANV22" s="181"/>
      <c r="ANW22" s="181"/>
      <c r="ANX22" s="181"/>
      <c r="ANY22" s="181"/>
      <c r="ANZ22" s="181"/>
      <c r="AOA22" s="181"/>
      <c r="AOB22" s="181"/>
      <c r="AOC22" s="181"/>
      <c r="AOD22" s="181"/>
      <c r="AOE22" s="181"/>
      <c r="AOF22" s="181"/>
      <c r="AOG22" s="181"/>
      <c r="AOH22" s="181"/>
      <c r="AOI22" s="181"/>
      <c r="AOJ22" s="181"/>
      <c r="AOK22" s="181"/>
      <c r="AOL22" s="181"/>
      <c r="AOM22" s="181"/>
      <c r="AON22" s="181"/>
      <c r="AOO22" s="181"/>
      <c r="AOP22" s="181"/>
      <c r="AOQ22" s="181"/>
      <c r="AOR22" s="181"/>
      <c r="AOS22" s="181"/>
      <c r="AOT22" s="181"/>
      <c r="AOU22" s="181"/>
      <c r="AOV22" s="181"/>
      <c r="AOW22" s="181"/>
      <c r="AOX22" s="181"/>
      <c r="AOY22" s="181"/>
      <c r="AOZ22" s="181"/>
      <c r="APA22" s="181"/>
      <c r="APB22" s="181"/>
      <c r="APC22" s="181"/>
      <c r="APD22" s="181"/>
      <c r="APE22" s="181"/>
      <c r="APF22" s="181"/>
      <c r="APG22" s="181"/>
      <c r="APH22" s="181"/>
      <c r="API22" s="181"/>
      <c r="APJ22" s="181"/>
      <c r="APK22" s="181"/>
      <c r="APL22" s="181"/>
      <c r="APM22" s="181"/>
      <c r="APN22" s="181"/>
      <c r="APO22" s="181"/>
      <c r="APP22" s="181"/>
      <c r="APQ22" s="181"/>
      <c r="APR22" s="181"/>
      <c r="APS22" s="181"/>
      <c r="APT22" s="181"/>
      <c r="APU22" s="181"/>
      <c r="APV22" s="181"/>
      <c r="APW22" s="181"/>
      <c r="APX22" s="181"/>
      <c r="APY22" s="181"/>
      <c r="APZ22" s="181"/>
      <c r="AQA22" s="181"/>
      <c r="AQB22" s="181"/>
      <c r="AQC22" s="181"/>
      <c r="AQD22" s="181"/>
      <c r="AQE22" s="181"/>
      <c r="AQF22" s="181"/>
      <c r="AQG22" s="181"/>
      <c r="AQH22" s="181"/>
      <c r="AQI22" s="181"/>
      <c r="AQJ22" s="181"/>
      <c r="AQK22" s="181"/>
      <c r="AQL22" s="181"/>
      <c r="AQM22" s="181"/>
      <c r="AQN22" s="181"/>
      <c r="AQO22" s="181"/>
      <c r="AQP22" s="181"/>
      <c r="AQQ22" s="181"/>
      <c r="AQR22" s="181"/>
      <c r="AQS22" s="181"/>
      <c r="AQT22" s="181"/>
      <c r="AQU22" s="181"/>
      <c r="AQV22" s="181"/>
      <c r="AQW22" s="181"/>
      <c r="AQX22" s="181"/>
      <c r="AQY22" s="181"/>
      <c r="AQZ22" s="181"/>
      <c r="ARA22" s="181"/>
      <c r="ARB22" s="181"/>
      <c r="ARC22" s="181"/>
      <c r="ARD22" s="181"/>
      <c r="ARE22" s="181"/>
      <c r="ARF22" s="181"/>
      <c r="ARG22" s="181"/>
      <c r="ARH22" s="181"/>
      <c r="ARI22" s="181"/>
      <c r="ARJ22" s="181"/>
      <c r="ARK22" s="181"/>
      <c r="ARL22" s="181"/>
      <c r="ARM22" s="181"/>
      <c r="ARN22" s="181"/>
      <c r="ARO22" s="181"/>
      <c r="ARP22" s="181"/>
      <c r="ARQ22" s="181"/>
      <c r="ARR22" s="181"/>
      <c r="ARS22" s="181"/>
      <c r="ART22" s="181"/>
      <c r="ARU22" s="181"/>
      <c r="ARV22" s="181"/>
      <c r="ARW22" s="181"/>
      <c r="ARX22" s="181"/>
      <c r="ARY22" s="181"/>
      <c r="ARZ22" s="181"/>
      <c r="ASA22" s="181"/>
      <c r="ASB22" s="181"/>
      <c r="ASC22" s="181"/>
      <c r="ASD22" s="181"/>
      <c r="ASE22" s="181"/>
      <c r="ASF22" s="181"/>
      <c r="ASG22" s="181"/>
      <c r="ASH22" s="181"/>
      <c r="ASI22" s="181"/>
      <c r="ASJ22" s="181"/>
      <c r="ASK22" s="181"/>
      <c r="ASL22" s="181"/>
      <c r="ASM22" s="181"/>
      <c r="ASN22" s="181"/>
      <c r="ASO22" s="181"/>
      <c r="ASP22" s="181"/>
      <c r="ASQ22" s="181"/>
      <c r="ASR22" s="181"/>
      <c r="ASS22" s="181"/>
      <c r="AST22" s="181"/>
      <c r="ASU22" s="181"/>
      <c r="ASV22" s="181"/>
      <c r="ASW22" s="181"/>
      <c r="ASX22" s="181"/>
      <c r="ASY22" s="181"/>
      <c r="ASZ22" s="181"/>
      <c r="ATA22" s="181"/>
      <c r="ATB22" s="181"/>
      <c r="ATC22" s="181"/>
      <c r="ATD22" s="181"/>
      <c r="ATE22" s="181"/>
      <c r="ATF22" s="181"/>
      <c r="ATG22" s="181"/>
      <c r="ATH22" s="181"/>
      <c r="ATI22" s="181"/>
      <c r="ATJ22" s="181"/>
      <c r="ATK22" s="181"/>
      <c r="ATL22" s="181"/>
      <c r="ATM22" s="181"/>
      <c r="ATN22" s="181"/>
      <c r="ATO22" s="181"/>
      <c r="ATP22" s="181"/>
      <c r="ATQ22" s="181"/>
      <c r="ATR22" s="181"/>
      <c r="ATS22" s="181"/>
      <c r="ATT22" s="181"/>
      <c r="ATU22" s="181"/>
      <c r="ATV22" s="181"/>
      <c r="ATW22" s="181"/>
      <c r="ATX22" s="181"/>
      <c r="ATY22" s="181"/>
      <c r="ATZ22" s="181"/>
      <c r="AUA22" s="181"/>
      <c r="AUB22" s="181"/>
      <c r="AUC22" s="181"/>
      <c r="AUD22" s="181"/>
      <c r="AUE22" s="181"/>
      <c r="AUF22" s="181"/>
      <c r="AUG22" s="181"/>
      <c r="AUH22" s="181"/>
      <c r="AUI22" s="181"/>
      <c r="AUJ22" s="181"/>
      <c r="AUK22" s="181"/>
      <c r="AUL22" s="181"/>
      <c r="AUM22" s="181"/>
      <c r="AUN22" s="181"/>
      <c r="AUO22" s="181"/>
      <c r="AUP22" s="181"/>
      <c r="AUQ22" s="181"/>
      <c r="AUR22" s="181"/>
      <c r="AUS22" s="181"/>
      <c r="AUT22" s="181"/>
      <c r="AUU22" s="181"/>
      <c r="AUV22" s="181"/>
      <c r="AUW22" s="181"/>
      <c r="AUX22" s="181"/>
      <c r="AUY22" s="181"/>
      <c r="AUZ22" s="181"/>
      <c r="AVA22" s="181"/>
      <c r="AVB22" s="181"/>
      <c r="AVC22" s="181"/>
      <c r="AVD22" s="181"/>
      <c r="AVE22" s="181"/>
      <c r="AVF22" s="181"/>
      <c r="AVG22" s="181"/>
      <c r="AVH22" s="181"/>
      <c r="AVI22" s="181"/>
      <c r="AVJ22" s="181"/>
      <c r="AVK22" s="181"/>
      <c r="AVL22" s="181"/>
      <c r="AVM22" s="181"/>
      <c r="AVN22" s="181"/>
      <c r="AVO22" s="181"/>
      <c r="AVP22" s="181"/>
      <c r="AVQ22" s="181"/>
      <c r="AVR22" s="181"/>
      <c r="AVS22" s="181"/>
      <c r="AVT22" s="181"/>
      <c r="AVU22" s="181"/>
      <c r="AVV22" s="181"/>
      <c r="AVW22" s="181"/>
      <c r="AVX22" s="181"/>
      <c r="AVY22" s="181"/>
      <c r="AVZ22" s="181"/>
      <c r="AWA22" s="181"/>
      <c r="AWB22" s="181"/>
      <c r="AWC22" s="181"/>
      <c r="AWD22" s="181"/>
      <c r="AWE22" s="181"/>
      <c r="AWF22" s="181"/>
      <c r="AWG22" s="181"/>
      <c r="AWH22" s="181"/>
      <c r="AWI22" s="181"/>
      <c r="AWJ22" s="181"/>
      <c r="AWK22" s="181"/>
      <c r="AWL22" s="181"/>
      <c r="AWM22" s="181"/>
      <c r="AWN22" s="181"/>
      <c r="AWO22" s="181"/>
      <c r="AWP22" s="181"/>
      <c r="AWQ22" s="181"/>
      <c r="AWR22" s="181"/>
      <c r="AWS22" s="181"/>
      <c r="AWT22" s="181"/>
      <c r="AWU22" s="181"/>
      <c r="AWV22" s="181"/>
      <c r="AWW22" s="181"/>
      <c r="AWX22" s="181"/>
      <c r="AWY22" s="181"/>
      <c r="AWZ22" s="181"/>
      <c r="AXA22" s="181"/>
      <c r="AXB22" s="181"/>
      <c r="AXC22" s="181"/>
      <c r="AXD22" s="181"/>
      <c r="AXE22" s="181"/>
      <c r="AXF22" s="181"/>
      <c r="AXG22" s="181"/>
      <c r="AXH22" s="181"/>
      <c r="AXI22" s="181"/>
      <c r="AXJ22" s="181"/>
      <c r="AXK22" s="181"/>
      <c r="AXL22" s="181"/>
      <c r="AXM22" s="181"/>
      <c r="AXN22" s="181"/>
      <c r="AXO22" s="181"/>
      <c r="AXP22" s="181"/>
      <c r="AXQ22" s="181"/>
      <c r="AXR22" s="181"/>
      <c r="AXS22" s="181"/>
      <c r="AXT22" s="181"/>
      <c r="AXU22" s="181"/>
      <c r="AXV22" s="181"/>
      <c r="AXW22" s="181"/>
      <c r="AXX22" s="181"/>
      <c r="AXY22" s="181"/>
      <c r="AXZ22" s="181"/>
      <c r="AYA22" s="181"/>
      <c r="AYB22" s="181"/>
      <c r="AYC22" s="181"/>
      <c r="AYD22" s="181"/>
      <c r="AYE22" s="181"/>
      <c r="AYF22" s="181"/>
      <c r="AYG22" s="181"/>
      <c r="AYH22" s="181"/>
      <c r="AYI22" s="181"/>
      <c r="AYJ22" s="181"/>
      <c r="AYK22" s="181"/>
      <c r="AYL22" s="181"/>
      <c r="AYM22" s="181"/>
      <c r="AYN22" s="181"/>
      <c r="AYO22" s="181"/>
      <c r="AYP22" s="181"/>
      <c r="AYQ22" s="181"/>
      <c r="AYR22" s="181"/>
      <c r="AYS22" s="181"/>
      <c r="AYT22" s="181"/>
      <c r="AYU22" s="181"/>
      <c r="AYV22" s="181"/>
      <c r="AYW22" s="181"/>
      <c r="AYX22" s="181"/>
      <c r="AYY22" s="181"/>
      <c r="AYZ22" s="181"/>
      <c r="AZA22" s="181"/>
      <c r="AZB22" s="181"/>
      <c r="AZC22" s="181"/>
      <c r="AZD22" s="181"/>
      <c r="AZE22" s="181"/>
      <c r="AZF22" s="181"/>
      <c r="AZG22" s="181"/>
      <c r="AZH22" s="181"/>
      <c r="AZI22" s="181"/>
      <c r="AZJ22" s="181"/>
      <c r="AZK22" s="181"/>
      <c r="AZL22" s="181"/>
      <c r="AZM22" s="181"/>
      <c r="AZN22" s="181"/>
      <c r="AZO22" s="181"/>
      <c r="AZP22" s="181"/>
      <c r="AZQ22" s="181"/>
      <c r="AZR22" s="181"/>
      <c r="AZS22" s="181"/>
      <c r="AZT22" s="181"/>
      <c r="AZU22" s="181"/>
      <c r="AZV22" s="181"/>
      <c r="AZW22" s="181"/>
      <c r="AZX22" s="181"/>
      <c r="AZY22" s="181"/>
      <c r="AZZ22" s="181"/>
      <c r="BAA22" s="181"/>
      <c r="BAB22" s="181"/>
      <c r="BAC22" s="181"/>
      <c r="BAD22" s="181"/>
      <c r="BAE22" s="181"/>
      <c r="BAF22" s="181"/>
      <c r="BAG22" s="181"/>
      <c r="BAH22" s="181"/>
      <c r="BAI22" s="181"/>
      <c r="BAJ22" s="181"/>
      <c r="BAK22" s="181"/>
      <c r="BAL22" s="181"/>
      <c r="BAM22" s="181"/>
      <c r="BAN22" s="181"/>
      <c r="BAO22" s="181"/>
      <c r="BAP22" s="181"/>
      <c r="BAQ22" s="181"/>
      <c r="BAR22" s="181"/>
      <c r="BAS22" s="181"/>
      <c r="BAT22" s="181"/>
      <c r="BAU22" s="181"/>
      <c r="BAV22" s="181"/>
      <c r="BAW22" s="181"/>
      <c r="BAX22" s="181"/>
      <c r="BAY22" s="181"/>
      <c r="BAZ22" s="181"/>
      <c r="BBA22" s="181"/>
      <c r="BBB22" s="181"/>
      <c r="BBC22" s="181"/>
      <c r="BBD22" s="181"/>
      <c r="BBE22" s="181"/>
      <c r="BBF22" s="181"/>
      <c r="BBG22" s="181"/>
      <c r="BBH22" s="181"/>
      <c r="BBI22" s="181"/>
      <c r="BBJ22" s="181"/>
      <c r="BBK22" s="181"/>
      <c r="BBL22" s="181"/>
      <c r="BBM22" s="181"/>
      <c r="BBN22" s="181"/>
      <c r="BBO22" s="181"/>
      <c r="BBP22" s="181"/>
      <c r="BBQ22" s="181"/>
      <c r="BBR22" s="181"/>
      <c r="BBS22" s="181"/>
      <c r="BBT22" s="181"/>
      <c r="BBU22" s="181"/>
      <c r="BBV22" s="181"/>
      <c r="BBW22" s="181"/>
      <c r="BBX22" s="181"/>
      <c r="BBY22" s="181"/>
      <c r="BBZ22" s="181"/>
      <c r="BCA22" s="181"/>
      <c r="BCB22" s="181"/>
      <c r="BCC22" s="181"/>
      <c r="BCD22" s="181"/>
      <c r="BCE22" s="181"/>
      <c r="BCF22" s="181"/>
      <c r="BCG22" s="181"/>
      <c r="BCH22" s="181"/>
      <c r="BCI22" s="181"/>
      <c r="BCJ22" s="181"/>
      <c r="BCK22" s="181"/>
      <c r="BCL22" s="181"/>
      <c r="BCM22" s="181"/>
      <c r="BCN22" s="181"/>
      <c r="BCO22" s="181"/>
      <c r="BCP22" s="181"/>
      <c r="BCQ22" s="181"/>
      <c r="BCR22" s="181"/>
      <c r="BCS22" s="181"/>
      <c r="BCT22" s="181"/>
      <c r="BCU22" s="181"/>
      <c r="BCV22" s="181"/>
      <c r="BCW22" s="181"/>
      <c r="BCX22" s="181"/>
      <c r="BCY22" s="181"/>
      <c r="BCZ22" s="181"/>
      <c r="BDA22" s="181"/>
      <c r="BDB22" s="181"/>
      <c r="BDC22" s="181"/>
      <c r="BDD22" s="181"/>
      <c r="BDE22" s="181"/>
      <c r="BDF22" s="181"/>
      <c r="BDG22" s="181"/>
      <c r="BDH22" s="181"/>
      <c r="BDI22" s="181"/>
      <c r="BDJ22" s="181"/>
      <c r="BDK22" s="181"/>
      <c r="BDL22" s="181"/>
      <c r="BDM22" s="181"/>
      <c r="BDN22" s="181"/>
      <c r="BDO22" s="181"/>
      <c r="BDP22" s="181"/>
      <c r="BDQ22" s="181"/>
      <c r="BDR22" s="181"/>
      <c r="BDS22" s="181"/>
      <c r="BDT22" s="181"/>
      <c r="BDU22" s="181"/>
      <c r="BDV22" s="181"/>
      <c r="BDW22" s="181"/>
      <c r="BDX22" s="181"/>
      <c r="BDY22" s="181"/>
      <c r="BDZ22" s="181"/>
      <c r="BEA22" s="181"/>
      <c r="BEB22" s="181"/>
      <c r="BEC22" s="181"/>
      <c r="BED22" s="181"/>
      <c r="BEE22" s="181"/>
      <c r="BEF22" s="181"/>
      <c r="BEG22" s="181"/>
      <c r="BEH22" s="181"/>
      <c r="BEI22" s="181"/>
      <c r="BEJ22" s="181"/>
      <c r="BEK22" s="181"/>
      <c r="BEL22" s="181"/>
      <c r="BEM22" s="181"/>
      <c r="BEN22" s="181"/>
      <c r="BEO22" s="181"/>
      <c r="BEP22" s="181"/>
      <c r="BEQ22" s="181"/>
      <c r="BER22" s="181"/>
      <c r="BES22" s="181"/>
      <c r="BET22" s="181"/>
      <c r="BEU22" s="181"/>
      <c r="BEV22" s="181"/>
      <c r="BEW22" s="181"/>
      <c r="BEX22" s="181"/>
      <c r="BEY22" s="181"/>
      <c r="BEZ22" s="181"/>
      <c r="BFA22" s="181"/>
      <c r="BFB22" s="181"/>
      <c r="BFC22" s="181"/>
      <c r="BFD22" s="181"/>
      <c r="BFE22" s="181"/>
      <c r="BFF22" s="181"/>
      <c r="BFG22" s="181"/>
      <c r="BFH22" s="181"/>
      <c r="BFI22" s="181"/>
      <c r="BFJ22" s="181"/>
      <c r="BFK22" s="181"/>
      <c r="BFL22" s="181"/>
      <c r="BFM22" s="181"/>
      <c r="BFN22" s="181"/>
      <c r="BFO22" s="181"/>
      <c r="BFP22" s="181"/>
      <c r="BFQ22" s="181"/>
      <c r="BFR22" s="181"/>
      <c r="BFS22" s="181"/>
      <c r="BFT22" s="181"/>
      <c r="BFU22" s="181"/>
      <c r="BFV22" s="181"/>
      <c r="BFW22" s="181"/>
      <c r="BFX22" s="181"/>
      <c r="BFY22" s="181"/>
      <c r="BFZ22" s="181"/>
      <c r="BGA22" s="181"/>
      <c r="BGB22" s="181"/>
      <c r="BGC22" s="181"/>
      <c r="BGD22" s="181"/>
      <c r="BGE22" s="181"/>
      <c r="BGF22" s="181"/>
      <c r="BGG22" s="181"/>
      <c r="BGH22" s="181"/>
      <c r="BGI22" s="181"/>
      <c r="BGJ22" s="181"/>
      <c r="BGK22" s="181"/>
      <c r="BGL22" s="181"/>
      <c r="BGM22" s="181"/>
      <c r="BGN22" s="181"/>
      <c r="BGO22" s="181"/>
      <c r="BGP22" s="181"/>
      <c r="BGQ22" s="181"/>
      <c r="BGR22" s="181"/>
      <c r="BGS22" s="181"/>
      <c r="BGT22" s="181"/>
      <c r="BGU22" s="181"/>
      <c r="BGV22" s="181"/>
      <c r="BGW22" s="181"/>
      <c r="BGX22" s="181"/>
      <c r="BGY22" s="181"/>
      <c r="BGZ22" s="181"/>
      <c r="BHA22" s="181"/>
      <c r="BHB22" s="181"/>
      <c r="BHC22" s="181"/>
      <c r="BHD22" s="181"/>
      <c r="BHE22" s="181"/>
      <c r="BHF22" s="181"/>
      <c r="BHG22" s="181"/>
      <c r="BHH22" s="181"/>
      <c r="BHI22" s="181"/>
      <c r="BHJ22" s="181"/>
      <c r="BHK22" s="181"/>
      <c r="BHL22" s="181"/>
      <c r="BHM22" s="181"/>
      <c r="BHN22" s="181"/>
      <c r="BHO22" s="181"/>
      <c r="BHP22" s="181"/>
      <c r="BHQ22" s="181"/>
      <c r="BHR22" s="181"/>
      <c r="BHS22" s="181"/>
      <c r="BHT22" s="181"/>
      <c r="BHU22" s="181"/>
      <c r="BHV22" s="181"/>
      <c r="BHW22" s="181"/>
      <c r="BHX22" s="181"/>
      <c r="BHY22" s="181"/>
      <c r="BHZ22" s="181"/>
      <c r="BIA22" s="181"/>
      <c r="BIB22" s="181"/>
      <c r="BIC22" s="181"/>
      <c r="BID22" s="181"/>
      <c r="BIE22" s="181"/>
      <c r="BIF22" s="181"/>
      <c r="BIG22" s="181"/>
      <c r="BIH22" s="181"/>
      <c r="BII22" s="181"/>
      <c r="BIJ22" s="181"/>
      <c r="BIK22" s="181"/>
      <c r="BIL22" s="181"/>
      <c r="BIM22" s="181"/>
      <c r="BIN22" s="181"/>
      <c r="BIO22" s="181"/>
      <c r="BIP22" s="181"/>
      <c r="BIQ22" s="181"/>
      <c r="BIR22" s="181"/>
      <c r="BIS22" s="181"/>
      <c r="BIT22" s="181"/>
      <c r="BIU22" s="181"/>
      <c r="BIV22" s="181"/>
      <c r="BIW22" s="181"/>
      <c r="BIX22" s="181"/>
      <c r="BIY22" s="181"/>
      <c r="BIZ22" s="181"/>
      <c r="BJA22" s="181"/>
      <c r="BJB22" s="181"/>
      <c r="BJC22" s="181"/>
      <c r="BJD22" s="181"/>
      <c r="BJE22" s="181"/>
      <c r="BJF22" s="181"/>
      <c r="BJG22" s="181"/>
      <c r="BJH22" s="181"/>
      <c r="BJI22" s="181"/>
      <c r="BJJ22" s="181"/>
      <c r="BJK22" s="181"/>
      <c r="BJL22" s="181"/>
      <c r="BJM22" s="181"/>
      <c r="BJN22" s="181"/>
      <c r="BJO22" s="181"/>
      <c r="BJP22" s="181"/>
      <c r="BJQ22" s="181"/>
      <c r="BJR22" s="181"/>
      <c r="BJS22" s="181"/>
      <c r="BJT22" s="181"/>
      <c r="BJU22" s="181"/>
      <c r="BJV22" s="181"/>
      <c r="BJW22" s="181"/>
      <c r="BJX22" s="181"/>
      <c r="BJY22" s="181"/>
      <c r="BJZ22" s="181"/>
      <c r="BKA22" s="181"/>
      <c r="BKB22" s="181"/>
      <c r="BKC22" s="181"/>
      <c r="BKD22" s="181"/>
      <c r="BKE22" s="181"/>
      <c r="BKF22" s="181"/>
      <c r="BKG22" s="181"/>
      <c r="BKH22" s="181"/>
      <c r="BKI22" s="181"/>
      <c r="BKJ22" s="181"/>
      <c r="BKK22" s="181"/>
      <c r="BKL22" s="181"/>
      <c r="BKM22" s="181"/>
      <c r="BKN22" s="181"/>
      <c r="BKO22" s="181"/>
      <c r="BKP22" s="181"/>
      <c r="BKQ22" s="181"/>
      <c r="BKR22" s="181"/>
      <c r="BKS22" s="181"/>
      <c r="BKT22" s="181"/>
      <c r="BKU22" s="181"/>
      <c r="BKV22" s="181"/>
      <c r="BKW22" s="181"/>
      <c r="BKX22" s="181"/>
      <c r="BKY22" s="181"/>
      <c r="BKZ22" s="181"/>
      <c r="BLA22" s="181"/>
      <c r="BLB22" s="181"/>
      <c r="BLC22" s="181"/>
      <c r="BLD22" s="181"/>
      <c r="BLE22" s="181"/>
      <c r="BLF22" s="181"/>
      <c r="BLG22" s="181"/>
      <c r="BLH22" s="181"/>
      <c r="BLI22" s="181"/>
      <c r="BLJ22" s="181"/>
      <c r="BLK22" s="181"/>
      <c r="BLL22" s="181"/>
      <c r="BLM22" s="181"/>
      <c r="BLN22" s="181"/>
      <c r="BLO22" s="181"/>
      <c r="BLP22" s="181"/>
      <c r="BLQ22" s="181"/>
      <c r="BLR22" s="181"/>
      <c r="BLS22" s="181"/>
      <c r="BLT22" s="181"/>
      <c r="BLU22" s="181"/>
      <c r="BLV22" s="181"/>
      <c r="BLW22" s="181"/>
      <c r="BLX22" s="181"/>
      <c r="BLY22" s="181"/>
      <c r="BLZ22" s="181"/>
      <c r="BMA22" s="181"/>
      <c r="BMB22" s="181"/>
      <c r="BMC22" s="181"/>
      <c r="BMD22" s="181"/>
      <c r="BME22" s="181"/>
      <c r="BMF22" s="181"/>
      <c r="BMG22" s="181"/>
      <c r="BMH22" s="181"/>
      <c r="BMI22" s="181"/>
      <c r="BMJ22" s="181"/>
      <c r="BMK22" s="181"/>
      <c r="BML22" s="181"/>
      <c r="BMM22" s="181"/>
      <c r="BMN22" s="181"/>
      <c r="BMO22" s="181"/>
      <c r="BMP22" s="181"/>
      <c r="BMQ22" s="181"/>
      <c r="BMR22" s="181"/>
      <c r="BMS22" s="181"/>
      <c r="BMT22" s="181"/>
      <c r="BMU22" s="181"/>
      <c r="BMV22" s="181"/>
      <c r="BMW22" s="181"/>
      <c r="BMX22" s="181"/>
      <c r="BMY22" s="181"/>
      <c r="BMZ22" s="181"/>
      <c r="BNA22" s="181"/>
      <c r="BNB22" s="181"/>
      <c r="BNC22" s="181"/>
      <c r="BND22" s="181"/>
      <c r="BNE22" s="181"/>
      <c r="BNF22" s="181"/>
      <c r="BNG22" s="181"/>
      <c r="BNH22" s="181"/>
      <c r="BNI22" s="181"/>
      <c r="BNJ22" s="181"/>
      <c r="BNK22" s="181"/>
      <c r="BNL22" s="181"/>
      <c r="BNM22" s="181"/>
      <c r="BNN22" s="181"/>
      <c r="BNO22" s="181"/>
      <c r="BNP22" s="181"/>
      <c r="BNQ22" s="181"/>
      <c r="BNR22" s="181"/>
      <c r="BNS22" s="181"/>
      <c r="BNT22" s="181"/>
      <c r="BNU22" s="181"/>
      <c r="BNV22" s="181"/>
      <c r="BNW22" s="181"/>
      <c r="BNX22" s="181"/>
      <c r="BNY22" s="181"/>
      <c r="BNZ22" s="181"/>
      <c r="BOA22" s="181"/>
      <c r="BOB22" s="181"/>
      <c r="BOC22" s="181"/>
      <c r="BOD22" s="181"/>
      <c r="BOE22" s="181"/>
      <c r="BOF22" s="181"/>
      <c r="BOG22" s="181"/>
      <c r="BOH22" s="181"/>
      <c r="BOI22" s="181"/>
      <c r="BOJ22" s="181"/>
      <c r="BOK22" s="181"/>
      <c r="BOL22" s="181"/>
      <c r="BOM22" s="181"/>
      <c r="BON22" s="181"/>
      <c r="BOO22" s="181"/>
      <c r="BOP22" s="181"/>
      <c r="BOQ22" s="181"/>
      <c r="BOR22" s="181"/>
      <c r="BOS22" s="181"/>
      <c r="BOT22" s="181"/>
      <c r="BOU22" s="181"/>
      <c r="BOV22" s="181"/>
      <c r="BOW22" s="181"/>
      <c r="BOX22" s="181"/>
      <c r="BOY22" s="181"/>
      <c r="BOZ22" s="181"/>
      <c r="BPA22" s="181"/>
      <c r="BPB22" s="181"/>
      <c r="BPC22" s="181"/>
      <c r="BPD22" s="181"/>
      <c r="BPE22" s="181"/>
      <c r="BPF22" s="181"/>
      <c r="BPG22" s="181"/>
      <c r="BPH22" s="181"/>
      <c r="BPI22" s="181"/>
      <c r="BPJ22" s="181"/>
      <c r="BPK22" s="181"/>
      <c r="BPL22" s="181"/>
      <c r="BPM22" s="181"/>
      <c r="BPN22" s="181"/>
      <c r="BPO22" s="181"/>
      <c r="BPP22" s="181"/>
      <c r="BPQ22" s="181"/>
      <c r="BPR22" s="181"/>
      <c r="BPS22" s="181"/>
      <c r="BPT22" s="181"/>
      <c r="BPU22" s="181"/>
      <c r="BPV22" s="181"/>
      <c r="BPW22" s="181"/>
      <c r="BPX22" s="181"/>
      <c r="BPY22" s="181"/>
      <c r="BPZ22" s="181"/>
      <c r="BQA22" s="181"/>
      <c r="BQB22" s="181"/>
      <c r="BQC22" s="181"/>
      <c r="BQD22" s="181"/>
      <c r="BQE22" s="181"/>
      <c r="BQF22" s="181"/>
      <c r="BQG22" s="181"/>
      <c r="BQH22" s="181"/>
      <c r="BQI22" s="181"/>
      <c r="BQJ22" s="181"/>
      <c r="BQK22" s="181"/>
    </row>
    <row r="23" spans="1:1805" s="198" customFormat="1" ht="13.7" customHeight="1" x14ac:dyDescent="0.25">
      <c r="A23" s="197"/>
      <c r="B23" s="168" t="s">
        <v>42</v>
      </c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199"/>
      <c r="AP23" s="199"/>
      <c r="AQ23" s="199"/>
      <c r="AR23" s="199"/>
      <c r="AS23" s="199"/>
      <c r="AT23" s="199"/>
      <c r="AU23" s="199"/>
      <c r="AV23" s="200"/>
      <c r="AW23" s="200"/>
      <c r="AX23" s="200"/>
      <c r="AY23" s="200"/>
      <c r="AZ23" s="200"/>
      <c r="BA23" s="200"/>
      <c r="BB23" s="200"/>
      <c r="BC23" s="200"/>
      <c r="BD23" s="200"/>
      <c r="BE23" s="200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0"/>
      <c r="CG23" s="200"/>
      <c r="CH23" s="200"/>
      <c r="CI23" s="200"/>
      <c r="CJ23" s="200"/>
      <c r="CK23" s="200"/>
      <c r="CL23" s="200"/>
      <c r="CM23" s="200"/>
      <c r="CN23" s="200"/>
      <c r="CO23" s="200"/>
      <c r="CP23" s="200"/>
      <c r="CQ23" s="200"/>
      <c r="CR23" s="200"/>
      <c r="CS23" s="200"/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200"/>
      <c r="DG23" s="200"/>
      <c r="DH23" s="200"/>
      <c r="DI23" s="200"/>
      <c r="DJ23" s="200"/>
      <c r="DK23" s="200"/>
      <c r="DL23" s="200"/>
      <c r="DM23" s="200"/>
      <c r="DN23" s="200"/>
      <c r="DO23" s="200"/>
      <c r="DP23" s="200"/>
      <c r="DQ23" s="200"/>
      <c r="DR23" s="200"/>
      <c r="DS23" s="200"/>
      <c r="DT23" s="200"/>
      <c r="DU23" s="200"/>
      <c r="DV23" s="200"/>
      <c r="DW23" s="200"/>
      <c r="DX23" s="200"/>
      <c r="DY23" s="200"/>
      <c r="DZ23" s="200"/>
      <c r="EA23" s="200"/>
      <c r="EB23" s="200"/>
      <c r="EC23" s="200"/>
      <c r="ED23" s="200"/>
      <c r="EE23" s="200"/>
      <c r="EF23" s="200"/>
      <c r="EG23" s="200"/>
      <c r="EH23" s="200"/>
      <c r="EI23" s="200"/>
      <c r="EJ23" s="200"/>
      <c r="EK23" s="200"/>
      <c r="EL23" s="200"/>
      <c r="EM23" s="200"/>
      <c r="EN23" s="200"/>
      <c r="EO23" s="200"/>
      <c r="EP23" s="200"/>
      <c r="EQ23" s="200"/>
      <c r="ER23" s="200"/>
      <c r="ES23" s="200"/>
      <c r="ET23" s="200"/>
      <c r="EU23" s="200"/>
      <c r="EV23" s="200"/>
      <c r="EW23" s="200"/>
      <c r="EX23" s="200"/>
      <c r="EY23" s="200"/>
      <c r="EZ23" s="200"/>
      <c r="FA23" s="200"/>
      <c r="FB23" s="200"/>
      <c r="FC23" s="200"/>
      <c r="FD23" s="200"/>
      <c r="FE23" s="200"/>
      <c r="FF23" s="200"/>
      <c r="FG23" s="200"/>
      <c r="FH23" s="200"/>
      <c r="FI23" s="200"/>
      <c r="FJ23" s="200"/>
      <c r="FK23" s="200"/>
      <c r="FL23" s="200"/>
      <c r="FM23" s="200"/>
      <c r="FN23" s="200"/>
      <c r="FO23" s="200"/>
      <c r="FP23" s="200"/>
      <c r="FQ23" s="200"/>
      <c r="FR23" s="200"/>
      <c r="FS23" s="200"/>
      <c r="FT23" s="200"/>
      <c r="FU23" s="200"/>
      <c r="FV23" s="200"/>
      <c r="FW23" s="200"/>
      <c r="FX23" s="200"/>
      <c r="FY23" s="200"/>
      <c r="FZ23" s="200"/>
      <c r="GA23" s="200"/>
      <c r="GB23" s="200"/>
      <c r="GC23" s="200"/>
      <c r="GD23" s="200"/>
      <c r="GE23" s="200"/>
      <c r="GF23" s="200"/>
      <c r="GG23" s="200"/>
      <c r="GH23" s="200"/>
      <c r="GI23" s="200"/>
      <c r="GJ23" s="200"/>
      <c r="GK23" s="200"/>
      <c r="GL23" s="200"/>
      <c r="GM23" s="200"/>
      <c r="GN23" s="200"/>
      <c r="GO23" s="200"/>
      <c r="GP23" s="200"/>
      <c r="GQ23" s="200"/>
      <c r="GR23" s="200"/>
      <c r="GS23" s="200"/>
      <c r="GT23" s="200"/>
      <c r="GU23" s="200"/>
      <c r="GV23" s="200"/>
      <c r="GW23" s="200"/>
      <c r="GX23" s="200"/>
      <c r="GY23" s="200"/>
      <c r="GZ23" s="200"/>
      <c r="HA23" s="200"/>
      <c r="HB23" s="200"/>
      <c r="HC23" s="200"/>
      <c r="HD23" s="200"/>
      <c r="HE23" s="200"/>
      <c r="HF23" s="200"/>
      <c r="HG23" s="200"/>
      <c r="HH23" s="200"/>
      <c r="HI23" s="200"/>
      <c r="HJ23" s="200"/>
      <c r="HK23" s="200"/>
      <c r="HL23" s="200"/>
      <c r="HM23" s="200"/>
      <c r="HN23" s="200"/>
      <c r="HO23" s="200"/>
      <c r="HP23" s="200"/>
      <c r="HQ23" s="200"/>
      <c r="HR23" s="200"/>
      <c r="HS23" s="200"/>
      <c r="HT23" s="200"/>
      <c r="HU23" s="200"/>
      <c r="HV23" s="200"/>
      <c r="HW23" s="200"/>
      <c r="HX23" s="200"/>
      <c r="HY23" s="200"/>
      <c r="HZ23" s="200"/>
      <c r="IA23" s="200"/>
      <c r="IB23" s="200"/>
      <c r="IC23" s="200"/>
      <c r="ID23" s="200"/>
      <c r="IE23" s="200"/>
      <c r="IF23" s="200"/>
      <c r="IG23" s="200"/>
      <c r="IH23" s="200"/>
      <c r="II23" s="200"/>
      <c r="IJ23" s="200"/>
      <c r="IK23" s="200"/>
      <c r="IL23" s="200"/>
      <c r="IM23" s="200"/>
      <c r="IN23" s="200"/>
      <c r="IO23" s="200"/>
      <c r="IP23" s="200"/>
      <c r="IQ23" s="200"/>
      <c r="IR23" s="200"/>
      <c r="IS23" s="200"/>
      <c r="IT23" s="200"/>
      <c r="IU23" s="200"/>
      <c r="IV23" s="200"/>
      <c r="IW23" s="200"/>
      <c r="IX23" s="200"/>
      <c r="IY23" s="200"/>
      <c r="IZ23" s="200"/>
      <c r="JA23" s="200"/>
      <c r="JB23" s="200"/>
      <c r="JC23" s="200"/>
      <c r="JD23" s="200"/>
      <c r="JE23" s="200"/>
      <c r="JF23" s="200"/>
      <c r="JG23" s="200"/>
      <c r="JH23" s="200"/>
      <c r="JI23" s="200"/>
      <c r="JJ23" s="200"/>
      <c r="JK23" s="200"/>
      <c r="JL23" s="200"/>
      <c r="JM23" s="200"/>
      <c r="JN23" s="200"/>
      <c r="JO23" s="200"/>
      <c r="JP23" s="200"/>
      <c r="JQ23" s="200"/>
      <c r="JR23" s="200"/>
      <c r="JS23" s="200"/>
      <c r="JT23" s="200"/>
      <c r="JU23" s="200"/>
      <c r="JV23" s="200"/>
      <c r="JW23" s="200"/>
      <c r="JX23" s="200"/>
      <c r="JY23" s="200"/>
      <c r="JZ23" s="200"/>
      <c r="KA23" s="200"/>
      <c r="KB23" s="200"/>
      <c r="KC23" s="200"/>
      <c r="KD23" s="200"/>
      <c r="KE23" s="200"/>
      <c r="KF23" s="200"/>
      <c r="KG23" s="200"/>
      <c r="KH23" s="200"/>
      <c r="KI23" s="200"/>
      <c r="KJ23" s="200"/>
      <c r="KK23" s="200"/>
      <c r="KL23" s="200"/>
      <c r="KM23" s="200"/>
      <c r="KN23" s="200"/>
      <c r="KO23" s="200"/>
      <c r="KP23" s="200"/>
      <c r="KQ23" s="200"/>
      <c r="KR23" s="200"/>
      <c r="KS23" s="200"/>
      <c r="KT23" s="200"/>
      <c r="KU23" s="200"/>
      <c r="KV23" s="200"/>
      <c r="KW23" s="200"/>
      <c r="KX23" s="200"/>
      <c r="KY23" s="200"/>
      <c r="KZ23" s="200"/>
      <c r="LA23" s="200"/>
      <c r="LB23" s="200"/>
      <c r="LC23" s="200"/>
      <c r="LD23" s="200"/>
      <c r="LE23" s="200"/>
      <c r="LF23" s="200"/>
      <c r="LG23" s="200"/>
      <c r="LH23" s="200"/>
      <c r="LI23" s="200"/>
      <c r="LJ23" s="200"/>
      <c r="LK23" s="200"/>
      <c r="LL23" s="200"/>
      <c r="LM23" s="200"/>
      <c r="LN23" s="200"/>
      <c r="LO23" s="200"/>
      <c r="LP23" s="200"/>
      <c r="LQ23" s="200"/>
      <c r="LR23" s="200"/>
      <c r="LS23" s="200"/>
      <c r="LT23" s="200"/>
      <c r="LU23" s="200"/>
      <c r="LV23" s="200"/>
      <c r="LW23" s="200"/>
      <c r="LX23" s="200"/>
      <c r="LY23" s="200"/>
      <c r="LZ23" s="200"/>
      <c r="MA23" s="200"/>
      <c r="MB23" s="200"/>
      <c r="MC23" s="200"/>
      <c r="MD23" s="200"/>
      <c r="ME23" s="200"/>
      <c r="MF23" s="200"/>
      <c r="MG23" s="200"/>
      <c r="MH23" s="200"/>
      <c r="MI23" s="200"/>
      <c r="MJ23" s="200"/>
      <c r="MK23" s="200"/>
      <c r="ML23" s="200"/>
      <c r="MM23" s="200"/>
      <c r="MN23" s="200"/>
      <c r="MO23" s="200"/>
      <c r="MP23" s="200"/>
      <c r="MQ23" s="200"/>
      <c r="MR23" s="200"/>
      <c r="MS23" s="200"/>
      <c r="MT23" s="200"/>
      <c r="MU23" s="200"/>
      <c r="MV23" s="200"/>
      <c r="MW23" s="200"/>
      <c r="MX23" s="200"/>
      <c r="MY23" s="200"/>
      <c r="MZ23" s="200"/>
      <c r="NA23" s="200"/>
      <c r="NB23" s="200"/>
      <c r="NC23" s="200"/>
      <c r="ND23" s="200"/>
      <c r="NE23" s="200"/>
      <c r="NF23" s="200"/>
      <c r="NG23" s="200"/>
      <c r="NH23" s="200"/>
      <c r="NI23" s="200"/>
      <c r="NJ23" s="200"/>
      <c r="NK23" s="200"/>
      <c r="NL23" s="200"/>
      <c r="NM23" s="200"/>
      <c r="NN23" s="200"/>
      <c r="NO23" s="200"/>
      <c r="NP23" s="200"/>
      <c r="NQ23" s="200"/>
      <c r="NR23" s="200"/>
      <c r="NS23" s="200"/>
      <c r="NT23" s="200"/>
      <c r="NU23" s="200"/>
      <c r="NV23" s="200"/>
      <c r="NW23" s="200"/>
      <c r="NX23" s="200"/>
      <c r="NY23" s="200"/>
      <c r="NZ23" s="200"/>
      <c r="OA23" s="200"/>
      <c r="OB23" s="200"/>
      <c r="OC23" s="200"/>
      <c r="OD23" s="200"/>
      <c r="OE23" s="200"/>
      <c r="OF23" s="200"/>
      <c r="OG23" s="200"/>
      <c r="OH23" s="200"/>
      <c r="OI23" s="200"/>
      <c r="OJ23" s="200"/>
      <c r="OK23" s="200"/>
      <c r="OL23" s="200"/>
      <c r="OM23" s="200"/>
      <c r="ON23" s="200"/>
      <c r="OO23" s="200"/>
      <c r="OP23" s="200"/>
      <c r="OQ23" s="200"/>
      <c r="OR23" s="200"/>
      <c r="OS23" s="200"/>
      <c r="OT23" s="200"/>
      <c r="OU23" s="200"/>
      <c r="OV23" s="200"/>
      <c r="OW23" s="200"/>
      <c r="OX23" s="200"/>
      <c r="OY23" s="200"/>
      <c r="OZ23" s="200"/>
      <c r="PA23" s="200"/>
      <c r="PB23" s="200"/>
      <c r="PC23" s="200"/>
      <c r="PD23" s="200"/>
      <c r="PE23" s="200"/>
      <c r="PF23" s="200"/>
      <c r="PG23" s="200"/>
      <c r="PH23" s="200"/>
      <c r="PI23" s="200"/>
      <c r="PJ23" s="200"/>
      <c r="PK23" s="200"/>
      <c r="PL23" s="200"/>
      <c r="PM23" s="200"/>
      <c r="PN23" s="200"/>
      <c r="PO23" s="200"/>
      <c r="PP23" s="200"/>
      <c r="PQ23" s="200"/>
      <c r="PR23" s="200"/>
      <c r="PS23" s="200"/>
      <c r="PT23" s="200"/>
      <c r="PU23" s="200"/>
      <c r="PV23" s="200"/>
      <c r="PW23" s="200"/>
      <c r="PX23" s="200"/>
      <c r="PY23" s="200"/>
      <c r="PZ23" s="200"/>
      <c r="QA23" s="200"/>
      <c r="QB23" s="200"/>
      <c r="QC23" s="200"/>
      <c r="QD23" s="200"/>
      <c r="QE23" s="200"/>
      <c r="QF23" s="200"/>
      <c r="QG23" s="200"/>
      <c r="QH23" s="200"/>
      <c r="QI23" s="200"/>
      <c r="QJ23" s="200"/>
      <c r="QK23" s="200"/>
      <c r="QL23" s="200"/>
      <c r="QM23" s="200"/>
      <c r="QN23" s="200"/>
      <c r="QO23" s="200"/>
      <c r="QP23" s="200"/>
      <c r="QQ23" s="200"/>
      <c r="QR23" s="200"/>
      <c r="QS23" s="200"/>
      <c r="QT23" s="200"/>
      <c r="QU23" s="200"/>
      <c r="QV23" s="200"/>
      <c r="QW23" s="200"/>
      <c r="QX23" s="200"/>
      <c r="QY23" s="200"/>
      <c r="QZ23" s="200"/>
      <c r="RA23" s="200"/>
      <c r="RB23" s="200"/>
      <c r="RC23" s="200"/>
      <c r="RD23" s="200"/>
      <c r="RE23" s="200"/>
      <c r="RF23" s="200"/>
      <c r="RG23" s="200"/>
      <c r="RH23" s="200"/>
      <c r="RI23" s="200"/>
      <c r="RJ23" s="200"/>
      <c r="RK23" s="200"/>
      <c r="RL23" s="200"/>
      <c r="RM23" s="200"/>
      <c r="RN23" s="200"/>
      <c r="RO23" s="200"/>
      <c r="RP23" s="200"/>
      <c r="RQ23" s="200"/>
      <c r="RR23" s="200"/>
      <c r="RS23" s="200"/>
      <c r="RT23" s="200"/>
      <c r="RU23" s="200"/>
      <c r="RV23" s="200"/>
      <c r="RW23" s="200"/>
      <c r="RX23" s="200"/>
      <c r="RY23" s="200"/>
      <c r="RZ23" s="200"/>
      <c r="SA23" s="200"/>
      <c r="SB23" s="200"/>
      <c r="SC23" s="200"/>
      <c r="SD23" s="200"/>
      <c r="SE23" s="200"/>
      <c r="SF23" s="200"/>
      <c r="SG23" s="200"/>
      <c r="SH23" s="200"/>
      <c r="SI23" s="200"/>
      <c r="SJ23" s="200"/>
      <c r="SK23" s="200"/>
      <c r="SL23" s="200"/>
      <c r="SM23" s="200"/>
      <c r="SN23" s="200"/>
      <c r="SO23" s="200"/>
      <c r="SP23" s="200"/>
      <c r="SQ23" s="200"/>
      <c r="SR23" s="200"/>
      <c r="SS23" s="200"/>
      <c r="ST23" s="200"/>
      <c r="SU23" s="200"/>
      <c r="SV23" s="200"/>
      <c r="SW23" s="200"/>
      <c r="SX23" s="200"/>
      <c r="SY23" s="200"/>
      <c r="SZ23" s="200"/>
      <c r="TA23" s="200"/>
      <c r="TB23" s="200"/>
      <c r="TC23" s="200"/>
      <c r="TD23" s="200"/>
      <c r="TE23" s="200"/>
      <c r="TF23" s="200"/>
      <c r="TG23" s="200"/>
      <c r="TH23" s="200"/>
      <c r="TI23" s="200"/>
      <c r="TJ23" s="200"/>
      <c r="TK23" s="200"/>
      <c r="TL23" s="200"/>
      <c r="TM23" s="200"/>
      <c r="TN23" s="200"/>
      <c r="TO23" s="200"/>
      <c r="TP23" s="200"/>
      <c r="TQ23" s="200"/>
      <c r="TR23" s="200"/>
      <c r="TS23" s="200"/>
      <c r="TT23" s="200"/>
      <c r="TU23" s="200"/>
      <c r="TV23" s="200"/>
      <c r="TW23" s="200"/>
      <c r="TX23" s="200"/>
      <c r="TY23" s="200"/>
      <c r="TZ23" s="200"/>
      <c r="UA23" s="200"/>
      <c r="UB23" s="200"/>
      <c r="UC23" s="200"/>
      <c r="UD23" s="200"/>
      <c r="UE23" s="200"/>
      <c r="UF23" s="200"/>
      <c r="UG23" s="200"/>
      <c r="UH23" s="200"/>
      <c r="UI23" s="200"/>
      <c r="UJ23" s="200"/>
      <c r="UK23" s="200"/>
      <c r="UL23" s="200"/>
      <c r="UM23" s="200"/>
      <c r="UN23" s="200"/>
      <c r="UO23" s="200"/>
      <c r="UP23" s="200"/>
      <c r="UQ23" s="200"/>
      <c r="UR23" s="200"/>
      <c r="US23" s="200"/>
      <c r="UT23" s="200"/>
      <c r="UU23" s="200"/>
      <c r="UV23" s="200"/>
      <c r="UW23" s="200"/>
      <c r="UX23" s="200"/>
      <c r="UY23" s="200"/>
      <c r="UZ23" s="200"/>
      <c r="VA23" s="200"/>
      <c r="VB23" s="200"/>
      <c r="VC23" s="200"/>
      <c r="VD23" s="200"/>
      <c r="VE23" s="200"/>
      <c r="VF23" s="200"/>
      <c r="VG23" s="200"/>
      <c r="VH23" s="200"/>
      <c r="VI23" s="200"/>
      <c r="VJ23" s="200"/>
      <c r="VK23" s="200"/>
      <c r="VL23" s="200"/>
      <c r="VM23" s="200"/>
      <c r="VN23" s="200"/>
      <c r="VO23" s="200"/>
      <c r="VP23" s="200"/>
      <c r="VQ23" s="200"/>
      <c r="VR23" s="200"/>
      <c r="VS23" s="200"/>
      <c r="VT23" s="200"/>
      <c r="VU23" s="200"/>
      <c r="VV23" s="200"/>
      <c r="VW23" s="200"/>
      <c r="VX23" s="200"/>
      <c r="VY23" s="200"/>
      <c r="VZ23" s="200"/>
      <c r="WA23" s="200"/>
      <c r="WB23" s="200"/>
      <c r="WC23" s="200"/>
      <c r="WD23" s="200"/>
      <c r="WE23" s="200"/>
      <c r="WF23" s="200"/>
      <c r="WG23" s="200"/>
      <c r="WH23" s="200"/>
      <c r="WI23" s="200"/>
      <c r="WJ23" s="200"/>
      <c r="WK23" s="200"/>
      <c r="WL23" s="200"/>
      <c r="WM23" s="200"/>
      <c r="WN23" s="200"/>
      <c r="WO23" s="200"/>
      <c r="WP23" s="200"/>
      <c r="WQ23" s="200"/>
      <c r="WR23" s="200"/>
      <c r="WS23" s="200"/>
      <c r="WT23" s="200"/>
      <c r="WU23" s="200"/>
      <c r="WV23" s="200"/>
      <c r="WW23" s="200"/>
      <c r="WX23" s="200"/>
      <c r="WY23" s="200"/>
      <c r="WZ23" s="200"/>
      <c r="XA23" s="200"/>
      <c r="XB23" s="200"/>
      <c r="XC23" s="200"/>
      <c r="XD23" s="200"/>
      <c r="XE23" s="200"/>
      <c r="XF23" s="200"/>
      <c r="XG23" s="200"/>
      <c r="XH23" s="200"/>
      <c r="XI23" s="200"/>
      <c r="XJ23" s="200"/>
      <c r="XK23" s="200"/>
      <c r="XL23" s="200"/>
      <c r="XM23" s="200"/>
      <c r="XN23" s="200"/>
      <c r="XO23" s="200"/>
      <c r="XP23" s="200"/>
      <c r="XQ23" s="200"/>
      <c r="XR23" s="200"/>
      <c r="XS23" s="200"/>
      <c r="XT23" s="200"/>
      <c r="XU23" s="200"/>
      <c r="XV23" s="200"/>
      <c r="XW23" s="200"/>
      <c r="XX23" s="200"/>
      <c r="XY23" s="200"/>
      <c r="XZ23" s="200"/>
      <c r="YA23" s="200"/>
      <c r="YB23" s="200"/>
      <c r="YC23" s="200"/>
      <c r="YD23" s="200"/>
      <c r="YE23" s="200"/>
      <c r="YF23" s="200"/>
      <c r="YG23" s="200"/>
      <c r="YH23" s="200"/>
      <c r="YI23" s="200"/>
      <c r="YJ23" s="200"/>
      <c r="YK23" s="200"/>
      <c r="YL23" s="200"/>
      <c r="YM23" s="200"/>
      <c r="YN23" s="200"/>
      <c r="YO23" s="200"/>
      <c r="YP23" s="200"/>
      <c r="YQ23" s="200"/>
      <c r="YR23" s="200"/>
      <c r="YS23" s="200"/>
      <c r="YT23" s="200"/>
      <c r="YU23" s="200"/>
      <c r="YV23" s="200"/>
      <c r="YW23" s="200"/>
      <c r="YX23" s="200"/>
      <c r="YY23" s="200"/>
      <c r="YZ23" s="200"/>
      <c r="ZA23" s="200"/>
      <c r="ZB23" s="200"/>
      <c r="ZC23" s="200"/>
      <c r="ZD23" s="200"/>
      <c r="ZE23" s="200"/>
      <c r="ZF23" s="200"/>
      <c r="ZG23" s="200"/>
      <c r="ZH23" s="200"/>
      <c r="ZI23" s="200"/>
      <c r="ZJ23" s="200"/>
      <c r="ZK23" s="200"/>
      <c r="ZL23" s="200"/>
      <c r="ZM23" s="200"/>
      <c r="ZN23" s="200"/>
      <c r="ZO23" s="200"/>
      <c r="ZP23" s="200"/>
      <c r="ZQ23" s="200"/>
      <c r="ZR23" s="200"/>
      <c r="ZS23" s="200"/>
      <c r="ZT23" s="200"/>
      <c r="ZU23" s="200"/>
      <c r="ZV23" s="200"/>
      <c r="ZW23" s="200"/>
      <c r="ZX23" s="200"/>
      <c r="ZY23" s="200"/>
      <c r="ZZ23" s="200"/>
      <c r="AAA23" s="200"/>
      <c r="AAB23" s="200"/>
      <c r="AAC23" s="200"/>
      <c r="AAD23" s="200"/>
      <c r="AAE23" s="200"/>
      <c r="AAF23" s="200"/>
      <c r="AAG23" s="200"/>
      <c r="AAH23" s="200"/>
      <c r="AAI23" s="200"/>
      <c r="AAJ23" s="200"/>
      <c r="AAK23" s="200"/>
      <c r="AAL23" s="200"/>
      <c r="AAM23" s="200"/>
      <c r="AAN23" s="200"/>
      <c r="AAO23" s="200"/>
      <c r="AAP23" s="200"/>
      <c r="AAQ23" s="200"/>
      <c r="AAR23" s="200"/>
      <c r="AAS23" s="200"/>
      <c r="AAT23" s="200"/>
      <c r="AAU23" s="200"/>
      <c r="AAV23" s="200"/>
      <c r="AAW23" s="200"/>
      <c r="AAX23" s="200"/>
      <c r="AAY23" s="200"/>
      <c r="AAZ23" s="200"/>
      <c r="ABA23" s="200"/>
      <c r="ABB23" s="200"/>
      <c r="ABC23" s="200"/>
      <c r="ABD23" s="200"/>
      <c r="ABE23" s="200"/>
      <c r="ABF23" s="200"/>
      <c r="ABG23" s="200"/>
      <c r="ABH23" s="200"/>
      <c r="ABI23" s="200"/>
      <c r="ABJ23" s="200"/>
      <c r="ABK23" s="200"/>
      <c r="ABL23" s="200"/>
      <c r="ABM23" s="200"/>
      <c r="ABN23" s="200"/>
      <c r="ABO23" s="200"/>
      <c r="ABP23" s="200"/>
      <c r="ABQ23" s="200"/>
      <c r="ABR23" s="200"/>
      <c r="ABS23" s="200"/>
      <c r="ABT23" s="200"/>
      <c r="ABU23" s="200"/>
      <c r="ABV23" s="200"/>
      <c r="ABW23" s="200"/>
      <c r="ABX23" s="200"/>
      <c r="ABY23" s="200"/>
      <c r="ABZ23" s="200"/>
      <c r="ACA23" s="200"/>
      <c r="ACB23" s="200"/>
      <c r="ACC23" s="200"/>
      <c r="ACD23" s="200"/>
      <c r="ACE23" s="200"/>
      <c r="ACF23" s="200"/>
      <c r="ACG23" s="200"/>
      <c r="ACH23" s="200"/>
      <c r="ACI23" s="200"/>
      <c r="ACJ23" s="200"/>
      <c r="ACK23" s="200"/>
      <c r="ACL23" s="200"/>
      <c r="ACM23" s="200"/>
      <c r="ACN23" s="200"/>
      <c r="ACO23" s="200"/>
      <c r="ACP23" s="200"/>
      <c r="ACQ23" s="200"/>
      <c r="ACR23" s="200"/>
      <c r="ACS23" s="200"/>
      <c r="ACT23" s="200"/>
      <c r="ACU23" s="200"/>
      <c r="ACV23" s="200"/>
      <c r="ACW23" s="200"/>
      <c r="ACX23" s="200"/>
      <c r="ACY23" s="200"/>
      <c r="ACZ23" s="200"/>
      <c r="ADA23" s="200"/>
      <c r="ADB23" s="200"/>
      <c r="ADC23" s="200"/>
      <c r="ADD23" s="200"/>
      <c r="ADE23" s="200"/>
      <c r="ADF23" s="200"/>
      <c r="ADG23" s="200"/>
      <c r="ADH23" s="200"/>
      <c r="ADI23" s="200"/>
      <c r="ADJ23" s="200"/>
      <c r="ADK23" s="200"/>
      <c r="ADL23" s="200"/>
      <c r="ADM23" s="200"/>
      <c r="ADN23" s="200"/>
      <c r="ADO23" s="200"/>
      <c r="ADP23" s="200"/>
      <c r="ADQ23" s="200"/>
      <c r="ADR23" s="200"/>
      <c r="ADS23" s="200"/>
      <c r="ADT23" s="200"/>
      <c r="ADU23" s="200"/>
      <c r="ADV23" s="200"/>
      <c r="ADW23" s="200"/>
      <c r="ADX23" s="200"/>
      <c r="ADY23" s="200"/>
      <c r="ADZ23" s="200"/>
      <c r="AEA23" s="200"/>
      <c r="AEB23" s="200"/>
      <c r="AEC23" s="200"/>
      <c r="AED23" s="200"/>
      <c r="AEE23" s="200"/>
      <c r="AEF23" s="200"/>
      <c r="AEG23" s="200"/>
      <c r="AEH23" s="200"/>
      <c r="AEI23" s="200"/>
      <c r="AEJ23" s="200"/>
      <c r="AEK23" s="200"/>
      <c r="AEL23" s="200"/>
      <c r="AEM23" s="200"/>
      <c r="AEN23" s="200"/>
      <c r="AEO23" s="200"/>
      <c r="AEP23" s="200"/>
      <c r="AEQ23" s="200"/>
      <c r="AER23" s="200"/>
      <c r="AES23" s="200"/>
      <c r="AET23" s="200"/>
      <c r="AEU23" s="200"/>
      <c r="AEV23" s="200"/>
      <c r="AEW23" s="200"/>
      <c r="AEX23" s="200"/>
      <c r="AEY23" s="200"/>
      <c r="AEZ23" s="200"/>
      <c r="AFA23" s="200"/>
      <c r="AFB23" s="200"/>
      <c r="AFC23" s="200"/>
      <c r="AFD23" s="200"/>
      <c r="AFE23" s="200"/>
      <c r="AFF23" s="200"/>
      <c r="AFG23" s="200"/>
      <c r="AFH23" s="200"/>
      <c r="AFI23" s="200"/>
      <c r="AFJ23" s="200"/>
      <c r="AFK23" s="200"/>
      <c r="AFL23" s="200"/>
      <c r="AFM23" s="200"/>
      <c r="AFN23" s="200"/>
      <c r="AFO23" s="200"/>
      <c r="AFP23" s="200"/>
      <c r="AFQ23" s="200"/>
      <c r="AFR23" s="200"/>
      <c r="AFS23" s="200"/>
      <c r="AFT23" s="200"/>
      <c r="AFU23" s="200"/>
      <c r="AFV23" s="200"/>
      <c r="AFW23" s="200"/>
      <c r="AFX23" s="200"/>
      <c r="AFY23" s="200"/>
      <c r="AFZ23" s="200"/>
      <c r="AGA23" s="200"/>
      <c r="AGB23" s="200"/>
      <c r="AGC23" s="200"/>
      <c r="AGD23" s="200"/>
      <c r="AGE23" s="200"/>
      <c r="AGF23" s="200"/>
      <c r="AGG23" s="200"/>
      <c r="AGH23" s="200"/>
      <c r="AGI23" s="200"/>
      <c r="AGJ23" s="200"/>
      <c r="AGK23" s="200"/>
      <c r="AGL23" s="200"/>
      <c r="AGM23" s="200"/>
      <c r="AGN23" s="200"/>
      <c r="AGO23" s="200"/>
      <c r="AGP23" s="200"/>
      <c r="AGQ23" s="200"/>
      <c r="AGR23" s="200"/>
      <c r="AGS23" s="200"/>
      <c r="AGT23" s="200"/>
      <c r="AGU23" s="200"/>
      <c r="AGV23" s="200"/>
      <c r="AGW23" s="200"/>
      <c r="AGX23" s="200"/>
      <c r="AGY23" s="200"/>
      <c r="AGZ23" s="200"/>
      <c r="AHA23" s="200"/>
      <c r="AHB23" s="200"/>
      <c r="AHC23" s="200"/>
      <c r="AHD23" s="200"/>
      <c r="AHE23" s="200"/>
      <c r="AHF23" s="200"/>
      <c r="AHG23" s="200"/>
      <c r="AHH23" s="200"/>
      <c r="AHI23" s="200"/>
      <c r="AHJ23" s="200"/>
      <c r="AHK23" s="200"/>
      <c r="AHL23" s="200"/>
      <c r="AHM23" s="200"/>
      <c r="AHN23" s="200"/>
      <c r="AHO23" s="200"/>
      <c r="AHP23" s="200"/>
      <c r="AHQ23" s="200"/>
      <c r="AHR23" s="200"/>
      <c r="AHS23" s="200"/>
      <c r="AHT23" s="200"/>
      <c r="AHU23" s="200"/>
      <c r="AHV23" s="200"/>
      <c r="AHW23" s="200"/>
      <c r="AHX23" s="200"/>
      <c r="AHY23" s="200"/>
      <c r="AHZ23" s="200"/>
      <c r="AIA23" s="200"/>
      <c r="AIB23" s="200"/>
      <c r="AIC23" s="200"/>
      <c r="AID23" s="200"/>
      <c r="AIE23" s="200"/>
      <c r="AIF23" s="200"/>
      <c r="AIG23" s="200"/>
      <c r="AIH23" s="200"/>
      <c r="AII23" s="200"/>
      <c r="AIJ23" s="200"/>
      <c r="AIK23" s="200"/>
      <c r="AIL23" s="200"/>
      <c r="AIM23" s="200"/>
      <c r="AIN23" s="200"/>
      <c r="AIO23" s="200"/>
      <c r="AIP23" s="200"/>
      <c r="AIQ23" s="200"/>
      <c r="AIR23" s="200"/>
      <c r="AIS23" s="200"/>
      <c r="AIT23" s="200"/>
      <c r="AIU23" s="200"/>
      <c r="AIV23" s="200"/>
      <c r="AIW23" s="200"/>
      <c r="AIX23" s="200"/>
      <c r="AIY23" s="200"/>
      <c r="AIZ23" s="200"/>
      <c r="AJA23" s="200"/>
      <c r="AJB23" s="200"/>
      <c r="AJC23" s="200"/>
      <c r="AJD23" s="200"/>
      <c r="AJE23" s="200"/>
      <c r="AJF23" s="200"/>
      <c r="AJG23" s="200"/>
      <c r="AJH23" s="200"/>
      <c r="AJI23" s="200"/>
      <c r="AJJ23" s="200"/>
      <c r="AJK23" s="200"/>
      <c r="AJL23" s="200"/>
      <c r="AJM23" s="200"/>
      <c r="AJN23" s="200"/>
      <c r="AJO23" s="200"/>
      <c r="AJP23" s="200"/>
      <c r="AJQ23" s="200"/>
      <c r="AJR23" s="200"/>
      <c r="AJS23" s="200"/>
      <c r="AJT23" s="200"/>
      <c r="AJU23" s="200"/>
      <c r="AJV23" s="200"/>
      <c r="AJW23" s="200"/>
      <c r="AJX23" s="200"/>
      <c r="AJY23" s="200"/>
      <c r="AJZ23" s="200"/>
      <c r="AKA23" s="200"/>
      <c r="AKB23" s="200"/>
      <c r="AKC23" s="200"/>
      <c r="AKD23" s="200"/>
      <c r="AKE23" s="200"/>
      <c r="AKF23" s="200"/>
      <c r="AKG23" s="200"/>
      <c r="AKH23" s="200"/>
      <c r="AKI23" s="200"/>
      <c r="AKJ23" s="200"/>
      <c r="AKK23" s="200"/>
      <c r="AKL23" s="200"/>
      <c r="AKM23" s="200"/>
      <c r="AKN23" s="200"/>
      <c r="AKO23" s="200"/>
      <c r="AKP23" s="200"/>
      <c r="AKQ23" s="200"/>
      <c r="AKR23" s="200"/>
      <c r="AKS23" s="200"/>
      <c r="AKT23" s="200"/>
      <c r="AKU23" s="200"/>
      <c r="AKV23" s="200"/>
      <c r="AKW23" s="200"/>
      <c r="AKX23" s="200"/>
      <c r="AKY23" s="200"/>
      <c r="AKZ23" s="200"/>
      <c r="ALA23" s="200"/>
      <c r="ALB23" s="200"/>
      <c r="ALC23" s="200"/>
      <c r="ALD23" s="200"/>
      <c r="ALE23" s="200"/>
      <c r="ALF23" s="200"/>
      <c r="ALG23" s="200"/>
      <c r="ALH23" s="200"/>
      <c r="ALI23" s="200"/>
      <c r="ALJ23" s="200"/>
      <c r="ALK23" s="200"/>
      <c r="ALL23" s="200"/>
      <c r="ALM23" s="200"/>
      <c r="ALN23" s="200"/>
      <c r="ALO23" s="200"/>
      <c r="ALP23" s="200"/>
      <c r="ALQ23" s="200"/>
      <c r="ALR23" s="200"/>
      <c r="ALS23" s="200"/>
      <c r="ALT23" s="200"/>
      <c r="ALU23" s="200"/>
      <c r="ALV23" s="200"/>
      <c r="ALW23" s="200"/>
      <c r="ALX23" s="200"/>
      <c r="ALY23" s="200"/>
      <c r="ALZ23" s="200"/>
      <c r="AMA23" s="200"/>
      <c r="AMB23" s="200"/>
      <c r="AMC23" s="200"/>
      <c r="AMD23" s="200"/>
      <c r="AME23" s="200"/>
      <c r="AMF23" s="200"/>
      <c r="AMG23" s="200"/>
      <c r="AMH23" s="200"/>
      <c r="AMI23" s="200"/>
      <c r="AMJ23" s="200"/>
      <c r="AMK23" s="200"/>
      <c r="AML23" s="200"/>
      <c r="AMM23" s="200"/>
      <c r="AMN23" s="200"/>
      <c r="AMO23" s="200"/>
      <c r="AMP23" s="200"/>
      <c r="AMQ23" s="200"/>
      <c r="AMR23" s="200"/>
      <c r="AMS23" s="200"/>
      <c r="AMT23" s="200"/>
      <c r="AMU23" s="200"/>
      <c r="AMV23" s="200"/>
      <c r="AMW23" s="200"/>
      <c r="AMX23" s="200"/>
      <c r="AMY23" s="200"/>
      <c r="AMZ23" s="200"/>
      <c r="ANA23" s="200"/>
      <c r="ANB23" s="200"/>
      <c r="ANC23" s="200"/>
      <c r="AND23" s="200"/>
      <c r="ANE23" s="200"/>
      <c r="ANF23" s="200"/>
      <c r="ANG23" s="200"/>
      <c r="ANH23" s="200"/>
      <c r="ANI23" s="200"/>
      <c r="ANJ23" s="200"/>
      <c r="ANK23" s="200"/>
      <c r="ANL23" s="200"/>
      <c r="ANM23" s="200"/>
      <c r="ANN23" s="200"/>
      <c r="ANO23" s="200"/>
      <c r="ANP23" s="200"/>
      <c r="ANQ23" s="200"/>
      <c r="ANR23" s="200"/>
      <c r="ANS23" s="200"/>
      <c r="ANT23" s="200"/>
      <c r="ANU23" s="200"/>
      <c r="ANV23" s="200"/>
      <c r="ANW23" s="200"/>
      <c r="ANX23" s="200"/>
      <c r="ANY23" s="200"/>
      <c r="ANZ23" s="200"/>
      <c r="AOA23" s="200"/>
      <c r="AOB23" s="200"/>
      <c r="AOC23" s="200"/>
      <c r="AOD23" s="200"/>
      <c r="AOE23" s="200"/>
      <c r="AOF23" s="200"/>
      <c r="AOG23" s="200"/>
      <c r="AOH23" s="200"/>
      <c r="AOI23" s="200"/>
      <c r="AOJ23" s="200"/>
      <c r="AOK23" s="200"/>
      <c r="AOL23" s="200"/>
      <c r="AOM23" s="200"/>
      <c r="AON23" s="200"/>
      <c r="AOO23" s="200"/>
      <c r="AOP23" s="200"/>
      <c r="AOQ23" s="200"/>
      <c r="AOR23" s="200"/>
      <c r="AOS23" s="200"/>
      <c r="AOT23" s="200"/>
      <c r="AOU23" s="200"/>
      <c r="AOV23" s="200"/>
      <c r="AOW23" s="200"/>
      <c r="AOX23" s="200"/>
      <c r="AOY23" s="200"/>
      <c r="AOZ23" s="200"/>
      <c r="APA23" s="200"/>
      <c r="APB23" s="200"/>
      <c r="APC23" s="200"/>
      <c r="APD23" s="200"/>
      <c r="APE23" s="200"/>
      <c r="APF23" s="200"/>
      <c r="APG23" s="200"/>
      <c r="APH23" s="200"/>
      <c r="API23" s="200"/>
      <c r="APJ23" s="200"/>
      <c r="APK23" s="200"/>
      <c r="APL23" s="200"/>
      <c r="APM23" s="200"/>
      <c r="APN23" s="200"/>
      <c r="APO23" s="200"/>
      <c r="APP23" s="200"/>
      <c r="APQ23" s="200"/>
      <c r="APR23" s="200"/>
      <c r="APS23" s="200"/>
      <c r="APT23" s="200"/>
      <c r="APU23" s="200"/>
      <c r="APV23" s="200"/>
      <c r="APW23" s="200"/>
      <c r="APX23" s="200"/>
      <c r="APY23" s="200"/>
      <c r="APZ23" s="200"/>
      <c r="AQA23" s="200"/>
      <c r="AQB23" s="200"/>
      <c r="AQC23" s="200"/>
      <c r="AQD23" s="200"/>
      <c r="AQE23" s="200"/>
      <c r="AQF23" s="200"/>
      <c r="AQG23" s="200"/>
      <c r="AQH23" s="200"/>
      <c r="AQI23" s="200"/>
      <c r="AQJ23" s="200"/>
      <c r="AQK23" s="200"/>
      <c r="AQL23" s="200"/>
      <c r="AQM23" s="200"/>
      <c r="AQN23" s="200"/>
      <c r="AQO23" s="200"/>
      <c r="AQP23" s="200"/>
      <c r="AQQ23" s="200"/>
      <c r="AQR23" s="200"/>
      <c r="AQS23" s="200"/>
      <c r="AQT23" s="200"/>
      <c r="AQU23" s="200"/>
      <c r="AQV23" s="200"/>
      <c r="AQW23" s="200"/>
      <c r="AQX23" s="200"/>
      <c r="AQY23" s="200"/>
      <c r="AQZ23" s="200"/>
      <c r="ARA23" s="200"/>
      <c r="ARB23" s="200"/>
      <c r="ARC23" s="200"/>
      <c r="ARD23" s="200"/>
      <c r="ARE23" s="200"/>
      <c r="ARF23" s="200"/>
      <c r="ARG23" s="200"/>
      <c r="ARH23" s="200"/>
      <c r="ARI23" s="200"/>
      <c r="ARJ23" s="200"/>
      <c r="ARK23" s="200"/>
      <c r="ARL23" s="200"/>
      <c r="ARM23" s="200"/>
      <c r="ARN23" s="200"/>
      <c r="ARO23" s="200"/>
      <c r="ARP23" s="200"/>
      <c r="ARQ23" s="200"/>
      <c r="ARR23" s="200"/>
      <c r="ARS23" s="200"/>
      <c r="ART23" s="200"/>
      <c r="ARU23" s="200"/>
      <c r="ARV23" s="200"/>
      <c r="ARW23" s="200"/>
      <c r="ARX23" s="200"/>
      <c r="ARY23" s="200"/>
      <c r="ARZ23" s="200"/>
      <c r="ASA23" s="200"/>
      <c r="ASB23" s="200"/>
      <c r="ASC23" s="200"/>
      <c r="ASD23" s="200"/>
      <c r="ASE23" s="200"/>
      <c r="ASF23" s="200"/>
      <c r="ASG23" s="200"/>
      <c r="ASH23" s="200"/>
      <c r="ASI23" s="200"/>
      <c r="ASJ23" s="200"/>
      <c r="ASK23" s="200"/>
      <c r="ASL23" s="200"/>
      <c r="ASM23" s="200"/>
      <c r="ASN23" s="200"/>
      <c r="ASO23" s="200"/>
      <c r="ASP23" s="200"/>
      <c r="ASQ23" s="200"/>
      <c r="ASR23" s="200"/>
      <c r="ASS23" s="200"/>
      <c r="AST23" s="200"/>
      <c r="ASU23" s="200"/>
      <c r="ASV23" s="200"/>
      <c r="ASW23" s="200"/>
      <c r="ASX23" s="200"/>
      <c r="ASY23" s="200"/>
      <c r="ASZ23" s="200"/>
      <c r="ATA23" s="200"/>
      <c r="ATB23" s="200"/>
      <c r="ATC23" s="200"/>
      <c r="ATD23" s="200"/>
      <c r="ATE23" s="200"/>
      <c r="ATF23" s="200"/>
      <c r="ATG23" s="200"/>
      <c r="ATH23" s="200"/>
      <c r="ATI23" s="200"/>
      <c r="ATJ23" s="200"/>
      <c r="ATK23" s="200"/>
      <c r="ATL23" s="200"/>
      <c r="ATM23" s="200"/>
      <c r="ATN23" s="200"/>
      <c r="ATO23" s="200"/>
      <c r="ATP23" s="200"/>
      <c r="ATQ23" s="200"/>
      <c r="ATR23" s="200"/>
      <c r="ATS23" s="200"/>
      <c r="ATT23" s="200"/>
      <c r="ATU23" s="200"/>
      <c r="ATV23" s="200"/>
      <c r="ATW23" s="200"/>
      <c r="ATX23" s="200"/>
      <c r="ATY23" s="200"/>
      <c r="ATZ23" s="200"/>
      <c r="AUA23" s="200"/>
      <c r="AUB23" s="200"/>
      <c r="AUC23" s="200"/>
      <c r="AUD23" s="200"/>
      <c r="AUE23" s="200"/>
      <c r="AUF23" s="200"/>
      <c r="AUG23" s="200"/>
      <c r="AUH23" s="200"/>
      <c r="AUI23" s="200"/>
      <c r="AUJ23" s="200"/>
      <c r="AUK23" s="200"/>
      <c r="AUL23" s="200"/>
      <c r="AUM23" s="200"/>
      <c r="AUN23" s="200"/>
      <c r="AUO23" s="200"/>
      <c r="AUP23" s="200"/>
      <c r="AUQ23" s="200"/>
      <c r="AUR23" s="200"/>
      <c r="AUS23" s="200"/>
      <c r="AUT23" s="200"/>
      <c r="AUU23" s="200"/>
      <c r="AUV23" s="200"/>
      <c r="AUW23" s="200"/>
      <c r="AUX23" s="200"/>
      <c r="AUY23" s="200"/>
      <c r="AUZ23" s="200"/>
      <c r="AVA23" s="200"/>
      <c r="AVB23" s="200"/>
      <c r="AVC23" s="200"/>
      <c r="AVD23" s="200"/>
      <c r="AVE23" s="200"/>
      <c r="AVF23" s="200"/>
      <c r="AVG23" s="200"/>
      <c r="AVH23" s="200"/>
      <c r="AVI23" s="200"/>
      <c r="AVJ23" s="200"/>
      <c r="AVK23" s="200"/>
      <c r="AVL23" s="200"/>
      <c r="AVM23" s="200"/>
      <c r="AVN23" s="200"/>
      <c r="AVO23" s="200"/>
      <c r="AVP23" s="200"/>
      <c r="AVQ23" s="200"/>
      <c r="AVR23" s="200"/>
      <c r="AVS23" s="200"/>
      <c r="AVT23" s="200"/>
      <c r="AVU23" s="200"/>
      <c r="AVV23" s="200"/>
      <c r="AVW23" s="200"/>
      <c r="AVX23" s="200"/>
      <c r="AVY23" s="200"/>
      <c r="AVZ23" s="200"/>
      <c r="AWA23" s="200"/>
      <c r="AWB23" s="200"/>
      <c r="AWC23" s="200"/>
      <c r="AWD23" s="200"/>
      <c r="AWE23" s="200"/>
      <c r="AWF23" s="200"/>
      <c r="AWG23" s="200"/>
      <c r="AWH23" s="200"/>
      <c r="AWI23" s="200"/>
      <c r="AWJ23" s="200"/>
      <c r="AWK23" s="200"/>
      <c r="AWL23" s="200"/>
      <c r="AWM23" s="200"/>
      <c r="AWN23" s="200"/>
      <c r="AWO23" s="200"/>
      <c r="AWP23" s="200"/>
      <c r="AWQ23" s="200"/>
      <c r="AWR23" s="200"/>
      <c r="AWS23" s="200"/>
      <c r="AWT23" s="200"/>
      <c r="AWU23" s="200"/>
      <c r="AWV23" s="200"/>
      <c r="AWW23" s="200"/>
      <c r="AWX23" s="200"/>
      <c r="AWY23" s="200"/>
      <c r="AWZ23" s="200"/>
      <c r="AXA23" s="200"/>
      <c r="AXB23" s="200"/>
      <c r="AXC23" s="200"/>
      <c r="AXD23" s="200"/>
      <c r="AXE23" s="200"/>
      <c r="AXF23" s="200"/>
      <c r="AXG23" s="200"/>
      <c r="AXH23" s="200"/>
      <c r="AXI23" s="200"/>
      <c r="AXJ23" s="200"/>
      <c r="AXK23" s="200"/>
      <c r="AXL23" s="200"/>
      <c r="AXM23" s="200"/>
      <c r="AXN23" s="200"/>
      <c r="AXO23" s="200"/>
      <c r="AXP23" s="200"/>
      <c r="AXQ23" s="200"/>
      <c r="AXR23" s="200"/>
      <c r="AXS23" s="200"/>
      <c r="AXT23" s="200"/>
      <c r="AXU23" s="200"/>
      <c r="AXV23" s="200"/>
      <c r="AXW23" s="200"/>
      <c r="AXX23" s="200"/>
      <c r="AXY23" s="200"/>
      <c r="AXZ23" s="200"/>
      <c r="AYA23" s="200"/>
      <c r="AYB23" s="200"/>
      <c r="AYC23" s="200"/>
      <c r="AYD23" s="200"/>
      <c r="AYE23" s="200"/>
      <c r="AYF23" s="200"/>
      <c r="AYG23" s="200"/>
      <c r="AYH23" s="200"/>
      <c r="AYI23" s="200"/>
      <c r="AYJ23" s="200"/>
      <c r="AYK23" s="200"/>
      <c r="AYL23" s="200"/>
      <c r="AYM23" s="200"/>
      <c r="AYN23" s="200"/>
      <c r="AYO23" s="200"/>
      <c r="AYP23" s="200"/>
      <c r="AYQ23" s="200"/>
      <c r="AYR23" s="200"/>
      <c r="AYS23" s="200"/>
      <c r="AYT23" s="200"/>
      <c r="AYU23" s="200"/>
      <c r="AYV23" s="200"/>
      <c r="AYW23" s="200"/>
      <c r="AYX23" s="200"/>
      <c r="AYY23" s="200"/>
      <c r="AYZ23" s="200"/>
      <c r="AZA23" s="200"/>
      <c r="AZB23" s="200"/>
      <c r="AZC23" s="200"/>
      <c r="AZD23" s="200"/>
      <c r="AZE23" s="200"/>
      <c r="AZF23" s="200"/>
      <c r="AZG23" s="200"/>
      <c r="AZH23" s="200"/>
      <c r="AZI23" s="200"/>
      <c r="AZJ23" s="200"/>
      <c r="AZK23" s="200"/>
      <c r="AZL23" s="200"/>
      <c r="AZM23" s="200"/>
      <c r="AZN23" s="200"/>
      <c r="AZO23" s="200"/>
      <c r="AZP23" s="200"/>
      <c r="AZQ23" s="200"/>
      <c r="AZR23" s="200"/>
      <c r="AZS23" s="200"/>
      <c r="AZT23" s="200"/>
      <c r="AZU23" s="200"/>
      <c r="AZV23" s="200"/>
      <c r="AZW23" s="200"/>
      <c r="AZX23" s="200"/>
      <c r="AZY23" s="200"/>
      <c r="AZZ23" s="200"/>
      <c r="BAA23" s="200"/>
      <c r="BAB23" s="200"/>
      <c r="BAC23" s="200"/>
      <c r="BAD23" s="200"/>
      <c r="BAE23" s="200"/>
      <c r="BAF23" s="200"/>
      <c r="BAG23" s="200"/>
      <c r="BAH23" s="200"/>
      <c r="BAI23" s="200"/>
      <c r="BAJ23" s="200"/>
      <c r="BAK23" s="200"/>
      <c r="BAL23" s="200"/>
      <c r="BAM23" s="200"/>
      <c r="BAN23" s="200"/>
      <c r="BAO23" s="200"/>
      <c r="BAP23" s="200"/>
      <c r="BAQ23" s="200"/>
      <c r="BAR23" s="200"/>
      <c r="BAS23" s="200"/>
      <c r="BAT23" s="200"/>
      <c r="BAU23" s="200"/>
      <c r="BAV23" s="200"/>
      <c r="BAW23" s="200"/>
      <c r="BAX23" s="200"/>
      <c r="BAY23" s="200"/>
      <c r="BAZ23" s="200"/>
      <c r="BBA23" s="200"/>
      <c r="BBB23" s="200"/>
      <c r="BBC23" s="200"/>
      <c r="BBD23" s="200"/>
      <c r="BBE23" s="200"/>
      <c r="BBF23" s="200"/>
      <c r="BBG23" s="200"/>
      <c r="BBH23" s="200"/>
      <c r="BBI23" s="200"/>
      <c r="BBJ23" s="200"/>
      <c r="BBK23" s="200"/>
      <c r="BBL23" s="200"/>
      <c r="BBM23" s="200"/>
      <c r="BBN23" s="200"/>
      <c r="BBO23" s="200"/>
      <c r="BBP23" s="200"/>
      <c r="BBQ23" s="200"/>
      <c r="BBR23" s="200"/>
      <c r="BBS23" s="200"/>
      <c r="BBT23" s="200"/>
      <c r="BBU23" s="200"/>
      <c r="BBV23" s="200"/>
      <c r="BBW23" s="200"/>
      <c r="BBX23" s="200"/>
      <c r="BBY23" s="200"/>
      <c r="BBZ23" s="200"/>
      <c r="BCA23" s="200"/>
      <c r="BCB23" s="200"/>
      <c r="BCC23" s="200"/>
      <c r="BCD23" s="200"/>
      <c r="BCE23" s="200"/>
      <c r="BCF23" s="200"/>
      <c r="BCG23" s="200"/>
      <c r="BCH23" s="200"/>
      <c r="BCI23" s="200"/>
      <c r="BCJ23" s="200"/>
      <c r="BCK23" s="200"/>
      <c r="BCL23" s="200"/>
      <c r="BCM23" s="200"/>
      <c r="BCN23" s="200"/>
      <c r="BCO23" s="200"/>
      <c r="BCP23" s="200"/>
      <c r="BCQ23" s="200"/>
      <c r="BCR23" s="200"/>
      <c r="BCS23" s="200"/>
      <c r="BCT23" s="200"/>
      <c r="BCU23" s="200"/>
      <c r="BCV23" s="200"/>
      <c r="BCW23" s="200"/>
      <c r="BCX23" s="200"/>
      <c r="BCY23" s="200"/>
      <c r="BCZ23" s="200"/>
      <c r="BDA23" s="200"/>
      <c r="BDB23" s="200"/>
      <c r="BDC23" s="200"/>
      <c r="BDD23" s="200"/>
      <c r="BDE23" s="200"/>
      <c r="BDF23" s="200"/>
      <c r="BDG23" s="200"/>
      <c r="BDH23" s="200"/>
      <c r="BDI23" s="200"/>
      <c r="BDJ23" s="200"/>
      <c r="BDK23" s="200"/>
      <c r="BDL23" s="200"/>
      <c r="BDM23" s="200"/>
      <c r="BDN23" s="200"/>
      <c r="BDO23" s="200"/>
      <c r="BDP23" s="200"/>
      <c r="BDQ23" s="200"/>
      <c r="BDR23" s="200"/>
      <c r="BDS23" s="200"/>
      <c r="BDT23" s="200"/>
      <c r="BDU23" s="200"/>
      <c r="BDV23" s="200"/>
      <c r="BDW23" s="200"/>
      <c r="BDX23" s="200"/>
      <c r="BDY23" s="200"/>
      <c r="BDZ23" s="200"/>
      <c r="BEA23" s="200"/>
      <c r="BEB23" s="200"/>
      <c r="BEC23" s="200"/>
      <c r="BED23" s="200"/>
      <c r="BEE23" s="200"/>
      <c r="BEF23" s="200"/>
      <c r="BEG23" s="200"/>
      <c r="BEH23" s="200"/>
      <c r="BEI23" s="200"/>
      <c r="BEJ23" s="200"/>
      <c r="BEK23" s="200"/>
      <c r="BEL23" s="200"/>
      <c r="BEM23" s="200"/>
      <c r="BEN23" s="200"/>
      <c r="BEO23" s="200"/>
      <c r="BEP23" s="200"/>
      <c r="BEQ23" s="200"/>
      <c r="BER23" s="200"/>
      <c r="BES23" s="200"/>
      <c r="BET23" s="200"/>
      <c r="BEU23" s="200"/>
      <c r="BEV23" s="200"/>
      <c r="BEW23" s="200"/>
      <c r="BEX23" s="200"/>
      <c r="BEY23" s="200"/>
      <c r="BEZ23" s="200"/>
      <c r="BFA23" s="200"/>
      <c r="BFB23" s="200"/>
      <c r="BFC23" s="200"/>
      <c r="BFD23" s="200"/>
      <c r="BFE23" s="200"/>
      <c r="BFF23" s="200"/>
      <c r="BFG23" s="200"/>
      <c r="BFH23" s="200"/>
      <c r="BFI23" s="200"/>
      <c r="BFJ23" s="200"/>
      <c r="BFK23" s="200"/>
      <c r="BFL23" s="200"/>
      <c r="BFM23" s="200"/>
      <c r="BFN23" s="200"/>
      <c r="BFO23" s="200"/>
      <c r="BFP23" s="200"/>
      <c r="BFQ23" s="200"/>
      <c r="BFR23" s="200"/>
      <c r="BFS23" s="200"/>
      <c r="BFT23" s="200"/>
      <c r="BFU23" s="200"/>
      <c r="BFV23" s="200"/>
      <c r="BFW23" s="200"/>
      <c r="BFX23" s="200"/>
      <c r="BFY23" s="200"/>
      <c r="BFZ23" s="200"/>
      <c r="BGA23" s="200"/>
      <c r="BGB23" s="200"/>
      <c r="BGC23" s="200"/>
      <c r="BGD23" s="200"/>
      <c r="BGE23" s="200"/>
      <c r="BGF23" s="200"/>
      <c r="BGG23" s="200"/>
      <c r="BGH23" s="200"/>
      <c r="BGI23" s="200"/>
      <c r="BGJ23" s="200"/>
      <c r="BGK23" s="200"/>
      <c r="BGL23" s="200"/>
      <c r="BGM23" s="200"/>
      <c r="BGN23" s="200"/>
      <c r="BGO23" s="200"/>
      <c r="BGP23" s="200"/>
      <c r="BGQ23" s="200"/>
      <c r="BGR23" s="200"/>
      <c r="BGS23" s="200"/>
      <c r="BGT23" s="200"/>
      <c r="BGU23" s="200"/>
      <c r="BGV23" s="200"/>
      <c r="BGW23" s="200"/>
      <c r="BGX23" s="200"/>
      <c r="BGY23" s="200"/>
      <c r="BGZ23" s="200"/>
      <c r="BHA23" s="200"/>
      <c r="BHB23" s="200"/>
      <c r="BHC23" s="200"/>
      <c r="BHD23" s="200"/>
      <c r="BHE23" s="200"/>
      <c r="BHF23" s="200"/>
      <c r="BHG23" s="200"/>
      <c r="BHH23" s="200"/>
      <c r="BHI23" s="200"/>
      <c r="BHJ23" s="200"/>
      <c r="BHK23" s="200"/>
      <c r="BHL23" s="200"/>
      <c r="BHM23" s="200"/>
      <c r="BHN23" s="200"/>
      <c r="BHO23" s="200"/>
      <c r="BHP23" s="200"/>
      <c r="BHQ23" s="200"/>
      <c r="BHR23" s="200"/>
      <c r="BHS23" s="200"/>
      <c r="BHT23" s="200"/>
      <c r="BHU23" s="200"/>
      <c r="BHV23" s="200"/>
      <c r="BHW23" s="200"/>
      <c r="BHX23" s="200"/>
      <c r="BHY23" s="200"/>
      <c r="BHZ23" s="200"/>
      <c r="BIA23" s="200"/>
      <c r="BIB23" s="200"/>
      <c r="BIC23" s="200"/>
      <c r="BID23" s="200"/>
      <c r="BIE23" s="200"/>
      <c r="BIF23" s="200"/>
      <c r="BIG23" s="200"/>
      <c r="BIH23" s="200"/>
      <c r="BII23" s="200"/>
      <c r="BIJ23" s="200"/>
      <c r="BIK23" s="200"/>
      <c r="BIL23" s="200"/>
      <c r="BIM23" s="200"/>
      <c r="BIN23" s="200"/>
      <c r="BIO23" s="200"/>
      <c r="BIP23" s="200"/>
      <c r="BIQ23" s="200"/>
      <c r="BIR23" s="200"/>
      <c r="BIS23" s="200"/>
      <c r="BIT23" s="200"/>
      <c r="BIU23" s="200"/>
      <c r="BIV23" s="200"/>
      <c r="BIW23" s="200"/>
      <c r="BIX23" s="200"/>
      <c r="BIY23" s="200"/>
      <c r="BIZ23" s="200"/>
      <c r="BJA23" s="200"/>
      <c r="BJB23" s="200"/>
      <c r="BJC23" s="200"/>
      <c r="BJD23" s="200"/>
      <c r="BJE23" s="200"/>
      <c r="BJF23" s="200"/>
      <c r="BJG23" s="200"/>
      <c r="BJH23" s="200"/>
      <c r="BJI23" s="200"/>
      <c r="BJJ23" s="200"/>
      <c r="BJK23" s="200"/>
      <c r="BJL23" s="200"/>
      <c r="BJM23" s="200"/>
      <c r="BJN23" s="200"/>
      <c r="BJO23" s="200"/>
      <c r="BJP23" s="200"/>
      <c r="BJQ23" s="200"/>
      <c r="BJR23" s="200"/>
      <c r="BJS23" s="200"/>
      <c r="BJT23" s="200"/>
      <c r="BJU23" s="200"/>
      <c r="BJV23" s="200"/>
      <c r="BJW23" s="200"/>
      <c r="BJX23" s="200"/>
      <c r="BJY23" s="200"/>
      <c r="BJZ23" s="200"/>
      <c r="BKA23" s="200"/>
      <c r="BKB23" s="200"/>
      <c r="BKC23" s="200"/>
      <c r="BKD23" s="200"/>
      <c r="BKE23" s="200"/>
      <c r="BKF23" s="200"/>
      <c r="BKG23" s="200"/>
      <c r="BKH23" s="200"/>
      <c r="BKI23" s="200"/>
      <c r="BKJ23" s="200"/>
      <c r="BKK23" s="200"/>
      <c r="BKL23" s="200"/>
      <c r="BKM23" s="200"/>
      <c r="BKN23" s="200"/>
      <c r="BKO23" s="200"/>
      <c r="BKP23" s="200"/>
      <c r="BKQ23" s="200"/>
      <c r="BKR23" s="200"/>
      <c r="BKS23" s="200"/>
      <c r="BKT23" s="200"/>
      <c r="BKU23" s="200"/>
      <c r="BKV23" s="200"/>
      <c r="BKW23" s="200"/>
      <c r="BKX23" s="200"/>
      <c r="BKY23" s="200"/>
      <c r="BKZ23" s="200"/>
      <c r="BLA23" s="200"/>
      <c r="BLB23" s="200"/>
      <c r="BLC23" s="200"/>
      <c r="BLD23" s="200"/>
      <c r="BLE23" s="200"/>
      <c r="BLF23" s="200"/>
      <c r="BLG23" s="200"/>
      <c r="BLH23" s="200"/>
      <c r="BLI23" s="200"/>
      <c r="BLJ23" s="200"/>
      <c r="BLK23" s="200"/>
      <c r="BLL23" s="200"/>
      <c r="BLM23" s="200"/>
      <c r="BLN23" s="200"/>
      <c r="BLO23" s="200"/>
      <c r="BLP23" s="200"/>
      <c r="BLQ23" s="200"/>
      <c r="BLR23" s="200"/>
      <c r="BLS23" s="200"/>
      <c r="BLT23" s="200"/>
      <c r="BLU23" s="200"/>
      <c r="BLV23" s="200"/>
      <c r="BLW23" s="200"/>
      <c r="BLX23" s="200"/>
      <c r="BLY23" s="200"/>
      <c r="BLZ23" s="200"/>
      <c r="BMA23" s="200"/>
      <c r="BMB23" s="200"/>
      <c r="BMC23" s="200"/>
      <c r="BMD23" s="200"/>
      <c r="BME23" s="200"/>
      <c r="BMF23" s="200"/>
      <c r="BMG23" s="200"/>
      <c r="BMH23" s="200"/>
      <c r="BMI23" s="200"/>
      <c r="BMJ23" s="200"/>
      <c r="BMK23" s="200"/>
      <c r="BML23" s="200"/>
      <c r="BMM23" s="200"/>
      <c r="BMN23" s="200"/>
      <c r="BMO23" s="200"/>
      <c r="BMP23" s="200"/>
      <c r="BMQ23" s="200"/>
      <c r="BMR23" s="200"/>
      <c r="BMS23" s="200"/>
      <c r="BMT23" s="200"/>
      <c r="BMU23" s="200"/>
      <c r="BMV23" s="200"/>
      <c r="BMW23" s="200"/>
      <c r="BMX23" s="200"/>
      <c r="BMY23" s="200"/>
      <c r="BMZ23" s="200"/>
      <c r="BNA23" s="200"/>
      <c r="BNB23" s="200"/>
      <c r="BNC23" s="200"/>
      <c r="BND23" s="200"/>
      <c r="BNE23" s="200"/>
      <c r="BNF23" s="200"/>
      <c r="BNG23" s="200"/>
      <c r="BNH23" s="200"/>
      <c r="BNI23" s="200"/>
      <c r="BNJ23" s="200"/>
      <c r="BNK23" s="200"/>
      <c r="BNL23" s="200"/>
      <c r="BNM23" s="200"/>
      <c r="BNN23" s="200"/>
      <c r="BNO23" s="200"/>
      <c r="BNP23" s="200"/>
      <c r="BNQ23" s="200"/>
      <c r="BNR23" s="200"/>
      <c r="BNS23" s="200"/>
      <c r="BNT23" s="200"/>
      <c r="BNU23" s="200"/>
      <c r="BNV23" s="200"/>
      <c r="BNW23" s="200"/>
      <c r="BNX23" s="200"/>
      <c r="BNY23" s="200"/>
      <c r="BNZ23" s="200"/>
      <c r="BOA23" s="200"/>
      <c r="BOB23" s="200"/>
      <c r="BOC23" s="200"/>
      <c r="BOD23" s="200"/>
      <c r="BOE23" s="200"/>
      <c r="BOF23" s="200"/>
      <c r="BOG23" s="200"/>
      <c r="BOH23" s="200"/>
      <c r="BOI23" s="200"/>
      <c r="BOJ23" s="200"/>
      <c r="BOK23" s="200"/>
      <c r="BOL23" s="200"/>
      <c r="BOM23" s="200"/>
      <c r="BON23" s="200"/>
      <c r="BOO23" s="200"/>
      <c r="BOP23" s="200"/>
      <c r="BOQ23" s="200"/>
      <c r="BOR23" s="200"/>
      <c r="BOS23" s="200"/>
      <c r="BOT23" s="200"/>
      <c r="BOU23" s="200"/>
      <c r="BOV23" s="200"/>
      <c r="BOW23" s="200"/>
      <c r="BOX23" s="200"/>
      <c r="BOY23" s="200"/>
      <c r="BOZ23" s="200"/>
      <c r="BPA23" s="200"/>
      <c r="BPB23" s="200"/>
      <c r="BPC23" s="200"/>
      <c r="BPD23" s="200"/>
      <c r="BPE23" s="200"/>
      <c r="BPF23" s="200"/>
      <c r="BPG23" s="200"/>
      <c r="BPH23" s="200"/>
      <c r="BPI23" s="200"/>
      <c r="BPJ23" s="200"/>
      <c r="BPK23" s="200"/>
      <c r="BPL23" s="200"/>
      <c r="BPM23" s="200"/>
      <c r="BPN23" s="200"/>
      <c r="BPO23" s="200"/>
      <c r="BPP23" s="200"/>
      <c r="BPQ23" s="200"/>
      <c r="BPR23" s="200"/>
      <c r="BPS23" s="200"/>
      <c r="BPT23" s="200"/>
      <c r="BPU23" s="200"/>
      <c r="BPV23" s="200"/>
      <c r="BPW23" s="200"/>
      <c r="BPX23" s="200"/>
      <c r="BPY23" s="200"/>
      <c r="BPZ23" s="200"/>
      <c r="BQA23" s="200"/>
      <c r="BQB23" s="200"/>
      <c r="BQC23" s="200"/>
      <c r="BQD23" s="200"/>
      <c r="BQE23" s="200"/>
      <c r="BQF23" s="200"/>
      <c r="BQG23" s="200"/>
      <c r="BQH23" s="200"/>
      <c r="BQI23" s="200"/>
      <c r="BQJ23" s="200"/>
      <c r="BQK23" s="200"/>
    </row>
    <row r="24" spans="1:1805" s="180" customFormat="1" ht="3" customHeight="1" x14ac:dyDescent="0.15">
      <c r="A24" s="194"/>
      <c r="B24" s="195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181"/>
      <c r="FV24" s="181"/>
      <c r="FW24" s="181"/>
      <c r="FX24" s="181"/>
      <c r="FY24" s="181"/>
      <c r="FZ24" s="181"/>
      <c r="GA24" s="181"/>
      <c r="GB24" s="181"/>
      <c r="GC24" s="181"/>
      <c r="GD24" s="181"/>
      <c r="GE24" s="181"/>
      <c r="GF24" s="181"/>
      <c r="GG24" s="181"/>
      <c r="GH24" s="181"/>
      <c r="GI24" s="181"/>
      <c r="GJ24" s="181"/>
      <c r="GK24" s="181"/>
      <c r="GL24" s="181"/>
      <c r="GM24" s="181"/>
      <c r="GN24" s="181"/>
      <c r="GO24" s="181"/>
      <c r="GP24" s="181"/>
      <c r="GQ24" s="181"/>
      <c r="GR24" s="181"/>
      <c r="GS24" s="181"/>
      <c r="GT24" s="181"/>
      <c r="GU24" s="181"/>
      <c r="GV24" s="181"/>
      <c r="GW24" s="181"/>
      <c r="GX24" s="181"/>
      <c r="GY24" s="181"/>
      <c r="GZ24" s="181"/>
      <c r="HA24" s="181"/>
      <c r="HB24" s="181"/>
      <c r="HC24" s="181"/>
      <c r="HD24" s="181"/>
      <c r="HE24" s="181"/>
      <c r="HF24" s="181"/>
      <c r="HG24" s="181"/>
      <c r="HH24" s="181"/>
      <c r="HI24" s="181"/>
      <c r="HJ24" s="181"/>
      <c r="HK24" s="181"/>
      <c r="HL24" s="181"/>
      <c r="HM24" s="181"/>
      <c r="HN24" s="181"/>
      <c r="HO24" s="181"/>
      <c r="HP24" s="181"/>
      <c r="HQ24" s="181"/>
      <c r="HR24" s="181"/>
      <c r="HS24" s="181"/>
      <c r="HT24" s="181"/>
      <c r="HU24" s="181"/>
      <c r="HV24" s="181"/>
      <c r="HW24" s="181"/>
      <c r="HX24" s="181"/>
      <c r="HY24" s="181"/>
      <c r="HZ24" s="181"/>
      <c r="IA24" s="181"/>
      <c r="IB24" s="181"/>
      <c r="IC24" s="181"/>
      <c r="ID24" s="181"/>
      <c r="IE24" s="181"/>
      <c r="IF24" s="181"/>
      <c r="IG24" s="181"/>
      <c r="IH24" s="181"/>
      <c r="II24" s="181"/>
      <c r="IJ24" s="181"/>
      <c r="IK24" s="181"/>
      <c r="IL24" s="181"/>
      <c r="IM24" s="181"/>
      <c r="IN24" s="181"/>
      <c r="IO24" s="181"/>
      <c r="IP24" s="181"/>
      <c r="IQ24" s="181"/>
      <c r="IR24" s="181"/>
      <c r="IS24" s="181"/>
      <c r="IT24" s="181"/>
      <c r="IU24" s="181"/>
      <c r="IV24" s="181"/>
      <c r="IW24" s="181"/>
      <c r="IX24" s="181"/>
      <c r="IY24" s="181"/>
      <c r="IZ24" s="181"/>
      <c r="JA24" s="181"/>
      <c r="JB24" s="181"/>
      <c r="JC24" s="181"/>
      <c r="JD24" s="181"/>
      <c r="JE24" s="181"/>
      <c r="JF24" s="181"/>
      <c r="JG24" s="181"/>
      <c r="JH24" s="181"/>
      <c r="JI24" s="181"/>
      <c r="JJ24" s="181"/>
      <c r="JK24" s="181"/>
      <c r="JL24" s="181"/>
      <c r="JM24" s="181"/>
      <c r="JN24" s="181"/>
      <c r="JO24" s="181"/>
      <c r="JP24" s="181"/>
      <c r="JQ24" s="181"/>
      <c r="JR24" s="181"/>
      <c r="JS24" s="181"/>
      <c r="JT24" s="181"/>
      <c r="JU24" s="181"/>
      <c r="JV24" s="181"/>
      <c r="JW24" s="181"/>
      <c r="JX24" s="181"/>
      <c r="JY24" s="181"/>
      <c r="JZ24" s="181"/>
      <c r="KA24" s="181"/>
      <c r="KB24" s="181"/>
      <c r="KC24" s="181"/>
      <c r="KD24" s="181"/>
      <c r="KE24" s="181"/>
      <c r="KF24" s="181"/>
      <c r="KG24" s="181"/>
      <c r="KH24" s="181"/>
      <c r="KI24" s="181"/>
      <c r="KJ24" s="181"/>
      <c r="KK24" s="181"/>
      <c r="KL24" s="181"/>
      <c r="KM24" s="181"/>
      <c r="KN24" s="181"/>
      <c r="KO24" s="181"/>
      <c r="KP24" s="181"/>
      <c r="KQ24" s="181"/>
      <c r="KR24" s="181"/>
      <c r="KS24" s="181"/>
      <c r="KT24" s="181"/>
      <c r="KU24" s="181"/>
      <c r="KV24" s="181"/>
      <c r="KW24" s="181"/>
      <c r="KX24" s="181"/>
      <c r="KY24" s="181"/>
      <c r="KZ24" s="181"/>
      <c r="LA24" s="181"/>
      <c r="LB24" s="181"/>
      <c r="LC24" s="181"/>
      <c r="LD24" s="181"/>
      <c r="LE24" s="181"/>
      <c r="LF24" s="181"/>
      <c r="LG24" s="181"/>
      <c r="LH24" s="181"/>
      <c r="LI24" s="181"/>
      <c r="LJ24" s="181"/>
      <c r="LK24" s="181"/>
      <c r="LL24" s="181"/>
      <c r="LM24" s="181"/>
      <c r="LN24" s="181"/>
      <c r="LO24" s="181"/>
      <c r="LP24" s="181"/>
      <c r="LQ24" s="181"/>
      <c r="LR24" s="181"/>
      <c r="LS24" s="181"/>
      <c r="LT24" s="181"/>
      <c r="LU24" s="181"/>
      <c r="LV24" s="181"/>
      <c r="LW24" s="181"/>
      <c r="LX24" s="181"/>
      <c r="LY24" s="181"/>
      <c r="LZ24" s="181"/>
      <c r="MA24" s="181"/>
      <c r="MB24" s="181"/>
      <c r="MC24" s="181"/>
      <c r="MD24" s="181"/>
      <c r="ME24" s="181"/>
      <c r="MF24" s="181"/>
      <c r="MG24" s="181"/>
      <c r="MH24" s="181"/>
      <c r="MI24" s="181"/>
      <c r="MJ24" s="181"/>
      <c r="MK24" s="181"/>
      <c r="ML24" s="181"/>
      <c r="MM24" s="181"/>
      <c r="MN24" s="181"/>
      <c r="MO24" s="181"/>
      <c r="MP24" s="181"/>
      <c r="MQ24" s="181"/>
      <c r="MR24" s="181"/>
      <c r="MS24" s="181"/>
      <c r="MT24" s="181"/>
      <c r="MU24" s="181"/>
      <c r="MV24" s="181"/>
      <c r="MW24" s="181"/>
      <c r="MX24" s="181"/>
      <c r="MY24" s="181"/>
      <c r="MZ24" s="181"/>
      <c r="NA24" s="181"/>
      <c r="NB24" s="181"/>
      <c r="NC24" s="181"/>
      <c r="ND24" s="181"/>
      <c r="NE24" s="181"/>
      <c r="NF24" s="181"/>
      <c r="NG24" s="181"/>
      <c r="NH24" s="181"/>
      <c r="NI24" s="181"/>
      <c r="NJ24" s="181"/>
      <c r="NK24" s="181"/>
      <c r="NL24" s="181"/>
      <c r="NM24" s="181"/>
      <c r="NN24" s="181"/>
      <c r="NO24" s="181"/>
      <c r="NP24" s="181"/>
      <c r="NQ24" s="181"/>
      <c r="NR24" s="181"/>
      <c r="NS24" s="181"/>
      <c r="NT24" s="181"/>
      <c r="NU24" s="181"/>
      <c r="NV24" s="181"/>
      <c r="NW24" s="181"/>
      <c r="NX24" s="181"/>
      <c r="NY24" s="181"/>
      <c r="NZ24" s="181"/>
      <c r="OA24" s="181"/>
      <c r="OB24" s="181"/>
      <c r="OC24" s="181"/>
      <c r="OD24" s="181"/>
      <c r="OE24" s="181"/>
      <c r="OF24" s="181"/>
      <c r="OG24" s="181"/>
      <c r="OH24" s="181"/>
      <c r="OI24" s="181"/>
      <c r="OJ24" s="181"/>
      <c r="OK24" s="181"/>
      <c r="OL24" s="181"/>
      <c r="OM24" s="181"/>
      <c r="ON24" s="181"/>
      <c r="OO24" s="181"/>
      <c r="OP24" s="181"/>
      <c r="OQ24" s="181"/>
      <c r="OR24" s="181"/>
      <c r="OS24" s="181"/>
      <c r="OT24" s="181"/>
      <c r="OU24" s="181"/>
      <c r="OV24" s="181"/>
      <c r="OW24" s="181"/>
      <c r="OX24" s="181"/>
      <c r="OY24" s="181"/>
      <c r="OZ24" s="181"/>
      <c r="PA24" s="181"/>
      <c r="PB24" s="181"/>
      <c r="PC24" s="181"/>
      <c r="PD24" s="181"/>
      <c r="PE24" s="181"/>
      <c r="PF24" s="181"/>
      <c r="PG24" s="181"/>
      <c r="PH24" s="181"/>
      <c r="PI24" s="181"/>
      <c r="PJ24" s="181"/>
      <c r="PK24" s="181"/>
      <c r="PL24" s="181"/>
      <c r="PM24" s="181"/>
      <c r="PN24" s="181"/>
      <c r="PO24" s="181"/>
      <c r="PP24" s="181"/>
      <c r="PQ24" s="181"/>
      <c r="PR24" s="181"/>
      <c r="PS24" s="181"/>
      <c r="PT24" s="181"/>
      <c r="PU24" s="181"/>
      <c r="PV24" s="181"/>
      <c r="PW24" s="181"/>
      <c r="PX24" s="181"/>
      <c r="PY24" s="181"/>
      <c r="PZ24" s="181"/>
      <c r="QA24" s="181"/>
      <c r="QB24" s="181"/>
      <c r="QC24" s="181"/>
      <c r="QD24" s="181"/>
      <c r="QE24" s="181"/>
      <c r="QF24" s="181"/>
      <c r="QG24" s="181"/>
      <c r="QH24" s="181"/>
      <c r="QI24" s="181"/>
      <c r="QJ24" s="181"/>
      <c r="QK24" s="181"/>
      <c r="QL24" s="181"/>
      <c r="QM24" s="181"/>
      <c r="QN24" s="181"/>
      <c r="QO24" s="181"/>
      <c r="QP24" s="181"/>
      <c r="QQ24" s="181"/>
      <c r="QR24" s="181"/>
      <c r="QS24" s="181"/>
      <c r="QT24" s="181"/>
      <c r="QU24" s="181"/>
      <c r="QV24" s="181"/>
      <c r="QW24" s="181"/>
      <c r="QX24" s="181"/>
      <c r="QY24" s="181"/>
      <c r="QZ24" s="181"/>
      <c r="RA24" s="181"/>
      <c r="RB24" s="181"/>
      <c r="RC24" s="181"/>
      <c r="RD24" s="181"/>
      <c r="RE24" s="181"/>
      <c r="RF24" s="181"/>
      <c r="RG24" s="181"/>
      <c r="RH24" s="181"/>
      <c r="RI24" s="181"/>
      <c r="RJ24" s="181"/>
      <c r="RK24" s="181"/>
      <c r="RL24" s="181"/>
      <c r="RM24" s="181"/>
      <c r="RN24" s="181"/>
      <c r="RO24" s="181"/>
      <c r="RP24" s="181"/>
      <c r="RQ24" s="181"/>
      <c r="RR24" s="181"/>
      <c r="RS24" s="181"/>
      <c r="RT24" s="181"/>
      <c r="RU24" s="181"/>
      <c r="RV24" s="181"/>
      <c r="RW24" s="181"/>
      <c r="RX24" s="181"/>
      <c r="RY24" s="181"/>
      <c r="RZ24" s="181"/>
      <c r="SA24" s="181"/>
      <c r="SB24" s="181"/>
      <c r="SC24" s="181"/>
      <c r="SD24" s="181"/>
      <c r="SE24" s="181"/>
      <c r="SF24" s="181"/>
      <c r="SG24" s="181"/>
      <c r="SH24" s="181"/>
      <c r="SI24" s="181"/>
      <c r="SJ24" s="181"/>
      <c r="SK24" s="181"/>
      <c r="SL24" s="181"/>
      <c r="SM24" s="181"/>
      <c r="SN24" s="181"/>
      <c r="SO24" s="181"/>
      <c r="SP24" s="181"/>
      <c r="SQ24" s="181"/>
      <c r="SR24" s="181"/>
      <c r="SS24" s="181"/>
      <c r="ST24" s="181"/>
      <c r="SU24" s="181"/>
      <c r="SV24" s="181"/>
      <c r="SW24" s="181"/>
      <c r="SX24" s="181"/>
      <c r="SY24" s="181"/>
      <c r="SZ24" s="181"/>
      <c r="TA24" s="181"/>
      <c r="TB24" s="181"/>
      <c r="TC24" s="181"/>
      <c r="TD24" s="181"/>
      <c r="TE24" s="181"/>
      <c r="TF24" s="181"/>
      <c r="TG24" s="181"/>
      <c r="TH24" s="181"/>
      <c r="TI24" s="181"/>
      <c r="TJ24" s="181"/>
      <c r="TK24" s="181"/>
      <c r="TL24" s="181"/>
      <c r="TM24" s="181"/>
      <c r="TN24" s="181"/>
      <c r="TO24" s="181"/>
      <c r="TP24" s="181"/>
      <c r="TQ24" s="181"/>
      <c r="TR24" s="181"/>
      <c r="TS24" s="181"/>
      <c r="TT24" s="181"/>
      <c r="TU24" s="181"/>
      <c r="TV24" s="181"/>
      <c r="TW24" s="181"/>
      <c r="TX24" s="181"/>
      <c r="TY24" s="181"/>
      <c r="TZ24" s="181"/>
      <c r="UA24" s="181"/>
      <c r="UB24" s="181"/>
      <c r="UC24" s="181"/>
      <c r="UD24" s="181"/>
      <c r="UE24" s="181"/>
      <c r="UF24" s="181"/>
      <c r="UG24" s="181"/>
      <c r="UH24" s="181"/>
      <c r="UI24" s="181"/>
      <c r="UJ24" s="181"/>
      <c r="UK24" s="181"/>
      <c r="UL24" s="181"/>
      <c r="UM24" s="181"/>
      <c r="UN24" s="181"/>
      <c r="UO24" s="181"/>
      <c r="UP24" s="181"/>
      <c r="UQ24" s="181"/>
      <c r="UR24" s="181"/>
      <c r="US24" s="181"/>
      <c r="UT24" s="181"/>
      <c r="UU24" s="181"/>
      <c r="UV24" s="181"/>
      <c r="UW24" s="181"/>
      <c r="UX24" s="181"/>
      <c r="UY24" s="181"/>
      <c r="UZ24" s="181"/>
      <c r="VA24" s="181"/>
      <c r="VB24" s="181"/>
      <c r="VC24" s="181"/>
      <c r="VD24" s="181"/>
      <c r="VE24" s="181"/>
      <c r="VF24" s="181"/>
      <c r="VG24" s="181"/>
      <c r="VH24" s="181"/>
      <c r="VI24" s="181"/>
      <c r="VJ24" s="181"/>
      <c r="VK24" s="181"/>
      <c r="VL24" s="181"/>
      <c r="VM24" s="181"/>
      <c r="VN24" s="181"/>
      <c r="VO24" s="181"/>
      <c r="VP24" s="181"/>
      <c r="VQ24" s="181"/>
      <c r="VR24" s="181"/>
      <c r="VS24" s="181"/>
      <c r="VT24" s="181"/>
      <c r="VU24" s="181"/>
      <c r="VV24" s="181"/>
      <c r="VW24" s="181"/>
      <c r="VX24" s="181"/>
      <c r="VY24" s="181"/>
      <c r="VZ24" s="181"/>
      <c r="WA24" s="181"/>
      <c r="WB24" s="181"/>
      <c r="WC24" s="181"/>
      <c r="WD24" s="181"/>
      <c r="WE24" s="181"/>
      <c r="WF24" s="181"/>
      <c r="WG24" s="181"/>
      <c r="WH24" s="181"/>
      <c r="WI24" s="181"/>
      <c r="WJ24" s="181"/>
      <c r="WK24" s="181"/>
      <c r="WL24" s="181"/>
      <c r="WM24" s="181"/>
      <c r="WN24" s="181"/>
      <c r="WO24" s="181"/>
      <c r="WP24" s="181"/>
      <c r="WQ24" s="181"/>
      <c r="WR24" s="181"/>
      <c r="WS24" s="181"/>
      <c r="WT24" s="181"/>
      <c r="WU24" s="181"/>
      <c r="WV24" s="181"/>
      <c r="WW24" s="181"/>
      <c r="WX24" s="181"/>
      <c r="WY24" s="181"/>
      <c r="WZ24" s="181"/>
      <c r="XA24" s="181"/>
      <c r="XB24" s="181"/>
      <c r="XC24" s="181"/>
      <c r="XD24" s="181"/>
      <c r="XE24" s="181"/>
      <c r="XF24" s="181"/>
      <c r="XG24" s="181"/>
      <c r="XH24" s="181"/>
      <c r="XI24" s="181"/>
      <c r="XJ24" s="181"/>
      <c r="XK24" s="181"/>
      <c r="XL24" s="181"/>
      <c r="XM24" s="181"/>
      <c r="XN24" s="181"/>
      <c r="XO24" s="181"/>
      <c r="XP24" s="181"/>
      <c r="XQ24" s="181"/>
      <c r="XR24" s="181"/>
      <c r="XS24" s="181"/>
      <c r="XT24" s="181"/>
      <c r="XU24" s="181"/>
      <c r="XV24" s="181"/>
      <c r="XW24" s="181"/>
      <c r="XX24" s="181"/>
      <c r="XY24" s="181"/>
      <c r="XZ24" s="181"/>
      <c r="YA24" s="181"/>
      <c r="YB24" s="181"/>
      <c r="YC24" s="181"/>
      <c r="YD24" s="181"/>
      <c r="YE24" s="181"/>
      <c r="YF24" s="181"/>
      <c r="YG24" s="181"/>
      <c r="YH24" s="181"/>
      <c r="YI24" s="181"/>
      <c r="YJ24" s="181"/>
      <c r="YK24" s="181"/>
      <c r="YL24" s="181"/>
      <c r="YM24" s="181"/>
      <c r="YN24" s="181"/>
      <c r="YO24" s="181"/>
      <c r="YP24" s="181"/>
      <c r="YQ24" s="181"/>
      <c r="YR24" s="181"/>
      <c r="YS24" s="181"/>
      <c r="YT24" s="181"/>
      <c r="YU24" s="181"/>
      <c r="YV24" s="181"/>
      <c r="YW24" s="181"/>
      <c r="YX24" s="181"/>
      <c r="YY24" s="181"/>
      <c r="YZ24" s="181"/>
      <c r="ZA24" s="181"/>
      <c r="ZB24" s="181"/>
      <c r="ZC24" s="181"/>
      <c r="ZD24" s="181"/>
      <c r="ZE24" s="181"/>
      <c r="ZF24" s="181"/>
      <c r="ZG24" s="181"/>
      <c r="ZH24" s="181"/>
      <c r="ZI24" s="181"/>
      <c r="ZJ24" s="181"/>
      <c r="ZK24" s="181"/>
      <c r="ZL24" s="181"/>
      <c r="ZM24" s="181"/>
      <c r="ZN24" s="181"/>
      <c r="ZO24" s="181"/>
      <c r="ZP24" s="181"/>
      <c r="ZQ24" s="181"/>
      <c r="ZR24" s="181"/>
      <c r="ZS24" s="181"/>
      <c r="ZT24" s="181"/>
      <c r="ZU24" s="181"/>
      <c r="ZV24" s="181"/>
      <c r="ZW24" s="181"/>
      <c r="ZX24" s="181"/>
      <c r="ZY24" s="181"/>
      <c r="ZZ24" s="181"/>
      <c r="AAA24" s="181"/>
      <c r="AAB24" s="181"/>
      <c r="AAC24" s="181"/>
      <c r="AAD24" s="181"/>
      <c r="AAE24" s="181"/>
      <c r="AAF24" s="181"/>
      <c r="AAG24" s="181"/>
      <c r="AAH24" s="181"/>
      <c r="AAI24" s="181"/>
      <c r="AAJ24" s="181"/>
      <c r="AAK24" s="181"/>
      <c r="AAL24" s="181"/>
      <c r="AAM24" s="181"/>
      <c r="AAN24" s="181"/>
      <c r="AAO24" s="181"/>
      <c r="AAP24" s="181"/>
      <c r="AAQ24" s="181"/>
      <c r="AAR24" s="181"/>
      <c r="AAS24" s="181"/>
      <c r="AAT24" s="181"/>
      <c r="AAU24" s="181"/>
      <c r="AAV24" s="181"/>
      <c r="AAW24" s="181"/>
      <c r="AAX24" s="181"/>
      <c r="AAY24" s="181"/>
      <c r="AAZ24" s="181"/>
      <c r="ABA24" s="181"/>
      <c r="ABB24" s="181"/>
      <c r="ABC24" s="181"/>
      <c r="ABD24" s="181"/>
      <c r="ABE24" s="181"/>
      <c r="ABF24" s="181"/>
      <c r="ABG24" s="181"/>
      <c r="ABH24" s="181"/>
      <c r="ABI24" s="181"/>
      <c r="ABJ24" s="181"/>
      <c r="ABK24" s="181"/>
      <c r="ABL24" s="181"/>
      <c r="ABM24" s="181"/>
      <c r="ABN24" s="181"/>
      <c r="ABO24" s="181"/>
      <c r="ABP24" s="181"/>
      <c r="ABQ24" s="181"/>
      <c r="ABR24" s="181"/>
      <c r="ABS24" s="181"/>
      <c r="ABT24" s="181"/>
      <c r="ABU24" s="181"/>
      <c r="ABV24" s="181"/>
      <c r="ABW24" s="181"/>
      <c r="ABX24" s="181"/>
      <c r="ABY24" s="181"/>
      <c r="ABZ24" s="181"/>
      <c r="ACA24" s="181"/>
      <c r="ACB24" s="181"/>
      <c r="ACC24" s="181"/>
      <c r="ACD24" s="181"/>
      <c r="ACE24" s="181"/>
      <c r="ACF24" s="181"/>
      <c r="ACG24" s="181"/>
      <c r="ACH24" s="181"/>
      <c r="ACI24" s="181"/>
      <c r="ACJ24" s="181"/>
      <c r="ACK24" s="181"/>
      <c r="ACL24" s="181"/>
      <c r="ACM24" s="181"/>
      <c r="ACN24" s="181"/>
      <c r="ACO24" s="181"/>
      <c r="ACP24" s="181"/>
      <c r="ACQ24" s="181"/>
      <c r="ACR24" s="181"/>
      <c r="ACS24" s="181"/>
      <c r="ACT24" s="181"/>
      <c r="ACU24" s="181"/>
      <c r="ACV24" s="181"/>
      <c r="ACW24" s="181"/>
      <c r="ACX24" s="181"/>
      <c r="ACY24" s="181"/>
      <c r="ACZ24" s="181"/>
      <c r="ADA24" s="181"/>
      <c r="ADB24" s="181"/>
      <c r="ADC24" s="181"/>
      <c r="ADD24" s="181"/>
      <c r="ADE24" s="181"/>
      <c r="ADF24" s="181"/>
      <c r="ADG24" s="181"/>
      <c r="ADH24" s="181"/>
      <c r="ADI24" s="181"/>
      <c r="ADJ24" s="181"/>
      <c r="ADK24" s="181"/>
      <c r="ADL24" s="181"/>
      <c r="ADM24" s="181"/>
      <c r="ADN24" s="181"/>
      <c r="ADO24" s="181"/>
      <c r="ADP24" s="181"/>
      <c r="ADQ24" s="181"/>
      <c r="ADR24" s="181"/>
      <c r="ADS24" s="181"/>
      <c r="ADT24" s="181"/>
      <c r="ADU24" s="181"/>
      <c r="ADV24" s="181"/>
      <c r="ADW24" s="181"/>
      <c r="ADX24" s="181"/>
      <c r="ADY24" s="181"/>
      <c r="ADZ24" s="181"/>
      <c r="AEA24" s="181"/>
      <c r="AEB24" s="181"/>
      <c r="AEC24" s="181"/>
      <c r="AED24" s="181"/>
      <c r="AEE24" s="181"/>
      <c r="AEF24" s="181"/>
      <c r="AEG24" s="181"/>
      <c r="AEH24" s="181"/>
      <c r="AEI24" s="181"/>
      <c r="AEJ24" s="181"/>
      <c r="AEK24" s="181"/>
      <c r="AEL24" s="181"/>
      <c r="AEM24" s="181"/>
      <c r="AEN24" s="181"/>
      <c r="AEO24" s="181"/>
      <c r="AEP24" s="181"/>
      <c r="AEQ24" s="181"/>
      <c r="AER24" s="181"/>
      <c r="AES24" s="181"/>
      <c r="AET24" s="181"/>
      <c r="AEU24" s="181"/>
      <c r="AEV24" s="181"/>
      <c r="AEW24" s="181"/>
      <c r="AEX24" s="181"/>
      <c r="AEY24" s="181"/>
      <c r="AEZ24" s="181"/>
      <c r="AFA24" s="181"/>
      <c r="AFB24" s="181"/>
      <c r="AFC24" s="181"/>
      <c r="AFD24" s="181"/>
      <c r="AFE24" s="181"/>
      <c r="AFF24" s="181"/>
      <c r="AFG24" s="181"/>
      <c r="AFH24" s="181"/>
      <c r="AFI24" s="181"/>
      <c r="AFJ24" s="181"/>
      <c r="AFK24" s="181"/>
      <c r="AFL24" s="181"/>
      <c r="AFM24" s="181"/>
      <c r="AFN24" s="181"/>
      <c r="AFO24" s="181"/>
      <c r="AFP24" s="181"/>
      <c r="AFQ24" s="181"/>
      <c r="AFR24" s="181"/>
      <c r="AFS24" s="181"/>
      <c r="AFT24" s="181"/>
      <c r="AFU24" s="181"/>
      <c r="AFV24" s="181"/>
      <c r="AFW24" s="181"/>
      <c r="AFX24" s="181"/>
      <c r="AFY24" s="181"/>
      <c r="AFZ24" s="181"/>
      <c r="AGA24" s="181"/>
      <c r="AGB24" s="181"/>
      <c r="AGC24" s="181"/>
      <c r="AGD24" s="181"/>
      <c r="AGE24" s="181"/>
      <c r="AGF24" s="181"/>
      <c r="AGG24" s="181"/>
      <c r="AGH24" s="181"/>
      <c r="AGI24" s="181"/>
      <c r="AGJ24" s="181"/>
      <c r="AGK24" s="181"/>
      <c r="AGL24" s="181"/>
      <c r="AGM24" s="181"/>
      <c r="AGN24" s="181"/>
      <c r="AGO24" s="181"/>
      <c r="AGP24" s="181"/>
      <c r="AGQ24" s="181"/>
      <c r="AGR24" s="181"/>
      <c r="AGS24" s="181"/>
      <c r="AGT24" s="181"/>
      <c r="AGU24" s="181"/>
      <c r="AGV24" s="181"/>
      <c r="AGW24" s="181"/>
      <c r="AGX24" s="181"/>
      <c r="AGY24" s="181"/>
      <c r="AGZ24" s="181"/>
      <c r="AHA24" s="181"/>
      <c r="AHB24" s="181"/>
      <c r="AHC24" s="181"/>
      <c r="AHD24" s="181"/>
      <c r="AHE24" s="181"/>
      <c r="AHF24" s="181"/>
      <c r="AHG24" s="181"/>
      <c r="AHH24" s="181"/>
      <c r="AHI24" s="181"/>
      <c r="AHJ24" s="181"/>
      <c r="AHK24" s="181"/>
      <c r="AHL24" s="181"/>
      <c r="AHM24" s="181"/>
      <c r="AHN24" s="181"/>
      <c r="AHO24" s="181"/>
      <c r="AHP24" s="181"/>
      <c r="AHQ24" s="181"/>
      <c r="AHR24" s="181"/>
      <c r="AHS24" s="181"/>
      <c r="AHT24" s="181"/>
      <c r="AHU24" s="181"/>
      <c r="AHV24" s="181"/>
      <c r="AHW24" s="181"/>
      <c r="AHX24" s="181"/>
      <c r="AHY24" s="181"/>
      <c r="AHZ24" s="181"/>
      <c r="AIA24" s="181"/>
      <c r="AIB24" s="181"/>
      <c r="AIC24" s="181"/>
      <c r="AID24" s="181"/>
      <c r="AIE24" s="181"/>
      <c r="AIF24" s="181"/>
      <c r="AIG24" s="181"/>
      <c r="AIH24" s="181"/>
      <c r="AII24" s="181"/>
      <c r="AIJ24" s="181"/>
      <c r="AIK24" s="181"/>
      <c r="AIL24" s="181"/>
      <c r="AIM24" s="181"/>
      <c r="AIN24" s="181"/>
      <c r="AIO24" s="181"/>
      <c r="AIP24" s="181"/>
      <c r="AIQ24" s="181"/>
      <c r="AIR24" s="181"/>
      <c r="AIS24" s="181"/>
      <c r="AIT24" s="181"/>
      <c r="AIU24" s="181"/>
      <c r="AIV24" s="181"/>
      <c r="AIW24" s="181"/>
      <c r="AIX24" s="181"/>
      <c r="AIY24" s="181"/>
      <c r="AIZ24" s="181"/>
      <c r="AJA24" s="181"/>
      <c r="AJB24" s="181"/>
      <c r="AJC24" s="181"/>
      <c r="AJD24" s="181"/>
      <c r="AJE24" s="181"/>
      <c r="AJF24" s="181"/>
      <c r="AJG24" s="181"/>
      <c r="AJH24" s="181"/>
      <c r="AJI24" s="181"/>
      <c r="AJJ24" s="181"/>
      <c r="AJK24" s="181"/>
      <c r="AJL24" s="181"/>
      <c r="AJM24" s="181"/>
      <c r="AJN24" s="181"/>
      <c r="AJO24" s="181"/>
      <c r="AJP24" s="181"/>
      <c r="AJQ24" s="181"/>
      <c r="AJR24" s="181"/>
      <c r="AJS24" s="181"/>
      <c r="AJT24" s="181"/>
      <c r="AJU24" s="181"/>
      <c r="AJV24" s="181"/>
      <c r="AJW24" s="181"/>
      <c r="AJX24" s="181"/>
      <c r="AJY24" s="181"/>
      <c r="AJZ24" s="181"/>
      <c r="AKA24" s="181"/>
      <c r="AKB24" s="181"/>
      <c r="AKC24" s="181"/>
      <c r="AKD24" s="181"/>
      <c r="AKE24" s="181"/>
      <c r="AKF24" s="181"/>
      <c r="AKG24" s="181"/>
      <c r="AKH24" s="181"/>
      <c r="AKI24" s="181"/>
      <c r="AKJ24" s="181"/>
      <c r="AKK24" s="181"/>
      <c r="AKL24" s="181"/>
      <c r="AKM24" s="181"/>
      <c r="AKN24" s="181"/>
      <c r="AKO24" s="181"/>
      <c r="AKP24" s="181"/>
      <c r="AKQ24" s="181"/>
      <c r="AKR24" s="181"/>
      <c r="AKS24" s="181"/>
      <c r="AKT24" s="181"/>
      <c r="AKU24" s="181"/>
      <c r="AKV24" s="181"/>
      <c r="AKW24" s="181"/>
      <c r="AKX24" s="181"/>
      <c r="AKY24" s="181"/>
      <c r="AKZ24" s="181"/>
      <c r="ALA24" s="181"/>
      <c r="ALB24" s="181"/>
      <c r="ALC24" s="181"/>
      <c r="ALD24" s="181"/>
      <c r="ALE24" s="181"/>
      <c r="ALF24" s="181"/>
      <c r="ALG24" s="181"/>
      <c r="ALH24" s="181"/>
      <c r="ALI24" s="181"/>
      <c r="ALJ24" s="181"/>
      <c r="ALK24" s="181"/>
      <c r="ALL24" s="181"/>
      <c r="ALM24" s="181"/>
      <c r="ALN24" s="181"/>
      <c r="ALO24" s="181"/>
      <c r="ALP24" s="181"/>
      <c r="ALQ24" s="181"/>
      <c r="ALR24" s="181"/>
      <c r="ALS24" s="181"/>
      <c r="ALT24" s="181"/>
      <c r="ALU24" s="181"/>
      <c r="ALV24" s="181"/>
      <c r="ALW24" s="181"/>
      <c r="ALX24" s="181"/>
      <c r="ALY24" s="181"/>
      <c r="ALZ24" s="181"/>
      <c r="AMA24" s="181"/>
      <c r="AMB24" s="181"/>
      <c r="AMC24" s="181"/>
      <c r="AMD24" s="181"/>
      <c r="AME24" s="181"/>
      <c r="AMF24" s="181"/>
      <c r="AMG24" s="181"/>
      <c r="AMH24" s="181"/>
      <c r="AMI24" s="181"/>
      <c r="AMJ24" s="181"/>
      <c r="AMK24" s="181"/>
      <c r="AML24" s="181"/>
      <c r="AMM24" s="181"/>
      <c r="AMN24" s="181"/>
      <c r="AMO24" s="181"/>
      <c r="AMP24" s="181"/>
      <c r="AMQ24" s="181"/>
      <c r="AMR24" s="181"/>
      <c r="AMS24" s="181"/>
      <c r="AMT24" s="181"/>
      <c r="AMU24" s="181"/>
      <c r="AMV24" s="181"/>
      <c r="AMW24" s="181"/>
      <c r="AMX24" s="181"/>
      <c r="AMY24" s="181"/>
      <c r="AMZ24" s="181"/>
      <c r="ANA24" s="181"/>
      <c r="ANB24" s="181"/>
      <c r="ANC24" s="181"/>
      <c r="AND24" s="181"/>
      <c r="ANE24" s="181"/>
      <c r="ANF24" s="181"/>
      <c r="ANG24" s="181"/>
      <c r="ANH24" s="181"/>
      <c r="ANI24" s="181"/>
      <c r="ANJ24" s="181"/>
      <c r="ANK24" s="181"/>
      <c r="ANL24" s="181"/>
      <c r="ANM24" s="181"/>
      <c r="ANN24" s="181"/>
      <c r="ANO24" s="181"/>
      <c r="ANP24" s="181"/>
      <c r="ANQ24" s="181"/>
      <c r="ANR24" s="181"/>
      <c r="ANS24" s="181"/>
      <c r="ANT24" s="181"/>
      <c r="ANU24" s="181"/>
      <c r="ANV24" s="181"/>
      <c r="ANW24" s="181"/>
      <c r="ANX24" s="181"/>
      <c r="ANY24" s="181"/>
      <c r="ANZ24" s="181"/>
      <c r="AOA24" s="181"/>
      <c r="AOB24" s="181"/>
      <c r="AOC24" s="181"/>
      <c r="AOD24" s="181"/>
      <c r="AOE24" s="181"/>
      <c r="AOF24" s="181"/>
      <c r="AOG24" s="181"/>
      <c r="AOH24" s="181"/>
      <c r="AOI24" s="181"/>
      <c r="AOJ24" s="181"/>
      <c r="AOK24" s="181"/>
      <c r="AOL24" s="181"/>
      <c r="AOM24" s="181"/>
      <c r="AON24" s="181"/>
      <c r="AOO24" s="181"/>
      <c r="AOP24" s="181"/>
      <c r="AOQ24" s="181"/>
      <c r="AOR24" s="181"/>
      <c r="AOS24" s="181"/>
      <c r="AOT24" s="181"/>
      <c r="AOU24" s="181"/>
      <c r="AOV24" s="181"/>
      <c r="AOW24" s="181"/>
      <c r="AOX24" s="181"/>
      <c r="AOY24" s="181"/>
      <c r="AOZ24" s="181"/>
      <c r="APA24" s="181"/>
      <c r="APB24" s="181"/>
      <c r="APC24" s="181"/>
      <c r="APD24" s="181"/>
      <c r="APE24" s="181"/>
      <c r="APF24" s="181"/>
      <c r="APG24" s="181"/>
      <c r="APH24" s="181"/>
      <c r="API24" s="181"/>
      <c r="APJ24" s="181"/>
      <c r="APK24" s="181"/>
      <c r="APL24" s="181"/>
      <c r="APM24" s="181"/>
      <c r="APN24" s="181"/>
      <c r="APO24" s="181"/>
      <c r="APP24" s="181"/>
      <c r="APQ24" s="181"/>
      <c r="APR24" s="181"/>
      <c r="APS24" s="181"/>
      <c r="APT24" s="181"/>
      <c r="APU24" s="181"/>
      <c r="APV24" s="181"/>
      <c r="APW24" s="181"/>
      <c r="APX24" s="181"/>
      <c r="APY24" s="181"/>
      <c r="APZ24" s="181"/>
      <c r="AQA24" s="181"/>
      <c r="AQB24" s="181"/>
      <c r="AQC24" s="181"/>
      <c r="AQD24" s="181"/>
      <c r="AQE24" s="181"/>
      <c r="AQF24" s="181"/>
      <c r="AQG24" s="181"/>
      <c r="AQH24" s="181"/>
      <c r="AQI24" s="181"/>
      <c r="AQJ24" s="181"/>
      <c r="AQK24" s="181"/>
      <c r="AQL24" s="181"/>
      <c r="AQM24" s="181"/>
      <c r="AQN24" s="181"/>
      <c r="AQO24" s="181"/>
      <c r="AQP24" s="181"/>
      <c r="AQQ24" s="181"/>
      <c r="AQR24" s="181"/>
      <c r="AQS24" s="181"/>
      <c r="AQT24" s="181"/>
      <c r="AQU24" s="181"/>
      <c r="AQV24" s="181"/>
      <c r="AQW24" s="181"/>
      <c r="AQX24" s="181"/>
      <c r="AQY24" s="181"/>
      <c r="AQZ24" s="181"/>
      <c r="ARA24" s="181"/>
      <c r="ARB24" s="181"/>
      <c r="ARC24" s="181"/>
      <c r="ARD24" s="181"/>
      <c r="ARE24" s="181"/>
      <c r="ARF24" s="181"/>
      <c r="ARG24" s="181"/>
      <c r="ARH24" s="181"/>
      <c r="ARI24" s="181"/>
      <c r="ARJ24" s="181"/>
      <c r="ARK24" s="181"/>
      <c r="ARL24" s="181"/>
      <c r="ARM24" s="181"/>
      <c r="ARN24" s="181"/>
      <c r="ARO24" s="181"/>
      <c r="ARP24" s="181"/>
      <c r="ARQ24" s="181"/>
      <c r="ARR24" s="181"/>
      <c r="ARS24" s="181"/>
      <c r="ART24" s="181"/>
      <c r="ARU24" s="181"/>
      <c r="ARV24" s="181"/>
      <c r="ARW24" s="181"/>
      <c r="ARX24" s="181"/>
      <c r="ARY24" s="181"/>
      <c r="ARZ24" s="181"/>
      <c r="ASA24" s="181"/>
      <c r="ASB24" s="181"/>
      <c r="ASC24" s="181"/>
      <c r="ASD24" s="181"/>
      <c r="ASE24" s="181"/>
      <c r="ASF24" s="181"/>
      <c r="ASG24" s="181"/>
      <c r="ASH24" s="181"/>
      <c r="ASI24" s="181"/>
      <c r="ASJ24" s="181"/>
      <c r="ASK24" s="181"/>
      <c r="ASL24" s="181"/>
      <c r="ASM24" s="181"/>
      <c r="ASN24" s="181"/>
      <c r="ASO24" s="181"/>
      <c r="ASP24" s="181"/>
      <c r="ASQ24" s="181"/>
      <c r="ASR24" s="181"/>
      <c r="ASS24" s="181"/>
      <c r="AST24" s="181"/>
      <c r="ASU24" s="181"/>
      <c r="ASV24" s="181"/>
      <c r="ASW24" s="181"/>
      <c r="ASX24" s="181"/>
      <c r="ASY24" s="181"/>
      <c r="ASZ24" s="181"/>
      <c r="ATA24" s="181"/>
      <c r="ATB24" s="181"/>
      <c r="ATC24" s="181"/>
      <c r="ATD24" s="181"/>
      <c r="ATE24" s="181"/>
      <c r="ATF24" s="181"/>
      <c r="ATG24" s="181"/>
      <c r="ATH24" s="181"/>
      <c r="ATI24" s="181"/>
      <c r="ATJ24" s="181"/>
      <c r="ATK24" s="181"/>
      <c r="ATL24" s="181"/>
      <c r="ATM24" s="181"/>
      <c r="ATN24" s="181"/>
      <c r="ATO24" s="181"/>
      <c r="ATP24" s="181"/>
      <c r="ATQ24" s="181"/>
      <c r="ATR24" s="181"/>
      <c r="ATS24" s="181"/>
      <c r="ATT24" s="181"/>
      <c r="ATU24" s="181"/>
      <c r="ATV24" s="181"/>
      <c r="ATW24" s="181"/>
      <c r="ATX24" s="181"/>
      <c r="ATY24" s="181"/>
      <c r="ATZ24" s="181"/>
      <c r="AUA24" s="181"/>
      <c r="AUB24" s="181"/>
      <c r="AUC24" s="181"/>
      <c r="AUD24" s="181"/>
      <c r="AUE24" s="181"/>
      <c r="AUF24" s="181"/>
      <c r="AUG24" s="181"/>
      <c r="AUH24" s="181"/>
      <c r="AUI24" s="181"/>
      <c r="AUJ24" s="181"/>
      <c r="AUK24" s="181"/>
      <c r="AUL24" s="181"/>
      <c r="AUM24" s="181"/>
      <c r="AUN24" s="181"/>
      <c r="AUO24" s="181"/>
      <c r="AUP24" s="181"/>
      <c r="AUQ24" s="181"/>
      <c r="AUR24" s="181"/>
      <c r="AUS24" s="181"/>
      <c r="AUT24" s="181"/>
      <c r="AUU24" s="181"/>
      <c r="AUV24" s="181"/>
      <c r="AUW24" s="181"/>
      <c r="AUX24" s="181"/>
      <c r="AUY24" s="181"/>
      <c r="AUZ24" s="181"/>
      <c r="AVA24" s="181"/>
      <c r="AVB24" s="181"/>
      <c r="AVC24" s="181"/>
      <c r="AVD24" s="181"/>
      <c r="AVE24" s="181"/>
      <c r="AVF24" s="181"/>
      <c r="AVG24" s="181"/>
      <c r="AVH24" s="181"/>
      <c r="AVI24" s="181"/>
      <c r="AVJ24" s="181"/>
      <c r="AVK24" s="181"/>
      <c r="AVL24" s="181"/>
      <c r="AVM24" s="181"/>
      <c r="AVN24" s="181"/>
      <c r="AVO24" s="181"/>
      <c r="AVP24" s="181"/>
      <c r="AVQ24" s="181"/>
      <c r="AVR24" s="181"/>
      <c r="AVS24" s="181"/>
      <c r="AVT24" s="181"/>
      <c r="AVU24" s="181"/>
      <c r="AVV24" s="181"/>
      <c r="AVW24" s="181"/>
      <c r="AVX24" s="181"/>
      <c r="AVY24" s="181"/>
      <c r="AVZ24" s="181"/>
      <c r="AWA24" s="181"/>
      <c r="AWB24" s="181"/>
      <c r="AWC24" s="181"/>
      <c r="AWD24" s="181"/>
      <c r="AWE24" s="181"/>
      <c r="AWF24" s="181"/>
      <c r="AWG24" s="181"/>
      <c r="AWH24" s="181"/>
      <c r="AWI24" s="181"/>
      <c r="AWJ24" s="181"/>
      <c r="AWK24" s="181"/>
      <c r="AWL24" s="181"/>
      <c r="AWM24" s="181"/>
      <c r="AWN24" s="181"/>
      <c r="AWO24" s="181"/>
      <c r="AWP24" s="181"/>
      <c r="AWQ24" s="181"/>
      <c r="AWR24" s="181"/>
      <c r="AWS24" s="181"/>
      <c r="AWT24" s="181"/>
      <c r="AWU24" s="181"/>
      <c r="AWV24" s="181"/>
      <c r="AWW24" s="181"/>
      <c r="AWX24" s="181"/>
      <c r="AWY24" s="181"/>
      <c r="AWZ24" s="181"/>
      <c r="AXA24" s="181"/>
      <c r="AXB24" s="181"/>
      <c r="AXC24" s="181"/>
      <c r="AXD24" s="181"/>
      <c r="AXE24" s="181"/>
      <c r="AXF24" s="181"/>
      <c r="AXG24" s="181"/>
      <c r="AXH24" s="181"/>
      <c r="AXI24" s="181"/>
      <c r="AXJ24" s="181"/>
      <c r="AXK24" s="181"/>
      <c r="AXL24" s="181"/>
      <c r="AXM24" s="181"/>
      <c r="AXN24" s="181"/>
      <c r="AXO24" s="181"/>
      <c r="AXP24" s="181"/>
      <c r="AXQ24" s="181"/>
      <c r="AXR24" s="181"/>
      <c r="AXS24" s="181"/>
      <c r="AXT24" s="181"/>
      <c r="AXU24" s="181"/>
      <c r="AXV24" s="181"/>
      <c r="AXW24" s="181"/>
      <c r="AXX24" s="181"/>
      <c r="AXY24" s="181"/>
      <c r="AXZ24" s="181"/>
      <c r="AYA24" s="181"/>
      <c r="AYB24" s="181"/>
      <c r="AYC24" s="181"/>
      <c r="AYD24" s="181"/>
      <c r="AYE24" s="181"/>
      <c r="AYF24" s="181"/>
      <c r="AYG24" s="181"/>
      <c r="AYH24" s="181"/>
      <c r="AYI24" s="181"/>
      <c r="AYJ24" s="181"/>
      <c r="AYK24" s="181"/>
      <c r="AYL24" s="181"/>
      <c r="AYM24" s="181"/>
      <c r="AYN24" s="181"/>
      <c r="AYO24" s="181"/>
      <c r="AYP24" s="181"/>
      <c r="AYQ24" s="181"/>
      <c r="AYR24" s="181"/>
      <c r="AYS24" s="181"/>
      <c r="AYT24" s="181"/>
      <c r="AYU24" s="181"/>
      <c r="AYV24" s="181"/>
      <c r="AYW24" s="181"/>
      <c r="AYX24" s="181"/>
      <c r="AYY24" s="181"/>
      <c r="AYZ24" s="181"/>
      <c r="AZA24" s="181"/>
      <c r="AZB24" s="181"/>
      <c r="AZC24" s="181"/>
      <c r="AZD24" s="181"/>
      <c r="AZE24" s="181"/>
      <c r="AZF24" s="181"/>
      <c r="AZG24" s="181"/>
      <c r="AZH24" s="181"/>
      <c r="AZI24" s="181"/>
      <c r="AZJ24" s="181"/>
      <c r="AZK24" s="181"/>
      <c r="AZL24" s="181"/>
      <c r="AZM24" s="181"/>
      <c r="AZN24" s="181"/>
      <c r="AZO24" s="181"/>
      <c r="AZP24" s="181"/>
      <c r="AZQ24" s="181"/>
      <c r="AZR24" s="181"/>
      <c r="AZS24" s="181"/>
      <c r="AZT24" s="181"/>
      <c r="AZU24" s="181"/>
      <c r="AZV24" s="181"/>
      <c r="AZW24" s="181"/>
      <c r="AZX24" s="181"/>
      <c r="AZY24" s="181"/>
      <c r="AZZ24" s="181"/>
      <c r="BAA24" s="181"/>
      <c r="BAB24" s="181"/>
      <c r="BAC24" s="181"/>
      <c r="BAD24" s="181"/>
      <c r="BAE24" s="181"/>
      <c r="BAF24" s="181"/>
      <c r="BAG24" s="181"/>
      <c r="BAH24" s="181"/>
      <c r="BAI24" s="181"/>
      <c r="BAJ24" s="181"/>
      <c r="BAK24" s="181"/>
      <c r="BAL24" s="181"/>
      <c r="BAM24" s="181"/>
      <c r="BAN24" s="181"/>
      <c r="BAO24" s="181"/>
      <c r="BAP24" s="181"/>
      <c r="BAQ24" s="181"/>
      <c r="BAR24" s="181"/>
      <c r="BAS24" s="181"/>
      <c r="BAT24" s="181"/>
      <c r="BAU24" s="181"/>
      <c r="BAV24" s="181"/>
      <c r="BAW24" s="181"/>
      <c r="BAX24" s="181"/>
      <c r="BAY24" s="181"/>
      <c r="BAZ24" s="181"/>
      <c r="BBA24" s="181"/>
      <c r="BBB24" s="181"/>
      <c r="BBC24" s="181"/>
      <c r="BBD24" s="181"/>
      <c r="BBE24" s="181"/>
      <c r="BBF24" s="181"/>
      <c r="BBG24" s="181"/>
      <c r="BBH24" s="181"/>
      <c r="BBI24" s="181"/>
      <c r="BBJ24" s="181"/>
      <c r="BBK24" s="181"/>
      <c r="BBL24" s="181"/>
      <c r="BBM24" s="181"/>
      <c r="BBN24" s="181"/>
      <c r="BBO24" s="181"/>
      <c r="BBP24" s="181"/>
      <c r="BBQ24" s="181"/>
      <c r="BBR24" s="181"/>
      <c r="BBS24" s="181"/>
      <c r="BBT24" s="181"/>
      <c r="BBU24" s="181"/>
      <c r="BBV24" s="181"/>
      <c r="BBW24" s="181"/>
      <c r="BBX24" s="181"/>
      <c r="BBY24" s="181"/>
      <c r="BBZ24" s="181"/>
      <c r="BCA24" s="181"/>
      <c r="BCB24" s="181"/>
      <c r="BCC24" s="181"/>
      <c r="BCD24" s="181"/>
      <c r="BCE24" s="181"/>
      <c r="BCF24" s="181"/>
      <c r="BCG24" s="181"/>
      <c r="BCH24" s="181"/>
      <c r="BCI24" s="181"/>
      <c r="BCJ24" s="181"/>
      <c r="BCK24" s="181"/>
      <c r="BCL24" s="181"/>
      <c r="BCM24" s="181"/>
      <c r="BCN24" s="181"/>
      <c r="BCO24" s="181"/>
      <c r="BCP24" s="181"/>
      <c r="BCQ24" s="181"/>
      <c r="BCR24" s="181"/>
      <c r="BCS24" s="181"/>
      <c r="BCT24" s="181"/>
      <c r="BCU24" s="181"/>
      <c r="BCV24" s="181"/>
      <c r="BCW24" s="181"/>
      <c r="BCX24" s="181"/>
      <c r="BCY24" s="181"/>
      <c r="BCZ24" s="181"/>
      <c r="BDA24" s="181"/>
      <c r="BDB24" s="181"/>
      <c r="BDC24" s="181"/>
      <c r="BDD24" s="181"/>
      <c r="BDE24" s="181"/>
      <c r="BDF24" s="181"/>
      <c r="BDG24" s="181"/>
      <c r="BDH24" s="181"/>
      <c r="BDI24" s="181"/>
      <c r="BDJ24" s="181"/>
      <c r="BDK24" s="181"/>
      <c r="BDL24" s="181"/>
      <c r="BDM24" s="181"/>
      <c r="BDN24" s="181"/>
      <c r="BDO24" s="181"/>
      <c r="BDP24" s="181"/>
      <c r="BDQ24" s="181"/>
      <c r="BDR24" s="181"/>
      <c r="BDS24" s="181"/>
      <c r="BDT24" s="181"/>
      <c r="BDU24" s="181"/>
      <c r="BDV24" s="181"/>
      <c r="BDW24" s="181"/>
      <c r="BDX24" s="181"/>
      <c r="BDY24" s="181"/>
      <c r="BDZ24" s="181"/>
      <c r="BEA24" s="181"/>
      <c r="BEB24" s="181"/>
      <c r="BEC24" s="181"/>
      <c r="BED24" s="181"/>
      <c r="BEE24" s="181"/>
      <c r="BEF24" s="181"/>
      <c r="BEG24" s="181"/>
      <c r="BEH24" s="181"/>
      <c r="BEI24" s="181"/>
      <c r="BEJ24" s="181"/>
      <c r="BEK24" s="181"/>
      <c r="BEL24" s="181"/>
      <c r="BEM24" s="181"/>
      <c r="BEN24" s="181"/>
      <c r="BEO24" s="181"/>
      <c r="BEP24" s="181"/>
      <c r="BEQ24" s="181"/>
      <c r="BER24" s="181"/>
      <c r="BES24" s="181"/>
      <c r="BET24" s="181"/>
      <c r="BEU24" s="181"/>
      <c r="BEV24" s="181"/>
      <c r="BEW24" s="181"/>
      <c r="BEX24" s="181"/>
      <c r="BEY24" s="181"/>
      <c r="BEZ24" s="181"/>
      <c r="BFA24" s="181"/>
      <c r="BFB24" s="181"/>
      <c r="BFC24" s="181"/>
      <c r="BFD24" s="181"/>
      <c r="BFE24" s="181"/>
      <c r="BFF24" s="181"/>
      <c r="BFG24" s="181"/>
      <c r="BFH24" s="181"/>
      <c r="BFI24" s="181"/>
      <c r="BFJ24" s="181"/>
      <c r="BFK24" s="181"/>
      <c r="BFL24" s="181"/>
      <c r="BFM24" s="181"/>
      <c r="BFN24" s="181"/>
      <c r="BFO24" s="181"/>
      <c r="BFP24" s="181"/>
      <c r="BFQ24" s="181"/>
      <c r="BFR24" s="181"/>
      <c r="BFS24" s="181"/>
      <c r="BFT24" s="181"/>
      <c r="BFU24" s="181"/>
      <c r="BFV24" s="181"/>
      <c r="BFW24" s="181"/>
      <c r="BFX24" s="181"/>
      <c r="BFY24" s="181"/>
      <c r="BFZ24" s="181"/>
      <c r="BGA24" s="181"/>
      <c r="BGB24" s="181"/>
      <c r="BGC24" s="181"/>
      <c r="BGD24" s="181"/>
      <c r="BGE24" s="181"/>
      <c r="BGF24" s="181"/>
      <c r="BGG24" s="181"/>
      <c r="BGH24" s="181"/>
      <c r="BGI24" s="181"/>
      <c r="BGJ24" s="181"/>
      <c r="BGK24" s="181"/>
      <c r="BGL24" s="181"/>
      <c r="BGM24" s="181"/>
      <c r="BGN24" s="181"/>
      <c r="BGO24" s="181"/>
      <c r="BGP24" s="181"/>
      <c r="BGQ24" s="181"/>
      <c r="BGR24" s="181"/>
      <c r="BGS24" s="181"/>
      <c r="BGT24" s="181"/>
      <c r="BGU24" s="181"/>
      <c r="BGV24" s="181"/>
      <c r="BGW24" s="181"/>
      <c r="BGX24" s="181"/>
      <c r="BGY24" s="181"/>
      <c r="BGZ24" s="181"/>
      <c r="BHA24" s="181"/>
      <c r="BHB24" s="181"/>
      <c r="BHC24" s="181"/>
      <c r="BHD24" s="181"/>
      <c r="BHE24" s="181"/>
      <c r="BHF24" s="181"/>
      <c r="BHG24" s="181"/>
      <c r="BHH24" s="181"/>
      <c r="BHI24" s="181"/>
      <c r="BHJ24" s="181"/>
      <c r="BHK24" s="181"/>
      <c r="BHL24" s="181"/>
      <c r="BHM24" s="181"/>
      <c r="BHN24" s="181"/>
      <c r="BHO24" s="181"/>
      <c r="BHP24" s="181"/>
      <c r="BHQ24" s="181"/>
      <c r="BHR24" s="181"/>
      <c r="BHS24" s="181"/>
      <c r="BHT24" s="181"/>
      <c r="BHU24" s="181"/>
      <c r="BHV24" s="181"/>
      <c r="BHW24" s="181"/>
      <c r="BHX24" s="181"/>
      <c r="BHY24" s="181"/>
      <c r="BHZ24" s="181"/>
      <c r="BIA24" s="181"/>
      <c r="BIB24" s="181"/>
      <c r="BIC24" s="181"/>
      <c r="BID24" s="181"/>
      <c r="BIE24" s="181"/>
      <c r="BIF24" s="181"/>
      <c r="BIG24" s="181"/>
      <c r="BIH24" s="181"/>
      <c r="BII24" s="181"/>
      <c r="BIJ24" s="181"/>
      <c r="BIK24" s="181"/>
      <c r="BIL24" s="181"/>
      <c r="BIM24" s="181"/>
      <c r="BIN24" s="181"/>
      <c r="BIO24" s="181"/>
      <c r="BIP24" s="181"/>
      <c r="BIQ24" s="181"/>
      <c r="BIR24" s="181"/>
      <c r="BIS24" s="181"/>
      <c r="BIT24" s="181"/>
      <c r="BIU24" s="181"/>
      <c r="BIV24" s="181"/>
      <c r="BIW24" s="181"/>
      <c r="BIX24" s="181"/>
      <c r="BIY24" s="181"/>
      <c r="BIZ24" s="181"/>
      <c r="BJA24" s="181"/>
      <c r="BJB24" s="181"/>
      <c r="BJC24" s="181"/>
      <c r="BJD24" s="181"/>
      <c r="BJE24" s="181"/>
      <c r="BJF24" s="181"/>
      <c r="BJG24" s="181"/>
      <c r="BJH24" s="181"/>
      <c r="BJI24" s="181"/>
      <c r="BJJ24" s="181"/>
      <c r="BJK24" s="181"/>
      <c r="BJL24" s="181"/>
      <c r="BJM24" s="181"/>
      <c r="BJN24" s="181"/>
      <c r="BJO24" s="181"/>
      <c r="BJP24" s="181"/>
      <c r="BJQ24" s="181"/>
      <c r="BJR24" s="181"/>
      <c r="BJS24" s="181"/>
      <c r="BJT24" s="181"/>
      <c r="BJU24" s="181"/>
      <c r="BJV24" s="181"/>
      <c r="BJW24" s="181"/>
      <c r="BJX24" s="181"/>
      <c r="BJY24" s="181"/>
      <c r="BJZ24" s="181"/>
      <c r="BKA24" s="181"/>
      <c r="BKB24" s="181"/>
      <c r="BKC24" s="181"/>
      <c r="BKD24" s="181"/>
      <c r="BKE24" s="181"/>
      <c r="BKF24" s="181"/>
      <c r="BKG24" s="181"/>
      <c r="BKH24" s="181"/>
      <c r="BKI24" s="181"/>
      <c r="BKJ24" s="181"/>
      <c r="BKK24" s="181"/>
      <c r="BKL24" s="181"/>
      <c r="BKM24" s="181"/>
      <c r="BKN24" s="181"/>
      <c r="BKO24" s="181"/>
      <c r="BKP24" s="181"/>
      <c r="BKQ24" s="181"/>
      <c r="BKR24" s="181"/>
      <c r="BKS24" s="181"/>
      <c r="BKT24" s="181"/>
      <c r="BKU24" s="181"/>
      <c r="BKV24" s="181"/>
      <c r="BKW24" s="181"/>
      <c r="BKX24" s="181"/>
      <c r="BKY24" s="181"/>
      <c r="BKZ24" s="181"/>
      <c r="BLA24" s="181"/>
      <c r="BLB24" s="181"/>
      <c r="BLC24" s="181"/>
      <c r="BLD24" s="181"/>
      <c r="BLE24" s="181"/>
      <c r="BLF24" s="181"/>
      <c r="BLG24" s="181"/>
      <c r="BLH24" s="181"/>
      <c r="BLI24" s="181"/>
      <c r="BLJ24" s="181"/>
      <c r="BLK24" s="181"/>
      <c r="BLL24" s="181"/>
      <c r="BLM24" s="181"/>
      <c r="BLN24" s="181"/>
      <c r="BLO24" s="181"/>
      <c r="BLP24" s="181"/>
      <c r="BLQ24" s="181"/>
      <c r="BLR24" s="181"/>
      <c r="BLS24" s="181"/>
      <c r="BLT24" s="181"/>
      <c r="BLU24" s="181"/>
      <c r="BLV24" s="181"/>
      <c r="BLW24" s="181"/>
      <c r="BLX24" s="181"/>
      <c r="BLY24" s="181"/>
      <c r="BLZ24" s="181"/>
      <c r="BMA24" s="181"/>
      <c r="BMB24" s="181"/>
      <c r="BMC24" s="181"/>
      <c r="BMD24" s="181"/>
      <c r="BME24" s="181"/>
      <c r="BMF24" s="181"/>
      <c r="BMG24" s="181"/>
      <c r="BMH24" s="181"/>
      <c r="BMI24" s="181"/>
      <c r="BMJ24" s="181"/>
      <c r="BMK24" s="181"/>
      <c r="BML24" s="181"/>
      <c r="BMM24" s="181"/>
      <c r="BMN24" s="181"/>
      <c r="BMO24" s="181"/>
      <c r="BMP24" s="181"/>
      <c r="BMQ24" s="181"/>
      <c r="BMR24" s="181"/>
      <c r="BMS24" s="181"/>
      <c r="BMT24" s="181"/>
      <c r="BMU24" s="181"/>
      <c r="BMV24" s="181"/>
      <c r="BMW24" s="181"/>
      <c r="BMX24" s="181"/>
      <c r="BMY24" s="181"/>
      <c r="BMZ24" s="181"/>
      <c r="BNA24" s="181"/>
      <c r="BNB24" s="181"/>
      <c r="BNC24" s="181"/>
      <c r="BND24" s="181"/>
      <c r="BNE24" s="181"/>
      <c r="BNF24" s="181"/>
      <c r="BNG24" s="181"/>
      <c r="BNH24" s="181"/>
      <c r="BNI24" s="181"/>
      <c r="BNJ24" s="181"/>
      <c r="BNK24" s="181"/>
      <c r="BNL24" s="181"/>
      <c r="BNM24" s="181"/>
      <c r="BNN24" s="181"/>
      <c r="BNO24" s="181"/>
      <c r="BNP24" s="181"/>
      <c r="BNQ24" s="181"/>
      <c r="BNR24" s="181"/>
      <c r="BNS24" s="181"/>
      <c r="BNT24" s="181"/>
      <c r="BNU24" s="181"/>
      <c r="BNV24" s="181"/>
      <c r="BNW24" s="181"/>
      <c r="BNX24" s="181"/>
      <c r="BNY24" s="181"/>
      <c r="BNZ24" s="181"/>
      <c r="BOA24" s="181"/>
      <c r="BOB24" s="181"/>
      <c r="BOC24" s="181"/>
      <c r="BOD24" s="181"/>
      <c r="BOE24" s="181"/>
      <c r="BOF24" s="181"/>
      <c r="BOG24" s="181"/>
      <c r="BOH24" s="181"/>
      <c r="BOI24" s="181"/>
      <c r="BOJ24" s="181"/>
      <c r="BOK24" s="181"/>
      <c r="BOL24" s="181"/>
      <c r="BOM24" s="181"/>
      <c r="BON24" s="181"/>
      <c r="BOO24" s="181"/>
      <c r="BOP24" s="181"/>
      <c r="BOQ24" s="181"/>
      <c r="BOR24" s="181"/>
      <c r="BOS24" s="181"/>
      <c r="BOT24" s="181"/>
      <c r="BOU24" s="181"/>
      <c r="BOV24" s="181"/>
      <c r="BOW24" s="181"/>
      <c r="BOX24" s="181"/>
      <c r="BOY24" s="181"/>
      <c r="BOZ24" s="181"/>
      <c r="BPA24" s="181"/>
      <c r="BPB24" s="181"/>
      <c r="BPC24" s="181"/>
      <c r="BPD24" s="181"/>
      <c r="BPE24" s="181"/>
      <c r="BPF24" s="181"/>
      <c r="BPG24" s="181"/>
      <c r="BPH24" s="181"/>
      <c r="BPI24" s="181"/>
      <c r="BPJ24" s="181"/>
      <c r="BPK24" s="181"/>
      <c r="BPL24" s="181"/>
      <c r="BPM24" s="181"/>
      <c r="BPN24" s="181"/>
      <c r="BPO24" s="181"/>
      <c r="BPP24" s="181"/>
      <c r="BPQ24" s="181"/>
      <c r="BPR24" s="181"/>
      <c r="BPS24" s="181"/>
      <c r="BPT24" s="181"/>
      <c r="BPU24" s="181"/>
      <c r="BPV24" s="181"/>
      <c r="BPW24" s="181"/>
      <c r="BPX24" s="181"/>
      <c r="BPY24" s="181"/>
      <c r="BPZ24" s="181"/>
      <c r="BQA24" s="181"/>
      <c r="BQB24" s="181"/>
      <c r="BQC24" s="181"/>
      <c r="BQD24" s="181"/>
      <c r="BQE24" s="181"/>
      <c r="BQF24" s="181"/>
      <c r="BQG24" s="181"/>
      <c r="BQH24" s="181"/>
      <c r="BQI24" s="181"/>
      <c r="BQJ24" s="181"/>
      <c r="BQK24" s="181"/>
    </row>
    <row r="25" spans="1:1805" x14ac:dyDescent="0.25">
      <c r="A25" s="201"/>
      <c r="B25" s="168"/>
      <c r="C25" s="167" t="s">
        <v>5</v>
      </c>
      <c r="E25" s="182" t="s">
        <v>44</v>
      </c>
      <c r="F25" s="182" t="s">
        <v>44</v>
      </c>
      <c r="G25" s="182" t="s">
        <v>44</v>
      </c>
      <c r="H25" s="170"/>
      <c r="I25" s="170"/>
      <c r="K25" s="202">
        <f>SUM(M25:AU25)</f>
        <v>479.75810468031329</v>
      </c>
      <c r="M25" s="203">
        <f>M$10*'Inputs and key outputs'!$D$50*M$7</f>
        <v>0</v>
      </c>
      <c r="N25" s="203">
        <f>N$10*'Inputs and key outputs'!$D$50*N$7</f>
        <v>11.826000000000001</v>
      </c>
      <c r="O25" s="203">
        <f>O$10*'Inputs and key outputs'!$D$50*O$7</f>
        <v>12.062520000000001</v>
      </c>
      <c r="P25" s="203">
        <f>P$10*'Inputs and key outputs'!$D$50*P$7</f>
        <v>12.303770400000001</v>
      </c>
      <c r="Q25" s="203">
        <f>Q$10*'Inputs and key outputs'!$D$50*Q$7</f>
        <v>12.549845807999999</v>
      </c>
      <c r="R25" s="203">
        <f>R$10*'Inputs and key outputs'!$D$50*R$7</f>
        <v>12.800842724160001</v>
      </c>
      <c r="S25" s="203">
        <f>S$10*'Inputs and key outputs'!$D$50*S$7</f>
        <v>13.0568595786432</v>
      </c>
      <c r="T25" s="203">
        <f>T$10*'Inputs and key outputs'!$D$50*T$7</f>
        <v>13.317996770216066</v>
      </c>
      <c r="U25" s="203">
        <f>U$10*'Inputs and key outputs'!$D$50*U$7</f>
        <v>13.584356705620387</v>
      </c>
      <c r="V25" s="203">
        <f>V$10*'Inputs and key outputs'!$D$50*V$7</f>
        <v>13.856043839732795</v>
      </c>
      <c r="W25" s="203">
        <f>W$10*'Inputs and key outputs'!$D$50*W$7</f>
        <v>14.133164716527451</v>
      </c>
      <c r="X25" s="203">
        <f>X$10*'Inputs and key outputs'!$D$50*X$7</f>
        <v>14.415828010858</v>
      </c>
      <c r="Y25" s="203">
        <f>Y$10*'Inputs and key outputs'!$D$50*Y$7</f>
        <v>14.70414457107516</v>
      </c>
      <c r="Z25" s="203">
        <f>Z$10*'Inputs and key outputs'!$D$50*Z$7</f>
        <v>14.998227462496663</v>
      </c>
      <c r="AA25" s="203">
        <f>AA$10*'Inputs and key outputs'!$D$50*AA$7</f>
        <v>15.298192011746595</v>
      </c>
      <c r="AB25" s="203">
        <f>AB$10*'Inputs and key outputs'!$D$50*AB$7</f>
        <v>15.604155851981529</v>
      </c>
      <c r="AC25" s="203">
        <f>AC$10*'Inputs and key outputs'!$D$50*AC$7</f>
        <v>15.91623896902116</v>
      </c>
      <c r="AD25" s="203">
        <f>AD$10*'Inputs and key outputs'!$D$50*AD$7</f>
        <v>16.234563748401584</v>
      </c>
      <c r="AE25" s="203">
        <f>AE$10*'Inputs and key outputs'!$D$50*AE$7</f>
        <v>16.559255023369616</v>
      </c>
      <c r="AF25" s="203">
        <f>AF$10*'Inputs and key outputs'!$D$50*AF$7</f>
        <v>16.89044012383701</v>
      </c>
      <c r="AG25" s="203">
        <f>AG$10*'Inputs and key outputs'!$D$50*AG$7</f>
        <v>17.22824892631375</v>
      </c>
      <c r="AH25" s="203">
        <f>AH$10*'Inputs and key outputs'!$D$50*AH$7</f>
        <v>17.572813904840025</v>
      </c>
      <c r="AI25" s="203">
        <f>AI$10*'Inputs and key outputs'!$D$50*AI$7</f>
        <v>17.924270182936827</v>
      </c>
      <c r="AJ25" s="203">
        <f>AJ$10*'Inputs and key outputs'!$D$50*AJ$7</f>
        <v>18.282755586595567</v>
      </c>
      <c r="AK25" s="203">
        <f>AK$10*'Inputs and key outputs'!$D$50*AK$7</f>
        <v>18.648410698327474</v>
      </c>
      <c r="AL25" s="203">
        <f>AL$10*'Inputs and key outputs'!$D$50*AL$7</f>
        <v>19.021378912294026</v>
      </c>
      <c r="AM25" s="203">
        <f>AM$10*'Inputs and key outputs'!$D$50*AM$7</f>
        <v>19.401806490539904</v>
      </c>
      <c r="AN25" s="203">
        <f>AN$10*'Inputs and key outputs'!$D$50*AN$7</f>
        <v>19.789842620350704</v>
      </c>
      <c r="AO25" s="203">
        <f>AO$10*'Inputs and key outputs'!$D$50*AO$7</f>
        <v>20.185639472757718</v>
      </c>
      <c r="AP25" s="203">
        <f>AP$10*'Inputs and key outputs'!$D$50*AP$7</f>
        <v>20.589352262212874</v>
      </c>
      <c r="AQ25" s="203">
        <f>AQ$10*'Inputs and key outputs'!$D$50*AQ$7</f>
        <v>21.00113930745713</v>
      </c>
      <c r="AR25" s="203">
        <f>AR$10*'Inputs and key outputs'!$D$50*AR$7</f>
        <v>0</v>
      </c>
      <c r="AS25" s="203">
        <f>AS$10*'Inputs and key outputs'!$D$50*AS$7</f>
        <v>0</v>
      </c>
      <c r="AT25" s="203">
        <f>AT$10*'Inputs and key outputs'!$D$50*AT$7</f>
        <v>0</v>
      </c>
      <c r="AU25" s="203">
        <f>AU$10*'Inputs and key outputs'!$D$50*AU$7</f>
        <v>0</v>
      </c>
    </row>
    <row r="26" spans="1:1805" x14ac:dyDescent="0.25">
      <c r="A26" s="201"/>
      <c r="B26" s="168"/>
      <c r="C26" s="167" t="s">
        <v>85</v>
      </c>
      <c r="E26" s="170"/>
      <c r="F26" s="170"/>
      <c r="G26" s="170"/>
      <c r="H26" s="185" t="s">
        <v>44</v>
      </c>
      <c r="I26" s="170"/>
      <c r="K26" s="202">
        <f>SUM(M26:AU26)</f>
        <v>0</v>
      </c>
      <c r="M26" s="203">
        <f>M$12*'Inputs and key outputs'!$D$62*M$7</f>
        <v>0</v>
      </c>
      <c r="N26" s="203">
        <f>N$12*'Inputs and key outputs'!$D$62*N$7</f>
        <v>0</v>
      </c>
      <c r="O26" s="203">
        <f>O$12*'Inputs and key outputs'!$D$62*O$7</f>
        <v>0</v>
      </c>
      <c r="P26" s="203">
        <f>P$12*'Inputs and key outputs'!$D$62*P$7</f>
        <v>0</v>
      </c>
      <c r="Q26" s="203">
        <f>Q$12*'Inputs and key outputs'!$D$62*Q$7</f>
        <v>0</v>
      </c>
      <c r="R26" s="203">
        <f>R$12*'Inputs and key outputs'!$D$62*R$7</f>
        <v>0</v>
      </c>
      <c r="S26" s="203">
        <f>S$12*'Inputs and key outputs'!$D$62*S$7</f>
        <v>0</v>
      </c>
      <c r="T26" s="203">
        <f>T$12*'Inputs and key outputs'!$D$62*T$7</f>
        <v>0</v>
      </c>
      <c r="U26" s="203">
        <f>U$12*'Inputs and key outputs'!$D$62*U$7</f>
        <v>0</v>
      </c>
      <c r="V26" s="203">
        <f>V$12*'Inputs and key outputs'!$D$62*V$7</f>
        <v>0</v>
      </c>
      <c r="W26" s="203">
        <f>W$12*'Inputs and key outputs'!$D$62*W$7</f>
        <v>0</v>
      </c>
      <c r="X26" s="203">
        <f>X$12*'Inputs and key outputs'!$D$62*X$7</f>
        <v>0</v>
      </c>
      <c r="Y26" s="203">
        <f>Y$12*'Inputs and key outputs'!$D$62*Y$7</f>
        <v>0</v>
      </c>
      <c r="Z26" s="203">
        <f>Z$12*'Inputs and key outputs'!$D$62*Z$7</f>
        <v>0</v>
      </c>
      <c r="AA26" s="203">
        <f>AA$12*'Inputs and key outputs'!$D$62*AA$7</f>
        <v>0</v>
      </c>
      <c r="AB26" s="203">
        <f>AB$12*'Inputs and key outputs'!$D$62*AB$7</f>
        <v>0</v>
      </c>
      <c r="AC26" s="203">
        <f>AC$12*'Inputs and key outputs'!$D$62*AC$7</f>
        <v>0</v>
      </c>
      <c r="AD26" s="203">
        <f>AD$12*'Inputs and key outputs'!$D$62*AD$7</f>
        <v>0</v>
      </c>
      <c r="AE26" s="203">
        <f>AE$12*'Inputs and key outputs'!$D$62*AE$7</f>
        <v>0</v>
      </c>
      <c r="AF26" s="203">
        <f>AF$12*'Inputs and key outputs'!$D$62*AF$7</f>
        <v>0</v>
      </c>
      <c r="AG26" s="203">
        <f>AG$12*'Inputs and key outputs'!$D$62*AG$7</f>
        <v>0</v>
      </c>
      <c r="AH26" s="203">
        <f>AH$12*'Inputs and key outputs'!$D$62*AH$7</f>
        <v>0</v>
      </c>
      <c r="AI26" s="203">
        <f>AI$12*'Inputs and key outputs'!$D$62*AI$7</f>
        <v>0</v>
      </c>
      <c r="AJ26" s="203">
        <f>AJ$12*'Inputs and key outputs'!$D$62*AJ$7</f>
        <v>0</v>
      </c>
      <c r="AK26" s="203">
        <f>AK$12*'Inputs and key outputs'!$D$62*AK$7</f>
        <v>0</v>
      </c>
      <c r="AL26" s="203">
        <f>AL$12*'Inputs and key outputs'!$D$62*AL$7</f>
        <v>0</v>
      </c>
      <c r="AM26" s="203">
        <f>AM$12*'Inputs and key outputs'!$D$62*AM$7</f>
        <v>0</v>
      </c>
      <c r="AN26" s="203">
        <f>AN$12*'Inputs and key outputs'!$D$62*AN$7</f>
        <v>0</v>
      </c>
      <c r="AO26" s="203">
        <f>AO$12*'Inputs and key outputs'!$D$62*AO$7</f>
        <v>0</v>
      </c>
      <c r="AP26" s="203">
        <f>AP$12*'Inputs and key outputs'!$D$62*AP$7</f>
        <v>0</v>
      </c>
      <c r="AQ26" s="203">
        <f>AQ$12*'Inputs and key outputs'!$D$62*AQ$7</f>
        <v>0</v>
      </c>
      <c r="AR26" s="203">
        <f>AR$12*'Inputs and key outputs'!$D$62*AR$7</f>
        <v>0</v>
      </c>
      <c r="AS26" s="203">
        <f>AS$12*'Inputs and key outputs'!$D$62*AS$7</f>
        <v>0</v>
      </c>
      <c r="AT26" s="203">
        <f>AT$12*'Inputs and key outputs'!$D$62*AT$7</f>
        <v>0</v>
      </c>
      <c r="AU26" s="203">
        <f>AU$12*'Inputs and key outputs'!$D$62*AU$7</f>
        <v>0</v>
      </c>
    </row>
    <row r="27" spans="1:1805" x14ac:dyDescent="0.25">
      <c r="A27" s="201"/>
      <c r="B27" s="168"/>
      <c r="C27" s="167" t="s">
        <v>47</v>
      </c>
      <c r="E27" s="170"/>
      <c r="F27" s="170"/>
      <c r="G27" s="170"/>
      <c r="H27" s="170"/>
      <c r="I27" s="186" t="s">
        <v>44</v>
      </c>
      <c r="K27" s="202">
        <f>SUM(M27:AU27)</f>
        <v>0</v>
      </c>
      <c r="M27" s="203">
        <f>'Inputs and key outputs'!$D$86*M$16*M$7</f>
        <v>0</v>
      </c>
      <c r="N27" s="203">
        <f>'Inputs and key outputs'!$D$86*N$16*N$7</f>
        <v>0</v>
      </c>
      <c r="O27" s="203">
        <f>'Inputs and key outputs'!$D$86*O$16*O$7</f>
        <v>0</v>
      </c>
      <c r="P27" s="203">
        <f>'Inputs and key outputs'!$D$86*P$16*P$7</f>
        <v>0</v>
      </c>
      <c r="Q27" s="203">
        <f>'Inputs and key outputs'!$D$86*Q$16*Q$7</f>
        <v>0</v>
      </c>
      <c r="R27" s="203">
        <f>'Inputs and key outputs'!$D$86*R$16*R$7</f>
        <v>0</v>
      </c>
      <c r="S27" s="203">
        <f>'Inputs and key outputs'!$D$86*S$16*S$7</f>
        <v>0</v>
      </c>
      <c r="T27" s="203">
        <f>'Inputs and key outputs'!$D$86*T$16*T$7</f>
        <v>0</v>
      </c>
      <c r="U27" s="203">
        <f>'Inputs and key outputs'!$D$86*U$16*U$7</f>
        <v>0</v>
      </c>
      <c r="V27" s="203">
        <f>'Inputs and key outputs'!$D$86*V$16*V$7</f>
        <v>0</v>
      </c>
      <c r="W27" s="203">
        <f>'Inputs and key outputs'!$D$86*W$16*W$7</f>
        <v>0</v>
      </c>
      <c r="X27" s="203">
        <f>'Inputs and key outputs'!$D$86*X$16*X$7</f>
        <v>0</v>
      </c>
      <c r="Y27" s="203">
        <f>'Inputs and key outputs'!$D$86*Y$16*Y$7</f>
        <v>0</v>
      </c>
      <c r="Z27" s="203">
        <f>'Inputs and key outputs'!$D$86*Z$16*Z$7</f>
        <v>0</v>
      </c>
      <c r="AA27" s="203">
        <f>'Inputs and key outputs'!$D$86*AA$16*AA$7</f>
        <v>0</v>
      </c>
      <c r="AB27" s="203">
        <f>'Inputs and key outputs'!$D$86*AB$16*AB$7</f>
        <v>0</v>
      </c>
      <c r="AC27" s="203">
        <f>'Inputs and key outputs'!$D$86*AC$16*AC$7</f>
        <v>0</v>
      </c>
      <c r="AD27" s="203">
        <f>'Inputs and key outputs'!$D$86*AD$16*AD$7</f>
        <v>0</v>
      </c>
      <c r="AE27" s="203">
        <f>'Inputs and key outputs'!$D$86*AE$16*AE$7</f>
        <v>0</v>
      </c>
      <c r="AF27" s="203">
        <f>'Inputs and key outputs'!$D$86*AF$16*AF$7</f>
        <v>0</v>
      </c>
      <c r="AG27" s="203">
        <f>'Inputs and key outputs'!$D$86*AG$16*AG$7</f>
        <v>0</v>
      </c>
      <c r="AH27" s="203">
        <f>'Inputs and key outputs'!$D$86*AH$16*AH$7</f>
        <v>0</v>
      </c>
      <c r="AI27" s="203">
        <f>'Inputs and key outputs'!$D$86*AI$16*AI$7</f>
        <v>0</v>
      </c>
      <c r="AJ27" s="203">
        <f>'Inputs and key outputs'!$D$86*AJ$16*AJ$7</f>
        <v>0</v>
      </c>
      <c r="AK27" s="203">
        <f>'Inputs and key outputs'!$D$86*AK$16*AK$7</f>
        <v>0</v>
      </c>
      <c r="AL27" s="203">
        <f>'Inputs and key outputs'!$D$86*AL$16*AL$7</f>
        <v>0</v>
      </c>
      <c r="AM27" s="203">
        <f>'Inputs and key outputs'!$D$86*AM$16*AM$7</f>
        <v>0</v>
      </c>
      <c r="AN27" s="203">
        <f>'Inputs and key outputs'!$D$86*AN$16*AN$7</f>
        <v>0</v>
      </c>
      <c r="AO27" s="203">
        <f>'Inputs and key outputs'!$D$86*AO$16*AO$7</f>
        <v>0</v>
      </c>
      <c r="AP27" s="203">
        <f>'Inputs and key outputs'!$D$86*AP$16*AP$7</f>
        <v>0</v>
      </c>
      <c r="AQ27" s="203">
        <f>'Inputs and key outputs'!$D$86*AQ$16*AQ$7</f>
        <v>0</v>
      </c>
      <c r="AR27" s="203">
        <f>'Inputs and key outputs'!$D$86*AR$16*AR$7</f>
        <v>0</v>
      </c>
      <c r="AS27" s="203">
        <f>'Inputs and key outputs'!$D$86*AS$16*AS$7</f>
        <v>0</v>
      </c>
      <c r="AT27" s="203">
        <f>'Inputs and key outputs'!$D$86*AT$16*AT$7</f>
        <v>0</v>
      </c>
      <c r="AU27" s="203">
        <f>'Inputs and key outputs'!$D$86*AU$16*AU$7</f>
        <v>0</v>
      </c>
    </row>
    <row r="28" spans="1:1805" x14ac:dyDescent="0.25">
      <c r="A28" s="201"/>
      <c r="B28" s="204"/>
      <c r="C28" s="198" t="s">
        <v>39</v>
      </c>
      <c r="E28" s="185" t="s">
        <v>44</v>
      </c>
      <c r="F28" s="185" t="s">
        <v>44</v>
      </c>
      <c r="G28" s="170"/>
      <c r="H28" s="185" t="s">
        <v>44</v>
      </c>
      <c r="I28" s="170"/>
      <c r="K28" s="202">
        <f>SUM(M28:AU28)</f>
        <v>0</v>
      </c>
      <c r="M28" s="199">
        <f>M$18*'Inputs and key outputs'!$D$89*M$7</f>
        <v>0</v>
      </c>
      <c r="N28" s="199">
        <f>N$18*'Inputs and key outputs'!$D$89*N$7</f>
        <v>0</v>
      </c>
      <c r="O28" s="199">
        <f>O$18*'Inputs and key outputs'!$D$89*O$7</f>
        <v>0</v>
      </c>
      <c r="P28" s="199">
        <f>P$18*'Inputs and key outputs'!$D$89*P$7</f>
        <v>0</v>
      </c>
      <c r="Q28" s="199">
        <f>Q$18*'Inputs and key outputs'!$D$89*Q$7</f>
        <v>0</v>
      </c>
      <c r="R28" s="199">
        <f>R$18*'Inputs and key outputs'!$D$89*R$7</f>
        <v>0</v>
      </c>
      <c r="S28" s="199">
        <f>S$18*'Inputs and key outputs'!$D$89*S$7</f>
        <v>0</v>
      </c>
      <c r="T28" s="199">
        <f>T$18*'Inputs and key outputs'!$D$89*T$7</f>
        <v>0</v>
      </c>
      <c r="U28" s="199">
        <f>U$18*'Inputs and key outputs'!$D$89*U$7</f>
        <v>0</v>
      </c>
      <c r="V28" s="199">
        <f>V$18*'Inputs and key outputs'!$D$89*V$7</f>
        <v>0</v>
      </c>
      <c r="W28" s="199">
        <f>W$18*'Inputs and key outputs'!$D$89*W$7</f>
        <v>0</v>
      </c>
      <c r="X28" s="199">
        <f>X$18*'Inputs and key outputs'!$D$89*X$7</f>
        <v>0</v>
      </c>
      <c r="Y28" s="199">
        <f>Y$18*'Inputs and key outputs'!$D$89*Y$7</f>
        <v>0</v>
      </c>
      <c r="Z28" s="199">
        <f>Z$18*'Inputs and key outputs'!$D$89*Z$7</f>
        <v>0</v>
      </c>
      <c r="AA28" s="199">
        <f>AA$18*'Inputs and key outputs'!$D$89*AA$7</f>
        <v>0</v>
      </c>
      <c r="AB28" s="199">
        <f>AB$18*'Inputs and key outputs'!$D$89*AB$7</f>
        <v>0</v>
      </c>
      <c r="AC28" s="199">
        <f>AC$18*'Inputs and key outputs'!$D$89*AC$7</f>
        <v>0</v>
      </c>
      <c r="AD28" s="199">
        <f>AD$18*'Inputs and key outputs'!$D$89*AD$7</f>
        <v>0</v>
      </c>
      <c r="AE28" s="199">
        <f>AE$18*'Inputs and key outputs'!$D$89*AE$7</f>
        <v>0</v>
      </c>
      <c r="AF28" s="199">
        <f>AF$18*'Inputs and key outputs'!$D$89*AF$7</f>
        <v>0</v>
      </c>
      <c r="AG28" s="199">
        <f>AG$18*'Inputs and key outputs'!$D$89*AG$7</f>
        <v>0</v>
      </c>
      <c r="AH28" s="199">
        <f>AH$18*'Inputs and key outputs'!$D$89*AH$7</f>
        <v>0</v>
      </c>
      <c r="AI28" s="199">
        <f>AI$18*'Inputs and key outputs'!$D$89*AI$7</f>
        <v>0</v>
      </c>
      <c r="AJ28" s="199">
        <f>AJ$18*'Inputs and key outputs'!$D$89*AJ$7</f>
        <v>0</v>
      </c>
      <c r="AK28" s="199">
        <f>AK$18*'Inputs and key outputs'!$D$89*AK$7</f>
        <v>0</v>
      </c>
      <c r="AL28" s="199">
        <f>AL$18*'Inputs and key outputs'!$D$89*AL$7</f>
        <v>0</v>
      </c>
      <c r="AM28" s="199">
        <f>AM$18*'Inputs and key outputs'!$D$89*AM$7</f>
        <v>0</v>
      </c>
      <c r="AN28" s="199">
        <f>AN$18*'Inputs and key outputs'!$D$89*AN$7</f>
        <v>0</v>
      </c>
      <c r="AO28" s="199">
        <f>AO$18*'Inputs and key outputs'!$D$89*AO$7</f>
        <v>0</v>
      </c>
      <c r="AP28" s="199">
        <f>AP$18*'Inputs and key outputs'!$D$89*AP$7</f>
        <v>0</v>
      </c>
      <c r="AQ28" s="199">
        <f>AQ$18*'Inputs and key outputs'!$D$89*AQ$7</f>
        <v>0</v>
      </c>
      <c r="AR28" s="199">
        <f>AR$18*'Inputs and key outputs'!$D$89*AR$7</f>
        <v>0</v>
      </c>
      <c r="AS28" s="199">
        <f>AS$18*'Inputs and key outputs'!$D$89*AS$7</f>
        <v>0</v>
      </c>
      <c r="AT28" s="199">
        <f>AT$18*'Inputs and key outputs'!$D$89*AT$7</f>
        <v>0</v>
      </c>
      <c r="AU28" s="199">
        <f>AU$18*'Inputs and key outputs'!$D$89*AU$7</f>
        <v>0</v>
      </c>
    </row>
    <row r="29" spans="1:1805" s="180" customFormat="1" ht="6" x14ac:dyDescent="0.15">
      <c r="A29" s="194"/>
      <c r="B29" s="195"/>
      <c r="K29" s="205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1"/>
      <c r="BU29" s="181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1"/>
      <c r="CM29" s="181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1"/>
      <c r="DE29" s="181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1"/>
      <c r="DV29" s="181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1"/>
      <c r="EN29" s="181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1"/>
      <c r="FE29" s="181"/>
      <c r="FF29" s="181"/>
      <c r="FG29" s="181"/>
      <c r="FH29" s="181"/>
      <c r="FI29" s="181"/>
      <c r="FJ29" s="181"/>
      <c r="FK29" s="181"/>
      <c r="FL29" s="181"/>
      <c r="FM29" s="181"/>
      <c r="FN29" s="181"/>
      <c r="FO29" s="181"/>
      <c r="FP29" s="181"/>
      <c r="FQ29" s="181"/>
      <c r="FR29" s="181"/>
      <c r="FS29" s="181"/>
      <c r="FT29" s="181"/>
      <c r="FU29" s="181"/>
      <c r="FV29" s="181"/>
      <c r="FW29" s="181"/>
      <c r="FX29" s="181"/>
      <c r="FY29" s="181"/>
      <c r="FZ29" s="181"/>
      <c r="GA29" s="181"/>
      <c r="GB29" s="181"/>
      <c r="GC29" s="181"/>
      <c r="GD29" s="181"/>
      <c r="GE29" s="181"/>
      <c r="GF29" s="181"/>
      <c r="GG29" s="181"/>
      <c r="GH29" s="181"/>
      <c r="GI29" s="181"/>
      <c r="GJ29" s="181"/>
      <c r="GK29" s="181"/>
      <c r="GL29" s="181"/>
      <c r="GM29" s="181"/>
      <c r="GN29" s="181"/>
      <c r="GO29" s="181"/>
      <c r="GP29" s="181"/>
      <c r="GQ29" s="181"/>
      <c r="GR29" s="181"/>
      <c r="GS29" s="181"/>
      <c r="GT29" s="181"/>
      <c r="GU29" s="181"/>
      <c r="GV29" s="181"/>
      <c r="GW29" s="181"/>
      <c r="GX29" s="181"/>
      <c r="GY29" s="181"/>
      <c r="GZ29" s="181"/>
      <c r="HA29" s="181"/>
      <c r="HB29" s="181"/>
      <c r="HC29" s="181"/>
      <c r="HD29" s="181"/>
      <c r="HE29" s="181"/>
      <c r="HF29" s="181"/>
      <c r="HG29" s="181"/>
      <c r="HH29" s="181"/>
      <c r="HI29" s="181"/>
      <c r="HJ29" s="181"/>
      <c r="HK29" s="181"/>
      <c r="HL29" s="181"/>
      <c r="HM29" s="181"/>
      <c r="HN29" s="181"/>
      <c r="HO29" s="181"/>
      <c r="HP29" s="181"/>
      <c r="HQ29" s="181"/>
      <c r="HR29" s="181"/>
      <c r="HS29" s="181"/>
      <c r="HT29" s="181"/>
      <c r="HU29" s="181"/>
      <c r="HV29" s="181"/>
      <c r="HW29" s="181"/>
      <c r="HX29" s="181"/>
      <c r="HY29" s="181"/>
      <c r="HZ29" s="181"/>
      <c r="IA29" s="181"/>
      <c r="IB29" s="181"/>
      <c r="IC29" s="181"/>
      <c r="ID29" s="181"/>
      <c r="IE29" s="181"/>
      <c r="IF29" s="181"/>
      <c r="IG29" s="181"/>
      <c r="IH29" s="181"/>
      <c r="II29" s="181"/>
      <c r="IJ29" s="181"/>
      <c r="IK29" s="181"/>
      <c r="IL29" s="181"/>
      <c r="IM29" s="181"/>
      <c r="IN29" s="181"/>
      <c r="IO29" s="181"/>
      <c r="IP29" s="181"/>
      <c r="IQ29" s="181"/>
      <c r="IR29" s="181"/>
      <c r="IS29" s="181"/>
      <c r="IT29" s="181"/>
      <c r="IU29" s="181"/>
      <c r="IV29" s="181"/>
      <c r="IW29" s="181"/>
      <c r="IX29" s="181"/>
      <c r="IY29" s="181"/>
      <c r="IZ29" s="181"/>
      <c r="JA29" s="181"/>
      <c r="JB29" s="181"/>
      <c r="JC29" s="181"/>
      <c r="JD29" s="181"/>
      <c r="JE29" s="181"/>
      <c r="JF29" s="181"/>
      <c r="JG29" s="181"/>
      <c r="JH29" s="181"/>
      <c r="JI29" s="181"/>
      <c r="JJ29" s="181"/>
      <c r="JK29" s="181"/>
      <c r="JL29" s="181"/>
      <c r="JM29" s="181"/>
      <c r="JN29" s="181"/>
      <c r="JO29" s="181"/>
      <c r="JP29" s="181"/>
      <c r="JQ29" s="181"/>
      <c r="JR29" s="181"/>
      <c r="JS29" s="181"/>
      <c r="JT29" s="181"/>
      <c r="JU29" s="181"/>
      <c r="JV29" s="181"/>
      <c r="JW29" s="181"/>
      <c r="JX29" s="181"/>
      <c r="JY29" s="181"/>
      <c r="JZ29" s="181"/>
      <c r="KA29" s="181"/>
      <c r="KB29" s="181"/>
      <c r="KC29" s="181"/>
      <c r="KD29" s="181"/>
      <c r="KE29" s="181"/>
      <c r="KF29" s="181"/>
      <c r="KG29" s="181"/>
      <c r="KH29" s="181"/>
      <c r="KI29" s="181"/>
      <c r="KJ29" s="181"/>
      <c r="KK29" s="181"/>
      <c r="KL29" s="181"/>
      <c r="KM29" s="181"/>
      <c r="KN29" s="181"/>
      <c r="KO29" s="181"/>
      <c r="KP29" s="181"/>
      <c r="KQ29" s="181"/>
      <c r="KR29" s="181"/>
      <c r="KS29" s="181"/>
      <c r="KT29" s="181"/>
      <c r="KU29" s="181"/>
      <c r="KV29" s="181"/>
      <c r="KW29" s="181"/>
      <c r="KX29" s="181"/>
      <c r="KY29" s="181"/>
      <c r="KZ29" s="181"/>
      <c r="LA29" s="181"/>
      <c r="LB29" s="181"/>
      <c r="LC29" s="181"/>
      <c r="LD29" s="181"/>
      <c r="LE29" s="181"/>
      <c r="LF29" s="181"/>
      <c r="LG29" s="181"/>
      <c r="LH29" s="181"/>
      <c r="LI29" s="181"/>
      <c r="LJ29" s="181"/>
      <c r="LK29" s="181"/>
      <c r="LL29" s="181"/>
      <c r="LM29" s="181"/>
      <c r="LN29" s="181"/>
      <c r="LO29" s="181"/>
      <c r="LP29" s="181"/>
      <c r="LQ29" s="181"/>
      <c r="LR29" s="181"/>
      <c r="LS29" s="181"/>
      <c r="LT29" s="181"/>
      <c r="LU29" s="181"/>
      <c r="LV29" s="181"/>
      <c r="LW29" s="181"/>
      <c r="LX29" s="181"/>
      <c r="LY29" s="181"/>
      <c r="LZ29" s="181"/>
      <c r="MA29" s="181"/>
      <c r="MB29" s="181"/>
      <c r="MC29" s="181"/>
      <c r="MD29" s="181"/>
      <c r="ME29" s="181"/>
      <c r="MF29" s="181"/>
      <c r="MG29" s="181"/>
      <c r="MH29" s="181"/>
      <c r="MI29" s="181"/>
      <c r="MJ29" s="181"/>
      <c r="MK29" s="181"/>
      <c r="ML29" s="181"/>
      <c r="MM29" s="181"/>
      <c r="MN29" s="181"/>
      <c r="MO29" s="181"/>
      <c r="MP29" s="181"/>
      <c r="MQ29" s="181"/>
      <c r="MR29" s="181"/>
      <c r="MS29" s="181"/>
      <c r="MT29" s="181"/>
      <c r="MU29" s="181"/>
      <c r="MV29" s="181"/>
      <c r="MW29" s="181"/>
      <c r="MX29" s="181"/>
      <c r="MY29" s="181"/>
      <c r="MZ29" s="181"/>
      <c r="NA29" s="181"/>
      <c r="NB29" s="181"/>
      <c r="NC29" s="181"/>
      <c r="ND29" s="181"/>
      <c r="NE29" s="181"/>
      <c r="NF29" s="181"/>
      <c r="NG29" s="181"/>
      <c r="NH29" s="181"/>
      <c r="NI29" s="181"/>
      <c r="NJ29" s="181"/>
      <c r="NK29" s="181"/>
      <c r="NL29" s="181"/>
      <c r="NM29" s="181"/>
      <c r="NN29" s="181"/>
      <c r="NO29" s="181"/>
      <c r="NP29" s="181"/>
      <c r="NQ29" s="181"/>
      <c r="NR29" s="181"/>
      <c r="NS29" s="181"/>
      <c r="NT29" s="181"/>
      <c r="NU29" s="181"/>
      <c r="NV29" s="181"/>
      <c r="NW29" s="181"/>
      <c r="NX29" s="181"/>
      <c r="NY29" s="181"/>
      <c r="NZ29" s="181"/>
      <c r="OA29" s="181"/>
      <c r="OB29" s="181"/>
      <c r="OC29" s="181"/>
      <c r="OD29" s="181"/>
      <c r="OE29" s="181"/>
      <c r="OF29" s="181"/>
      <c r="OG29" s="181"/>
      <c r="OH29" s="181"/>
      <c r="OI29" s="181"/>
      <c r="OJ29" s="181"/>
      <c r="OK29" s="181"/>
      <c r="OL29" s="181"/>
      <c r="OM29" s="181"/>
      <c r="ON29" s="181"/>
      <c r="OO29" s="181"/>
      <c r="OP29" s="181"/>
      <c r="OQ29" s="181"/>
      <c r="OR29" s="181"/>
      <c r="OS29" s="181"/>
      <c r="OT29" s="181"/>
      <c r="OU29" s="181"/>
      <c r="OV29" s="181"/>
      <c r="OW29" s="181"/>
      <c r="OX29" s="181"/>
      <c r="OY29" s="181"/>
      <c r="OZ29" s="181"/>
      <c r="PA29" s="181"/>
      <c r="PB29" s="181"/>
      <c r="PC29" s="181"/>
      <c r="PD29" s="181"/>
      <c r="PE29" s="181"/>
      <c r="PF29" s="181"/>
      <c r="PG29" s="181"/>
      <c r="PH29" s="181"/>
      <c r="PI29" s="181"/>
      <c r="PJ29" s="181"/>
      <c r="PK29" s="181"/>
      <c r="PL29" s="181"/>
      <c r="PM29" s="181"/>
      <c r="PN29" s="181"/>
      <c r="PO29" s="181"/>
      <c r="PP29" s="181"/>
      <c r="PQ29" s="181"/>
      <c r="PR29" s="181"/>
      <c r="PS29" s="181"/>
      <c r="PT29" s="181"/>
      <c r="PU29" s="181"/>
      <c r="PV29" s="181"/>
      <c r="PW29" s="181"/>
      <c r="PX29" s="181"/>
      <c r="PY29" s="181"/>
      <c r="PZ29" s="181"/>
      <c r="QA29" s="181"/>
      <c r="QB29" s="181"/>
      <c r="QC29" s="181"/>
      <c r="QD29" s="181"/>
      <c r="QE29" s="181"/>
      <c r="QF29" s="181"/>
      <c r="QG29" s="181"/>
      <c r="QH29" s="181"/>
      <c r="QI29" s="181"/>
      <c r="QJ29" s="181"/>
      <c r="QK29" s="181"/>
      <c r="QL29" s="181"/>
      <c r="QM29" s="181"/>
      <c r="QN29" s="181"/>
      <c r="QO29" s="181"/>
      <c r="QP29" s="181"/>
      <c r="QQ29" s="181"/>
      <c r="QR29" s="181"/>
      <c r="QS29" s="181"/>
      <c r="QT29" s="181"/>
      <c r="QU29" s="181"/>
      <c r="QV29" s="181"/>
      <c r="QW29" s="181"/>
      <c r="QX29" s="181"/>
      <c r="QY29" s="181"/>
      <c r="QZ29" s="181"/>
      <c r="RA29" s="181"/>
      <c r="RB29" s="181"/>
      <c r="RC29" s="181"/>
      <c r="RD29" s="181"/>
      <c r="RE29" s="181"/>
      <c r="RF29" s="181"/>
      <c r="RG29" s="181"/>
      <c r="RH29" s="181"/>
      <c r="RI29" s="181"/>
      <c r="RJ29" s="181"/>
      <c r="RK29" s="181"/>
      <c r="RL29" s="181"/>
      <c r="RM29" s="181"/>
      <c r="RN29" s="181"/>
      <c r="RO29" s="181"/>
      <c r="RP29" s="181"/>
      <c r="RQ29" s="181"/>
      <c r="RR29" s="181"/>
      <c r="RS29" s="181"/>
      <c r="RT29" s="181"/>
      <c r="RU29" s="181"/>
      <c r="RV29" s="181"/>
      <c r="RW29" s="181"/>
      <c r="RX29" s="181"/>
      <c r="RY29" s="181"/>
      <c r="RZ29" s="181"/>
      <c r="SA29" s="181"/>
      <c r="SB29" s="181"/>
      <c r="SC29" s="181"/>
      <c r="SD29" s="181"/>
      <c r="SE29" s="181"/>
      <c r="SF29" s="181"/>
      <c r="SG29" s="181"/>
      <c r="SH29" s="181"/>
      <c r="SI29" s="181"/>
      <c r="SJ29" s="181"/>
      <c r="SK29" s="181"/>
      <c r="SL29" s="181"/>
      <c r="SM29" s="181"/>
      <c r="SN29" s="181"/>
      <c r="SO29" s="181"/>
      <c r="SP29" s="181"/>
      <c r="SQ29" s="181"/>
      <c r="SR29" s="181"/>
      <c r="SS29" s="181"/>
      <c r="ST29" s="181"/>
      <c r="SU29" s="181"/>
      <c r="SV29" s="181"/>
      <c r="SW29" s="181"/>
      <c r="SX29" s="181"/>
      <c r="SY29" s="181"/>
      <c r="SZ29" s="181"/>
      <c r="TA29" s="181"/>
      <c r="TB29" s="181"/>
      <c r="TC29" s="181"/>
      <c r="TD29" s="181"/>
      <c r="TE29" s="181"/>
      <c r="TF29" s="181"/>
      <c r="TG29" s="181"/>
      <c r="TH29" s="181"/>
      <c r="TI29" s="181"/>
      <c r="TJ29" s="181"/>
      <c r="TK29" s="181"/>
      <c r="TL29" s="181"/>
      <c r="TM29" s="181"/>
      <c r="TN29" s="181"/>
      <c r="TO29" s="181"/>
      <c r="TP29" s="181"/>
      <c r="TQ29" s="181"/>
      <c r="TR29" s="181"/>
      <c r="TS29" s="181"/>
      <c r="TT29" s="181"/>
      <c r="TU29" s="181"/>
      <c r="TV29" s="181"/>
      <c r="TW29" s="181"/>
      <c r="TX29" s="181"/>
      <c r="TY29" s="181"/>
      <c r="TZ29" s="181"/>
      <c r="UA29" s="181"/>
      <c r="UB29" s="181"/>
      <c r="UC29" s="181"/>
      <c r="UD29" s="181"/>
      <c r="UE29" s="181"/>
      <c r="UF29" s="181"/>
      <c r="UG29" s="181"/>
      <c r="UH29" s="181"/>
      <c r="UI29" s="181"/>
      <c r="UJ29" s="181"/>
      <c r="UK29" s="181"/>
      <c r="UL29" s="181"/>
      <c r="UM29" s="181"/>
      <c r="UN29" s="181"/>
      <c r="UO29" s="181"/>
      <c r="UP29" s="181"/>
      <c r="UQ29" s="181"/>
      <c r="UR29" s="181"/>
      <c r="US29" s="181"/>
      <c r="UT29" s="181"/>
      <c r="UU29" s="181"/>
      <c r="UV29" s="181"/>
      <c r="UW29" s="181"/>
      <c r="UX29" s="181"/>
      <c r="UY29" s="181"/>
      <c r="UZ29" s="181"/>
      <c r="VA29" s="181"/>
      <c r="VB29" s="181"/>
      <c r="VC29" s="181"/>
      <c r="VD29" s="181"/>
      <c r="VE29" s="181"/>
      <c r="VF29" s="181"/>
      <c r="VG29" s="181"/>
      <c r="VH29" s="181"/>
      <c r="VI29" s="181"/>
      <c r="VJ29" s="181"/>
      <c r="VK29" s="181"/>
      <c r="VL29" s="181"/>
      <c r="VM29" s="181"/>
      <c r="VN29" s="181"/>
      <c r="VO29" s="181"/>
      <c r="VP29" s="181"/>
      <c r="VQ29" s="181"/>
      <c r="VR29" s="181"/>
      <c r="VS29" s="181"/>
      <c r="VT29" s="181"/>
      <c r="VU29" s="181"/>
      <c r="VV29" s="181"/>
      <c r="VW29" s="181"/>
      <c r="VX29" s="181"/>
      <c r="VY29" s="181"/>
      <c r="VZ29" s="181"/>
      <c r="WA29" s="181"/>
      <c r="WB29" s="181"/>
      <c r="WC29" s="181"/>
      <c r="WD29" s="181"/>
      <c r="WE29" s="181"/>
      <c r="WF29" s="181"/>
      <c r="WG29" s="181"/>
      <c r="WH29" s="181"/>
      <c r="WI29" s="181"/>
      <c r="WJ29" s="181"/>
      <c r="WK29" s="181"/>
      <c r="WL29" s="181"/>
      <c r="WM29" s="181"/>
      <c r="WN29" s="181"/>
      <c r="WO29" s="181"/>
      <c r="WP29" s="181"/>
      <c r="WQ29" s="181"/>
      <c r="WR29" s="181"/>
      <c r="WS29" s="181"/>
      <c r="WT29" s="181"/>
      <c r="WU29" s="181"/>
      <c r="WV29" s="181"/>
      <c r="WW29" s="181"/>
      <c r="WX29" s="181"/>
      <c r="WY29" s="181"/>
      <c r="WZ29" s="181"/>
      <c r="XA29" s="181"/>
      <c r="XB29" s="181"/>
      <c r="XC29" s="181"/>
      <c r="XD29" s="181"/>
      <c r="XE29" s="181"/>
      <c r="XF29" s="181"/>
      <c r="XG29" s="181"/>
      <c r="XH29" s="181"/>
      <c r="XI29" s="181"/>
      <c r="XJ29" s="181"/>
      <c r="XK29" s="181"/>
      <c r="XL29" s="181"/>
      <c r="XM29" s="181"/>
      <c r="XN29" s="181"/>
      <c r="XO29" s="181"/>
      <c r="XP29" s="181"/>
      <c r="XQ29" s="181"/>
      <c r="XR29" s="181"/>
      <c r="XS29" s="181"/>
      <c r="XT29" s="181"/>
      <c r="XU29" s="181"/>
      <c r="XV29" s="181"/>
      <c r="XW29" s="181"/>
      <c r="XX29" s="181"/>
      <c r="XY29" s="181"/>
      <c r="XZ29" s="181"/>
      <c r="YA29" s="181"/>
      <c r="YB29" s="181"/>
      <c r="YC29" s="181"/>
      <c r="YD29" s="181"/>
      <c r="YE29" s="181"/>
      <c r="YF29" s="181"/>
      <c r="YG29" s="181"/>
      <c r="YH29" s="181"/>
      <c r="YI29" s="181"/>
      <c r="YJ29" s="181"/>
      <c r="YK29" s="181"/>
      <c r="YL29" s="181"/>
      <c r="YM29" s="181"/>
      <c r="YN29" s="181"/>
      <c r="YO29" s="181"/>
      <c r="YP29" s="181"/>
      <c r="YQ29" s="181"/>
      <c r="YR29" s="181"/>
      <c r="YS29" s="181"/>
      <c r="YT29" s="181"/>
      <c r="YU29" s="181"/>
      <c r="YV29" s="181"/>
      <c r="YW29" s="181"/>
      <c r="YX29" s="181"/>
      <c r="YY29" s="181"/>
      <c r="YZ29" s="181"/>
      <c r="ZA29" s="181"/>
      <c r="ZB29" s="181"/>
      <c r="ZC29" s="181"/>
      <c r="ZD29" s="181"/>
      <c r="ZE29" s="181"/>
      <c r="ZF29" s="181"/>
      <c r="ZG29" s="181"/>
      <c r="ZH29" s="181"/>
      <c r="ZI29" s="181"/>
      <c r="ZJ29" s="181"/>
      <c r="ZK29" s="181"/>
      <c r="ZL29" s="181"/>
      <c r="ZM29" s="181"/>
      <c r="ZN29" s="181"/>
      <c r="ZO29" s="181"/>
      <c r="ZP29" s="181"/>
      <c r="ZQ29" s="181"/>
      <c r="ZR29" s="181"/>
      <c r="ZS29" s="181"/>
      <c r="ZT29" s="181"/>
      <c r="ZU29" s="181"/>
      <c r="ZV29" s="181"/>
      <c r="ZW29" s="181"/>
      <c r="ZX29" s="181"/>
      <c r="ZY29" s="181"/>
      <c r="ZZ29" s="181"/>
      <c r="AAA29" s="181"/>
      <c r="AAB29" s="181"/>
      <c r="AAC29" s="181"/>
      <c r="AAD29" s="181"/>
      <c r="AAE29" s="181"/>
      <c r="AAF29" s="181"/>
      <c r="AAG29" s="181"/>
      <c r="AAH29" s="181"/>
      <c r="AAI29" s="181"/>
      <c r="AAJ29" s="181"/>
      <c r="AAK29" s="181"/>
      <c r="AAL29" s="181"/>
      <c r="AAM29" s="181"/>
      <c r="AAN29" s="181"/>
      <c r="AAO29" s="181"/>
      <c r="AAP29" s="181"/>
      <c r="AAQ29" s="181"/>
      <c r="AAR29" s="181"/>
      <c r="AAS29" s="181"/>
      <c r="AAT29" s="181"/>
      <c r="AAU29" s="181"/>
      <c r="AAV29" s="181"/>
      <c r="AAW29" s="181"/>
      <c r="AAX29" s="181"/>
      <c r="AAY29" s="181"/>
      <c r="AAZ29" s="181"/>
      <c r="ABA29" s="181"/>
      <c r="ABB29" s="181"/>
      <c r="ABC29" s="181"/>
      <c r="ABD29" s="181"/>
      <c r="ABE29" s="181"/>
      <c r="ABF29" s="181"/>
      <c r="ABG29" s="181"/>
      <c r="ABH29" s="181"/>
      <c r="ABI29" s="181"/>
      <c r="ABJ29" s="181"/>
      <c r="ABK29" s="181"/>
      <c r="ABL29" s="181"/>
      <c r="ABM29" s="181"/>
      <c r="ABN29" s="181"/>
      <c r="ABO29" s="181"/>
      <c r="ABP29" s="181"/>
      <c r="ABQ29" s="181"/>
      <c r="ABR29" s="181"/>
      <c r="ABS29" s="181"/>
      <c r="ABT29" s="181"/>
      <c r="ABU29" s="181"/>
      <c r="ABV29" s="181"/>
      <c r="ABW29" s="181"/>
      <c r="ABX29" s="181"/>
      <c r="ABY29" s="181"/>
      <c r="ABZ29" s="181"/>
      <c r="ACA29" s="181"/>
      <c r="ACB29" s="181"/>
      <c r="ACC29" s="181"/>
      <c r="ACD29" s="181"/>
      <c r="ACE29" s="181"/>
      <c r="ACF29" s="181"/>
      <c r="ACG29" s="181"/>
      <c r="ACH29" s="181"/>
      <c r="ACI29" s="181"/>
      <c r="ACJ29" s="181"/>
      <c r="ACK29" s="181"/>
      <c r="ACL29" s="181"/>
      <c r="ACM29" s="181"/>
      <c r="ACN29" s="181"/>
      <c r="ACO29" s="181"/>
      <c r="ACP29" s="181"/>
      <c r="ACQ29" s="181"/>
      <c r="ACR29" s="181"/>
      <c r="ACS29" s="181"/>
      <c r="ACT29" s="181"/>
      <c r="ACU29" s="181"/>
      <c r="ACV29" s="181"/>
      <c r="ACW29" s="181"/>
      <c r="ACX29" s="181"/>
      <c r="ACY29" s="181"/>
      <c r="ACZ29" s="181"/>
      <c r="ADA29" s="181"/>
      <c r="ADB29" s="181"/>
      <c r="ADC29" s="181"/>
      <c r="ADD29" s="181"/>
      <c r="ADE29" s="181"/>
      <c r="ADF29" s="181"/>
      <c r="ADG29" s="181"/>
      <c r="ADH29" s="181"/>
      <c r="ADI29" s="181"/>
      <c r="ADJ29" s="181"/>
      <c r="ADK29" s="181"/>
      <c r="ADL29" s="181"/>
      <c r="ADM29" s="181"/>
      <c r="ADN29" s="181"/>
      <c r="ADO29" s="181"/>
      <c r="ADP29" s="181"/>
      <c r="ADQ29" s="181"/>
      <c r="ADR29" s="181"/>
      <c r="ADS29" s="181"/>
      <c r="ADT29" s="181"/>
      <c r="ADU29" s="181"/>
      <c r="ADV29" s="181"/>
      <c r="ADW29" s="181"/>
      <c r="ADX29" s="181"/>
      <c r="ADY29" s="181"/>
      <c r="ADZ29" s="181"/>
      <c r="AEA29" s="181"/>
      <c r="AEB29" s="181"/>
      <c r="AEC29" s="181"/>
      <c r="AED29" s="181"/>
      <c r="AEE29" s="181"/>
      <c r="AEF29" s="181"/>
      <c r="AEG29" s="181"/>
      <c r="AEH29" s="181"/>
      <c r="AEI29" s="181"/>
      <c r="AEJ29" s="181"/>
      <c r="AEK29" s="181"/>
      <c r="AEL29" s="181"/>
      <c r="AEM29" s="181"/>
      <c r="AEN29" s="181"/>
      <c r="AEO29" s="181"/>
      <c r="AEP29" s="181"/>
      <c r="AEQ29" s="181"/>
      <c r="AER29" s="181"/>
      <c r="AES29" s="181"/>
      <c r="AET29" s="181"/>
      <c r="AEU29" s="181"/>
      <c r="AEV29" s="181"/>
      <c r="AEW29" s="181"/>
      <c r="AEX29" s="181"/>
      <c r="AEY29" s="181"/>
      <c r="AEZ29" s="181"/>
      <c r="AFA29" s="181"/>
      <c r="AFB29" s="181"/>
      <c r="AFC29" s="181"/>
      <c r="AFD29" s="181"/>
      <c r="AFE29" s="181"/>
      <c r="AFF29" s="181"/>
      <c r="AFG29" s="181"/>
      <c r="AFH29" s="181"/>
      <c r="AFI29" s="181"/>
      <c r="AFJ29" s="181"/>
      <c r="AFK29" s="181"/>
      <c r="AFL29" s="181"/>
      <c r="AFM29" s="181"/>
      <c r="AFN29" s="181"/>
      <c r="AFO29" s="181"/>
      <c r="AFP29" s="181"/>
      <c r="AFQ29" s="181"/>
      <c r="AFR29" s="181"/>
      <c r="AFS29" s="181"/>
      <c r="AFT29" s="181"/>
      <c r="AFU29" s="181"/>
      <c r="AFV29" s="181"/>
      <c r="AFW29" s="181"/>
      <c r="AFX29" s="181"/>
      <c r="AFY29" s="181"/>
      <c r="AFZ29" s="181"/>
      <c r="AGA29" s="181"/>
      <c r="AGB29" s="181"/>
      <c r="AGC29" s="181"/>
      <c r="AGD29" s="181"/>
      <c r="AGE29" s="181"/>
      <c r="AGF29" s="181"/>
      <c r="AGG29" s="181"/>
      <c r="AGH29" s="181"/>
      <c r="AGI29" s="181"/>
      <c r="AGJ29" s="181"/>
      <c r="AGK29" s="181"/>
      <c r="AGL29" s="181"/>
      <c r="AGM29" s="181"/>
      <c r="AGN29" s="181"/>
      <c r="AGO29" s="181"/>
      <c r="AGP29" s="181"/>
      <c r="AGQ29" s="181"/>
      <c r="AGR29" s="181"/>
      <c r="AGS29" s="181"/>
      <c r="AGT29" s="181"/>
      <c r="AGU29" s="181"/>
      <c r="AGV29" s="181"/>
      <c r="AGW29" s="181"/>
      <c r="AGX29" s="181"/>
      <c r="AGY29" s="181"/>
      <c r="AGZ29" s="181"/>
      <c r="AHA29" s="181"/>
      <c r="AHB29" s="181"/>
      <c r="AHC29" s="181"/>
      <c r="AHD29" s="181"/>
      <c r="AHE29" s="181"/>
      <c r="AHF29" s="181"/>
      <c r="AHG29" s="181"/>
      <c r="AHH29" s="181"/>
      <c r="AHI29" s="181"/>
      <c r="AHJ29" s="181"/>
      <c r="AHK29" s="181"/>
      <c r="AHL29" s="181"/>
      <c r="AHM29" s="181"/>
      <c r="AHN29" s="181"/>
      <c r="AHO29" s="181"/>
      <c r="AHP29" s="181"/>
      <c r="AHQ29" s="181"/>
      <c r="AHR29" s="181"/>
      <c r="AHS29" s="181"/>
      <c r="AHT29" s="181"/>
      <c r="AHU29" s="181"/>
      <c r="AHV29" s="181"/>
      <c r="AHW29" s="181"/>
      <c r="AHX29" s="181"/>
      <c r="AHY29" s="181"/>
      <c r="AHZ29" s="181"/>
      <c r="AIA29" s="181"/>
      <c r="AIB29" s="181"/>
      <c r="AIC29" s="181"/>
      <c r="AID29" s="181"/>
      <c r="AIE29" s="181"/>
      <c r="AIF29" s="181"/>
      <c r="AIG29" s="181"/>
      <c r="AIH29" s="181"/>
      <c r="AII29" s="181"/>
      <c r="AIJ29" s="181"/>
      <c r="AIK29" s="181"/>
      <c r="AIL29" s="181"/>
      <c r="AIM29" s="181"/>
      <c r="AIN29" s="181"/>
      <c r="AIO29" s="181"/>
      <c r="AIP29" s="181"/>
      <c r="AIQ29" s="181"/>
      <c r="AIR29" s="181"/>
      <c r="AIS29" s="181"/>
      <c r="AIT29" s="181"/>
      <c r="AIU29" s="181"/>
      <c r="AIV29" s="181"/>
      <c r="AIW29" s="181"/>
      <c r="AIX29" s="181"/>
      <c r="AIY29" s="181"/>
      <c r="AIZ29" s="181"/>
      <c r="AJA29" s="181"/>
      <c r="AJB29" s="181"/>
      <c r="AJC29" s="181"/>
      <c r="AJD29" s="181"/>
      <c r="AJE29" s="181"/>
      <c r="AJF29" s="181"/>
      <c r="AJG29" s="181"/>
      <c r="AJH29" s="181"/>
      <c r="AJI29" s="181"/>
      <c r="AJJ29" s="181"/>
      <c r="AJK29" s="181"/>
      <c r="AJL29" s="181"/>
      <c r="AJM29" s="181"/>
      <c r="AJN29" s="181"/>
      <c r="AJO29" s="181"/>
      <c r="AJP29" s="181"/>
      <c r="AJQ29" s="181"/>
      <c r="AJR29" s="181"/>
      <c r="AJS29" s="181"/>
      <c r="AJT29" s="181"/>
      <c r="AJU29" s="181"/>
      <c r="AJV29" s="181"/>
      <c r="AJW29" s="181"/>
      <c r="AJX29" s="181"/>
      <c r="AJY29" s="181"/>
      <c r="AJZ29" s="181"/>
      <c r="AKA29" s="181"/>
      <c r="AKB29" s="181"/>
      <c r="AKC29" s="181"/>
      <c r="AKD29" s="181"/>
      <c r="AKE29" s="181"/>
      <c r="AKF29" s="181"/>
      <c r="AKG29" s="181"/>
      <c r="AKH29" s="181"/>
      <c r="AKI29" s="181"/>
      <c r="AKJ29" s="181"/>
      <c r="AKK29" s="181"/>
      <c r="AKL29" s="181"/>
      <c r="AKM29" s="181"/>
      <c r="AKN29" s="181"/>
      <c r="AKO29" s="181"/>
      <c r="AKP29" s="181"/>
      <c r="AKQ29" s="181"/>
      <c r="AKR29" s="181"/>
      <c r="AKS29" s="181"/>
      <c r="AKT29" s="181"/>
      <c r="AKU29" s="181"/>
      <c r="AKV29" s="181"/>
      <c r="AKW29" s="181"/>
      <c r="AKX29" s="181"/>
      <c r="AKY29" s="181"/>
      <c r="AKZ29" s="181"/>
      <c r="ALA29" s="181"/>
      <c r="ALB29" s="181"/>
      <c r="ALC29" s="181"/>
      <c r="ALD29" s="181"/>
      <c r="ALE29" s="181"/>
      <c r="ALF29" s="181"/>
      <c r="ALG29" s="181"/>
      <c r="ALH29" s="181"/>
      <c r="ALI29" s="181"/>
      <c r="ALJ29" s="181"/>
      <c r="ALK29" s="181"/>
      <c r="ALL29" s="181"/>
      <c r="ALM29" s="181"/>
      <c r="ALN29" s="181"/>
      <c r="ALO29" s="181"/>
      <c r="ALP29" s="181"/>
      <c r="ALQ29" s="181"/>
      <c r="ALR29" s="181"/>
      <c r="ALS29" s="181"/>
      <c r="ALT29" s="181"/>
      <c r="ALU29" s="181"/>
      <c r="ALV29" s="181"/>
      <c r="ALW29" s="181"/>
      <c r="ALX29" s="181"/>
      <c r="ALY29" s="181"/>
      <c r="ALZ29" s="181"/>
      <c r="AMA29" s="181"/>
      <c r="AMB29" s="181"/>
      <c r="AMC29" s="181"/>
      <c r="AMD29" s="181"/>
      <c r="AME29" s="181"/>
      <c r="AMF29" s="181"/>
      <c r="AMG29" s="181"/>
      <c r="AMH29" s="181"/>
      <c r="AMI29" s="181"/>
      <c r="AMJ29" s="181"/>
      <c r="AMK29" s="181"/>
      <c r="AML29" s="181"/>
      <c r="AMM29" s="181"/>
      <c r="AMN29" s="181"/>
      <c r="AMO29" s="181"/>
      <c r="AMP29" s="181"/>
      <c r="AMQ29" s="181"/>
      <c r="AMR29" s="181"/>
      <c r="AMS29" s="181"/>
      <c r="AMT29" s="181"/>
      <c r="AMU29" s="181"/>
      <c r="AMV29" s="181"/>
      <c r="AMW29" s="181"/>
      <c r="AMX29" s="181"/>
      <c r="AMY29" s="181"/>
      <c r="AMZ29" s="181"/>
      <c r="ANA29" s="181"/>
      <c r="ANB29" s="181"/>
      <c r="ANC29" s="181"/>
      <c r="AND29" s="181"/>
      <c r="ANE29" s="181"/>
      <c r="ANF29" s="181"/>
      <c r="ANG29" s="181"/>
      <c r="ANH29" s="181"/>
      <c r="ANI29" s="181"/>
      <c r="ANJ29" s="181"/>
      <c r="ANK29" s="181"/>
      <c r="ANL29" s="181"/>
      <c r="ANM29" s="181"/>
      <c r="ANN29" s="181"/>
      <c r="ANO29" s="181"/>
      <c r="ANP29" s="181"/>
      <c r="ANQ29" s="181"/>
      <c r="ANR29" s="181"/>
      <c r="ANS29" s="181"/>
      <c r="ANT29" s="181"/>
      <c r="ANU29" s="181"/>
      <c r="ANV29" s="181"/>
      <c r="ANW29" s="181"/>
      <c r="ANX29" s="181"/>
      <c r="ANY29" s="181"/>
      <c r="ANZ29" s="181"/>
      <c r="AOA29" s="181"/>
      <c r="AOB29" s="181"/>
      <c r="AOC29" s="181"/>
      <c r="AOD29" s="181"/>
      <c r="AOE29" s="181"/>
      <c r="AOF29" s="181"/>
      <c r="AOG29" s="181"/>
      <c r="AOH29" s="181"/>
      <c r="AOI29" s="181"/>
      <c r="AOJ29" s="181"/>
      <c r="AOK29" s="181"/>
      <c r="AOL29" s="181"/>
      <c r="AOM29" s="181"/>
      <c r="AON29" s="181"/>
      <c r="AOO29" s="181"/>
      <c r="AOP29" s="181"/>
      <c r="AOQ29" s="181"/>
      <c r="AOR29" s="181"/>
      <c r="AOS29" s="181"/>
      <c r="AOT29" s="181"/>
      <c r="AOU29" s="181"/>
      <c r="AOV29" s="181"/>
      <c r="AOW29" s="181"/>
      <c r="AOX29" s="181"/>
      <c r="AOY29" s="181"/>
      <c r="AOZ29" s="181"/>
      <c r="APA29" s="181"/>
      <c r="APB29" s="181"/>
      <c r="APC29" s="181"/>
      <c r="APD29" s="181"/>
      <c r="APE29" s="181"/>
      <c r="APF29" s="181"/>
      <c r="APG29" s="181"/>
      <c r="APH29" s="181"/>
      <c r="API29" s="181"/>
      <c r="APJ29" s="181"/>
      <c r="APK29" s="181"/>
      <c r="APL29" s="181"/>
      <c r="APM29" s="181"/>
      <c r="APN29" s="181"/>
      <c r="APO29" s="181"/>
      <c r="APP29" s="181"/>
      <c r="APQ29" s="181"/>
      <c r="APR29" s="181"/>
      <c r="APS29" s="181"/>
      <c r="APT29" s="181"/>
      <c r="APU29" s="181"/>
      <c r="APV29" s="181"/>
      <c r="APW29" s="181"/>
      <c r="APX29" s="181"/>
      <c r="APY29" s="181"/>
      <c r="APZ29" s="181"/>
      <c r="AQA29" s="181"/>
      <c r="AQB29" s="181"/>
      <c r="AQC29" s="181"/>
      <c r="AQD29" s="181"/>
      <c r="AQE29" s="181"/>
      <c r="AQF29" s="181"/>
      <c r="AQG29" s="181"/>
      <c r="AQH29" s="181"/>
      <c r="AQI29" s="181"/>
      <c r="AQJ29" s="181"/>
      <c r="AQK29" s="181"/>
      <c r="AQL29" s="181"/>
      <c r="AQM29" s="181"/>
      <c r="AQN29" s="181"/>
      <c r="AQO29" s="181"/>
      <c r="AQP29" s="181"/>
      <c r="AQQ29" s="181"/>
      <c r="AQR29" s="181"/>
      <c r="AQS29" s="181"/>
      <c r="AQT29" s="181"/>
      <c r="AQU29" s="181"/>
      <c r="AQV29" s="181"/>
      <c r="AQW29" s="181"/>
      <c r="AQX29" s="181"/>
      <c r="AQY29" s="181"/>
      <c r="AQZ29" s="181"/>
      <c r="ARA29" s="181"/>
      <c r="ARB29" s="181"/>
      <c r="ARC29" s="181"/>
      <c r="ARD29" s="181"/>
      <c r="ARE29" s="181"/>
      <c r="ARF29" s="181"/>
      <c r="ARG29" s="181"/>
      <c r="ARH29" s="181"/>
      <c r="ARI29" s="181"/>
      <c r="ARJ29" s="181"/>
      <c r="ARK29" s="181"/>
      <c r="ARL29" s="181"/>
      <c r="ARM29" s="181"/>
      <c r="ARN29" s="181"/>
      <c r="ARO29" s="181"/>
      <c r="ARP29" s="181"/>
      <c r="ARQ29" s="181"/>
      <c r="ARR29" s="181"/>
      <c r="ARS29" s="181"/>
      <c r="ART29" s="181"/>
      <c r="ARU29" s="181"/>
      <c r="ARV29" s="181"/>
      <c r="ARW29" s="181"/>
      <c r="ARX29" s="181"/>
      <c r="ARY29" s="181"/>
      <c r="ARZ29" s="181"/>
      <c r="ASA29" s="181"/>
      <c r="ASB29" s="181"/>
      <c r="ASC29" s="181"/>
      <c r="ASD29" s="181"/>
      <c r="ASE29" s="181"/>
      <c r="ASF29" s="181"/>
      <c r="ASG29" s="181"/>
      <c r="ASH29" s="181"/>
      <c r="ASI29" s="181"/>
      <c r="ASJ29" s="181"/>
      <c r="ASK29" s="181"/>
      <c r="ASL29" s="181"/>
      <c r="ASM29" s="181"/>
      <c r="ASN29" s="181"/>
      <c r="ASO29" s="181"/>
      <c r="ASP29" s="181"/>
      <c r="ASQ29" s="181"/>
      <c r="ASR29" s="181"/>
      <c r="ASS29" s="181"/>
      <c r="AST29" s="181"/>
      <c r="ASU29" s="181"/>
      <c r="ASV29" s="181"/>
      <c r="ASW29" s="181"/>
      <c r="ASX29" s="181"/>
      <c r="ASY29" s="181"/>
      <c r="ASZ29" s="181"/>
      <c r="ATA29" s="181"/>
      <c r="ATB29" s="181"/>
      <c r="ATC29" s="181"/>
      <c r="ATD29" s="181"/>
      <c r="ATE29" s="181"/>
      <c r="ATF29" s="181"/>
      <c r="ATG29" s="181"/>
      <c r="ATH29" s="181"/>
      <c r="ATI29" s="181"/>
      <c r="ATJ29" s="181"/>
      <c r="ATK29" s="181"/>
      <c r="ATL29" s="181"/>
      <c r="ATM29" s="181"/>
      <c r="ATN29" s="181"/>
      <c r="ATO29" s="181"/>
      <c r="ATP29" s="181"/>
      <c r="ATQ29" s="181"/>
      <c r="ATR29" s="181"/>
      <c r="ATS29" s="181"/>
      <c r="ATT29" s="181"/>
      <c r="ATU29" s="181"/>
      <c r="ATV29" s="181"/>
      <c r="ATW29" s="181"/>
      <c r="ATX29" s="181"/>
      <c r="ATY29" s="181"/>
      <c r="ATZ29" s="181"/>
      <c r="AUA29" s="181"/>
      <c r="AUB29" s="181"/>
      <c r="AUC29" s="181"/>
      <c r="AUD29" s="181"/>
      <c r="AUE29" s="181"/>
      <c r="AUF29" s="181"/>
      <c r="AUG29" s="181"/>
      <c r="AUH29" s="181"/>
      <c r="AUI29" s="181"/>
      <c r="AUJ29" s="181"/>
      <c r="AUK29" s="181"/>
      <c r="AUL29" s="181"/>
      <c r="AUM29" s="181"/>
      <c r="AUN29" s="181"/>
      <c r="AUO29" s="181"/>
      <c r="AUP29" s="181"/>
      <c r="AUQ29" s="181"/>
      <c r="AUR29" s="181"/>
      <c r="AUS29" s="181"/>
      <c r="AUT29" s="181"/>
      <c r="AUU29" s="181"/>
      <c r="AUV29" s="181"/>
      <c r="AUW29" s="181"/>
      <c r="AUX29" s="181"/>
      <c r="AUY29" s="181"/>
      <c r="AUZ29" s="181"/>
      <c r="AVA29" s="181"/>
      <c r="AVB29" s="181"/>
      <c r="AVC29" s="181"/>
      <c r="AVD29" s="181"/>
      <c r="AVE29" s="181"/>
      <c r="AVF29" s="181"/>
      <c r="AVG29" s="181"/>
      <c r="AVH29" s="181"/>
      <c r="AVI29" s="181"/>
      <c r="AVJ29" s="181"/>
      <c r="AVK29" s="181"/>
      <c r="AVL29" s="181"/>
      <c r="AVM29" s="181"/>
      <c r="AVN29" s="181"/>
      <c r="AVO29" s="181"/>
      <c r="AVP29" s="181"/>
      <c r="AVQ29" s="181"/>
      <c r="AVR29" s="181"/>
      <c r="AVS29" s="181"/>
      <c r="AVT29" s="181"/>
      <c r="AVU29" s="181"/>
      <c r="AVV29" s="181"/>
      <c r="AVW29" s="181"/>
      <c r="AVX29" s="181"/>
      <c r="AVY29" s="181"/>
      <c r="AVZ29" s="181"/>
      <c r="AWA29" s="181"/>
      <c r="AWB29" s="181"/>
      <c r="AWC29" s="181"/>
      <c r="AWD29" s="181"/>
      <c r="AWE29" s="181"/>
      <c r="AWF29" s="181"/>
      <c r="AWG29" s="181"/>
      <c r="AWH29" s="181"/>
      <c r="AWI29" s="181"/>
      <c r="AWJ29" s="181"/>
      <c r="AWK29" s="181"/>
      <c r="AWL29" s="181"/>
      <c r="AWM29" s="181"/>
      <c r="AWN29" s="181"/>
      <c r="AWO29" s="181"/>
      <c r="AWP29" s="181"/>
      <c r="AWQ29" s="181"/>
      <c r="AWR29" s="181"/>
      <c r="AWS29" s="181"/>
      <c r="AWT29" s="181"/>
      <c r="AWU29" s="181"/>
      <c r="AWV29" s="181"/>
      <c r="AWW29" s="181"/>
      <c r="AWX29" s="181"/>
      <c r="AWY29" s="181"/>
      <c r="AWZ29" s="181"/>
      <c r="AXA29" s="181"/>
      <c r="AXB29" s="181"/>
      <c r="AXC29" s="181"/>
      <c r="AXD29" s="181"/>
      <c r="AXE29" s="181"/>
      <c r="AXF29" s="181"/>
      <c r="AXG29" s="181"/>
      <c r="AXH29" s="181"/>
      <c r="AXI29" s="181"/>
      <c r="AXJ29" s="181"/>
      <c r="AXK29" s="181"/>
      <c r="AXL29" s="181"/>
      <c r="AXM29" s="181"/>
      <c r="AXN29" s="181"/>
      <c r="AXO29" s="181"/>
      <c r="AXP29" s="181"/>
      <c r="AXQ29" s="181"/>
      <c r="AXR29" s="181"/>
      <c r="AXS29" s="181"/>
      <c r="AXT29" s="181"/>
      <c r="AXU29" s="181"/>
      <c r="AXV29" s="181"/>
      <c r="AXW29" s="181"/>
      <c r="AXX29" s="181"/>
      <c r="AXY29" s="181"/>
      <c r="AXZ29" s="181"/>
      <c r="AYA29" s="181"/>
      <c r="AYB29" s="181"/>
      <c r="AYC29" s="181"/>
      <c r="AYD29" s="181"/>
      <c r="AYE29" s="181"/>
      <c r="AYF29" s="181"/>
      <c r="AYG29" s="181"/>
      <c r="AYH29" s="181"/>
      <c r="AYI29" s="181"/>
      <c r="AYJ29" s="181"/>
      <c r="AYK29" s="181"/>
      <c r="AYL29" s="181"/>
      <c r="AYM29" s="181"/>
      <c r="AYN29" s="181"/>
      <c r="AYO29" s="181"/>
      <c r="AYP29" s="181"/>
      <c r="AYQ29" s="181"/>
      <c r="AYR29" s="181"/>
      <c r="AYS29" s="181"/>
      <c r="AYT29" s="181"/>
      <c r="AYU29" s="181"/>
      <c r="AYV29" s="181"/>
      <c r="AYW29" s="181"/>
      <c r="AYX29" s="181"/>
      <c r="AYY29" s="181"/>
      <c r="AYZ29" s="181"/>
      <c r="AZA29" s="181"/>
      <c r="AZB29" s="181"/>
      <c r="AZC29" s="181"/>
      <c r="AZD29" s="181"/>
      <c r="AZE29" s="181"/>
      <c r="AZF29" s="181"/>
      <c r="AZG29" s="181"/>
      <c r="AZH29" s="181"/>
      <c r="AZI29" s="181"/>
      <c r="AZJ29" s="181"/>
      <c r="AZK29" s="181"/>
      <c r="AZL29" s="181"/>
      <c r="AZM29" s="181"/>
      <c r="AZN29" s="181"/>
      <c r="AZO29" s="181"/>
      <c r="AZP29" s="181"/>
      <c r="AZQ29" s="181"/>
      <c r="AZR29" s="181"/>
      <c r="AZS29" s="181"/>
      <c r="AZT29" s="181"/>
      <c r="AZU29" s="181"/>
      <c r="AZV29" s="181"/>
      <c r="AZW29" s="181"/>
      <c r="AZX29" s="181"/>
      <c r="AZY29" s="181"/>
      <c r="AZZ29" s="181"/>
      <c r="BAA29" s="181"/>
      <c r="BAB29" s="181"/>
      <c r="BAC29" s="181"/>
      <c r="BAD29" s="181"/>
      <c r="BAE29" s="181"/>
      <c r="BAF29" s="181"/>
      <c r="BAG29" s="181"/>
      <c r="BAH29" s="181"/>
      <c r="BAI29" s="181"/>
      <c r="BAJ29" s="181"/>
      <c r="BAK29" s="181"/>
      <c r="BAL29" s="181"/>
      <c r="BAM29" s="181"/>
      <c r="BAN29" s="181"/>
      <c r="BAO29" s="181"/>
      <c r="BAP29" s="181"/>
      <c r="BAQ29" s="181"/>
      <c r="BAR29" s="181"/>
      <c r="BAS29" s="181"/>
      <c r="BAT29" s="181"/>
      <c r="BAU29" s="181"/>
      <c r="BAV29" s="181"/>
      <c r="BAW29" s="181"/>
      <c r="BAX29" s="181"/>
      <c r="BAY29" s="181"/>
      <c r="BAZ29" s="181"/>
      <c r="BBA29" s="181"/>
      <c r="BBB29" s="181"/>
      <c r="BBC29" s="181"/>
      <c r="BBD29" s="181"/>
      <c r="BBE29" s="181"/>
      <c r="BBF29" s="181"/>
      <c r="BBG29" s="181"/>
      <c r="BBH29" s="181"/>
      <c r="BBI29" s="181"/>
      <c r="BBJ29" s="181"/>
      <c r="BBK29" s="181"/>
      <c r="BBL29" s="181"/>
      <c r="BBM29" s="181"/>
      <c r="BBN29" s="181"/>
      <c r="BBO29" s="181"/>
      <c r="BBP29" s="181"/>
      <c r="BBQ29" s="181"/>
      <c r="BBR29" s="181"/>
      <c r="BBS29" s="181"/>
      <c r="BBT29" s="181"/>
      <c r="BBU29" s="181"/>
      <c r="BBV29" s="181"/>
      <c r="BBW29" s="181"/>
      <c r="BBX29" s="181"/>
      <c r="BBY29" s="181"/>
      <c r="BBZ29" s="181"/>
      <c r="BCA29" s="181"/>
      <c r="BCB29" s="181"/>
      <c r="BCC29" s="181"/>
      <c r="BCD29" s="181"/>
      <c r="BCE29" s="181"/>
      <c r="BCF29" s="181"/>
      <c r="BCG29" s="181"/>
      <c r="BCH29" s="181"/>
      <c r="BCI29" s="181"/>
      <c r="BCJ29" s="181"/>
      <c r="BCK29" s="181"/>
      <c r="BCL29" s="181"/>
      <c r="BCM29" s="181"/>
      <c r="BCN29" s="181"/>
      <c r="BCO29" s="181"/>
      <c r="BCP29" s="181"/>
      <c r="BCQ29" s="181"/>
      <c r="BCR29" s="181"/>
      <c r="BCS29" s="181"/>
      <c r="BCT29" s="181"/>
      <c r="BCU29" s="181"/>
      <c r="BCV29" s="181"/>
      <c r="BCW29" s="181"/>
      <c r="BCX29" s="181"/>
      <c r="BCY29" s="181"/>
      <c r="BCZ29" s="181"/>
      <c r="BDA29" s="181"/>
      <c r="BDB29" s="181"/>
      <c r="BDC29" s="181"/>
      <c r="BDD29" s="181"/>
      <c r="BDE29" s="181"/>
      <c r="BDF29" s="181"/>
      <c r="BDG29" s="181"/>
      <c r="BDH29" s="181"/>
      <c r="BDI29" s="181"/>
      <c r="BDJ29" s="181"/>
      <c r="BDK29" s="181"/>
      <c r="BDL29" s="181"/>
      <c r="BDM29" s="181"/>
      <c r="BDN29" s="181"/>
      <c r="BDO29" s="181"/>
      <c r="BDP29" s="181"/>
      <c r="BDQ29" s="181"/>
      <c r="BDR29" s="181"/>
      <c r="BDS29" s="181"/>
      <c r="BDT29" s="181"/>
      <c r="BDU29" s="181"/>
      <c r="BDV29" s="181"/>
      <c r="BDW29" s="181"/>
      <c r="BDX29" s="181"/>
      <c r="BDY29" s="181"/>
      <c r="BDZ29" s="181"/>
      <c r="BEA29" s="181"/>
      <c r="BEB29" s="181"/>
      <c r="BEC29" s="181"/>
      <c r="BED29" s="181"/>
      <c r="BEE29" s="181"/>
      <c r="BEF29" s="181"/>
      <c r="BEG29" s="181"/>
      <c r="BEH29" s="181"/>
      <c r="BEI29" s="181"/>
      <c r="BEJ29" s="181"/>
      <c r="BEK29" s="181"/>
      <c r="BEL29" s="181"/>
      <c r="BEM29" s="181"/>
      <c r="BEN29" s="181"/>
      <c r="BEO29" s="181"/>
      <c r="BEP29" s="181"/>
      <c r="BEQ29" s="181"/>
      <c r="BER29" s="181"/>
      <c r="BES29" s="181"/>
      <c r="BET29" s="181"/>
      <c r="BEU29" s="181"/>
      <c r="BEV29" s="181"/>
      <c r="BEW29" s="181"/>
      <c r="BEX29" s="181"/>
      <c r="BEY29" s="181"/>
      <c r="BEZ29" s="181"/>
      <c r="BFA29" s="181"/>
      <c r="BFB29" s="181"/>
      <c r="BFC29" s="181"/>
      <c r="BFD29" s="181"/>
      <c r="BFE29" s="181"/>
      <c r="BFF29" s="181"/>
      <c r="BFG29" s="181"/>
      <c r="BFH29" s="181"/>
      <c r="BFI29" s="181"/>
      <c r="BFJ29" s="181"/>
      <c r="BFK29" s="181"/>
      <c r="BFL29" s="181"/>
      <c r="BFM29" s="181"/>
      <c r="BFN29" s="181"/>
      <c r="BFO29" s="181"/>
      <c r="BFP29" s="181"/>
      <c r="BFQ29" s="181"/>
      <c r="BFR29" s="181"/>
      <c r="BFS29" s="181"/>
      <c r="BFT29" s="181"/>
      <c r="BFU29" s="181"/>
      <c r="BFV29" s="181"/>
      <c r="BFW29" s="181"/>
      <c r="BFX29" s="181"/>
      <c r="BFY29" s="181"/>
      <c r="BFZ29" s="181"/>
      <c r="BGA29" s="181"/>
      <c r="BGB29" s="181"/>
      <c r="BGC29" s="181"/>
      <c r="BGD29" s="181"/>
      <c r="BGE29" s="181"/>
      <c r="BGF29" s="181"/>
      <c r="BGG29" s="181"/>
      <c r="BGH29" s="181"/>
      <c r="BGI29" s="181"/>
      <c r="BGJ29" s="181"/>
      <c r="BGK29" s="181"/>
      <c r="BGL29" s="181"/>
      <c r="BGM29" s="181"/>
      <c r="BGN29" s="181"/>
      <c r="BGO29" s="181"/>
      <c r="BGP29" s="181"/>
      <c r="BGQ29" s="181"/>
      <c r="BGR29" s="181"/>
      <c r="BGS29" s="181"/>
      <c r="BGT29" s="181"/>
      <c r="BGU29" s="181"/>
      <c r="BGV29" s="181"/>
      <c r="BGW29" s="181"/>
      <c r="BGX29" s="181"/>
      <c r="BGY29" s="181"/>
      <c r="BGZ29" s="181"/>
      <c r="BHA29" s="181"/>
      <c r="BHB29" s="181"/>
      <c r="BHC29" s="181"/>
      <c r="BHD29" s="181"/>
      <c r="BHE29" s="181"/>
      <c r="BHF29" s="181"/>
      <c r="BHG29" s="181"/>
      <c r="BHH29" s="181"/>
      <c r="BHI29" s="181"/>
      <c r="BHJ29" s="181"/>
      <c r="BHK29" s="181"/>
      <c r="BHL29" s="181"/>
      <c r="BHM29" s="181"/>
      <c r="BHN29" s="181"/>
      <c r="BHO29" s="181"/>
      <c r="BHP29" s="181"/>
      <c r="BHQ29" s="181"/>
      <c r="BHR29" s="181"/>
      <c r="BHS29" s="181"/>
      <c r="BHT29" s="181"/>
      <c r="BHU29" s="181"/>
      <c r="BHV29" s="181"/>
      <c r="BHW29" s="181"/>
      <c r="BHX29" s="181"/>
      <c r="BHY29" s="181"/>
      <c r="BHZ29" s="181"/>
      <c r="BIA29" s="181"/>
      <c r="BIB29" s="181"/>
      <c r="BIC29" s="181"/>
      <c r="BID29" s="181"/>
      <c r="BIE29" s="181"/>
      <c r="BIF29" s="181"/>
      <c r="BIG29" s="181"/>
      <c r="BIH29" s="181"/>
      <c r="BII29" s="181"/>
      <c r="BIJ29" s="181"/>
      <c r="BIK29" s="181"/>
      <c r="BIL29" s="181"/>
      <c r="BIM29" s="181"/>
      <c r="BIN29" s="181"/>
      <c r="BIO29" s="181"/>
      <c r="BIP29" s="181"/>
      <c r="BIQ29" s="181"/>
      <c r="BIR29" s="181"/>
      <c r="BIS29" s="181"/>
      <c r="BIT29" s="181"/>
      <c r="BIU29" s="181"/>
      <c r="BIV29" s="181"/>
      <c r="BIW29" s="181"/>
      <c r="BIX29" s="181"/>
      <c r="BIY29" s="181"/>
      <c r="BIZ29" s="181"/>
      <c r="BJA29" s="181"/>
      <c r="BJB29" s="181"/>
      <c r="BJC29" s="181"/>
      <c r="BJD29" s="181"/>
      <c r="BJE29" s="181"/>
      <c r="BJF29" s="181"/>
      <c r="BJG29" s="181"/>
      <c r="BJH29" s="181"/>
      <c r="BJI29" s="181"/>
      <c r="BJJ29" s="181"/>
      <c r="BJK29" s="181"/>
      <c r="BJL29" s="181"/>
      <c r="BJM29" s="181"/>
      <c r="BJN29" s="181"/>
      <c r="BJO29" s="181"/>
      <c r="BJP29" s="181"/>
      <c r="BJQ29" s="181"/>
      <c r="BJR29" s="181"/>
      <c r="BJS29" s="181"/>
      <c r="BJT29" s="181"/>
      <c r="BJU29" s="181"/>
      <c r="BJV29" s="181"/>
      <c r="BJW29" s="181"/>
      <c r="BJX29" s="181"/>
      <c r="BJY29" s="181"/>
      <c r="BJZ29" s="181"/>
      <c r="BKA29" s="181"/>
      <c r="BKB29" s="181"/>
      <c r="BKC29" s="181"/>
      <c r="BKD29" s="181"/>
      <c r="BKE29" s="181"/>
      <c r="BKF29" s="181"/>
      <c r="BKG29" s="181"/>
      <c r="BKH29" s="181"/>
      <c r="BKI29" s="181"/>
      <c r="BKJ29" s="181"/>
      <c r="BKK29" s="181"/>
      <c r="BKL29" s="181"/>
      <c r="BKM29" s="181"/>
      <c r="BKN29" s="181"/>
      <c r="BKO29" s="181"/>
      <c r="BKP29" s="181"/>
      <c r="BKQ29" s="181"/>
      <c r="BKR29" s="181"/>
      <c r="BKS29" s="181"/>
      <c r="BKT29" s="181"/>
      <c r="BKU29" s="181"/>
      <c r="BKV29" s="181"/>
      <c r="BKW29" s="181"/>
      <c r="BKX29" s="181"/>
      <c r="BKY29" s="181"/>
      <c r="BKZ29" s="181"/>
      <c r="BLA29" s="181"/>
      <c r="BLB29" s="181"/>
      <c r="BLC29" s="181"/>
      <c r="BLD29" s="181"/>
      <c r="BLE29" s="181"/>
      <c r="BLF29" s="181"/>
      <c r="BLG29" s="181"/>
      <c r="BLH29" s="181"/>
      <c r="BLI29" s="181"/>
      <c r="BLJ29" s="181"/>
      <c r="BLK29" s="181"/>
      <c r="BLL29" s="181"/>
      <c r="BLM29" s="181"/>
      <c r="BLN29" s="181"/>
      <c r="BLO29" s="181"/>
      <c r="BLP29" s="181"/>
      <c r="BLQ29" s="181"/>
      <c r="BLR29" s="181"/>
      <c r="BLS29" s="181"/>
      <c r="BLT29" s="181"/>
      <c r="BLU29" s="181"/>
      <c r="BLV29" s="181"/>
      <c r="BLW29" s="181"/>
      <c r="BLX29" s="181"/>
      <c r="BLY29" s="181"/>
      <c r="BLZ29" s="181"/>
      <c r="BMA29" s="181"/>
      <c r="BMB29" s="181"/>
      <c r="BMC29" s="181"/>
      <c r="BMD29" s="181"/>
      <c r="BME29" s="181"/>
      <c r="BMF29" s="181"/>
      <c r="BMG29" s="181"/>
      <c r="BMH29" s="181"/>
      <c r="BMI29" s="181"/>
      <c r="BMJ29" s="181"/>
      <c r="BMK29" s="181"/>
      <c r="BML29" s="181"/>
      <c r="BMM29" s="181"/>
      <c r="BMN29" s="181"/>
      <c r="BMO29" s="181"/>
      <c r="BMP29" s="181"/>
      <c r="BMQ29" s="181"/>
      <c r="BMR29" s="181"/>
      <c r="BMS29" s="181"/>
      <c r="BMT29" s="181"/>
      <c r="BMU29" s="181"/>
      <c r="BMV29" s="181"/>
      <c r="BMW29" s="181"/>
      <c r="BMX29" s="181"/>
      <c r="BMY29" s="181"/>
      <c r="BMZ29" s="181"/>
      <c r="BNA29" s="181"/>
      <c r="BNB29" s="181"/>
      <c r="BNC29" s="181"/>
      <c r="BND29" s="181"/>
      <c r="BNE29" s="181"/>
      <c r="BNF29" s="181"/>
      <c r="BNG29" s="181"/>
      <c r="BNH29" s="181"/>
      <c r="BNI29" s="181"/>
      <c r="BNJ29" s="181"/>
      <c r="BNK29" s="181"/>
      <c r="BNL29" s="181"/>
      <c r="BNM29" s="181"/>
      <c r="BNN29" s="181"/>
      <c r="BNO29" s="181"/>
      <c r="BNP29" s="181"/>
      <c r="BNQ29" s="181"/>
      <c r="BNR29" s="181"/>
      <c r="BNS29" s="181"/>
      <c r="BNT29" s="181"/>
      <c r="BNU29" s="181"/>
      <c r="BNV29" s="181"/>
      <c r="BNW29" s="181"/>
      <c r="BNX29" s="181"/>
      <c r="BNY29" s="181"/>
      <c r="BNZ29" s="181"/>
      <c r="BOA29" s="181"/>
      <c r="BOB29" s="181"/>
      <c r="BOC29" s="181"/>
      <c r="BOD29" s="181"/>
      <c r="BOE29" s="181"/>
      <c r="BOF29" s="181"/>
      <c r="BOG29" s="181"/>
      <c r="BOH29" s="181"/>
      <c r="BOI29" s="181"/>
      <c r="BOJ29" s="181"/>
      <c r="BOK29" s="181"/>
      <c r="BOL29" s="181"/>
      <c r="BOM29" s="181"/>
      <c r="BON29" s="181"/>
      <c r="BOO29" s="181"/>
      <c r="BOP29" s="181"/>
      <c r="BOQ29" s="181"/>
      <c r="BOR29" s="181"/>
      <c r="BOS29" s="181"/>
      <c r="BOT29" s="181"/>
      <c r="BOU29" s="181"/>
      <c r="BOV29" s="181"/>
      <c r="BOW29" s="181"/>
      <c r="BOX29" s="181"/>
      <c r="BOY29" s="181"/>
      <c r="BOZ29" s="181"/>
      <c r="BPA29" s="181"/>
      <c r="BPB29" s="181"/>
      <c r="BPC29" s="181"/>
      <c r="BPD29" s="181"/>
      <c r="BPE29" s="181"/>
      <c r="BPF29" s="181"/>
      <c r="BPG29" s="181"/>
      <c r="BPH29" s="181"/>
      <c r="BPI29" s="181"/>
      <c r="BPJ29" s="181"/>
      <c r="BPK29" s="181"/>
      <c r="BPL29" s="181"/>
      <c r="BPM29" s="181"/>
      <c r="BPN29" s="181"/>
      <c r="BPO29" s="181"/>
      <c r="BPP29" s="181"/>
      <c r="BPQ29" s="181"/>
      <c r="BPR29" s="181"/>
      <c r="BPS29" s="181"/>
      <c r="BPT29" s="181"/>
      <c r="BPU29" s="181"/>
      <c r="BPV29" s="181"/>
      <c r="BPW29" s="181"/>
      <c r="BPX29" s="181"/>
      <c r="BPY29" s="181"/>
      <c r="BPZ29" s="181"/>
      <c r="BQA29" s="181"/>
      <c r="BQB29" s="181"/>
      <c r="BQC29" s="181"/>
      <c r="BQD29" s="181"/>
      <c r="BQE29" s="181"/>
      <c r="BQF29" s="181"/>
      <c r="BQG29" s="181"/>
      <c r="BQH29" s="181"/>
      <c r="BQI29" s="181"/>
      <c r="BQJ29" s="181"/>
      <c r="BQK29" s="181"/>
    </row>
    <row r="30" spans="1:1805" ht="15.75" thickBot="1" x14ac:dyDescent="0.3">
      <c r="A30" s="201"/>
      <c r="B30" s="168" t="s">
        <v>8</v>
      </c>
      <c r="K30" s="202">
        <f>SUM(M30:AU30)</f>
        <v>479.75810468031329</v>
      </c>
      <c r="M30" s="206">
        <f>SUM(M25:M28)</f>
        <v>0</v>
      </c>
      <c r="N30" s="206">
        <f t="shared" ref="N30:AU30" si="0">SUM(N25:N28)</f>
        <v>11.826000000000001</v>
      </c>
      <c r="O30" s="206">
        <f t="shared" si="0"/>
        <v>12.062520000000001</v>
      </c>
      <c r="P30" s="206">
        <f t="shared" si="0"/>
        <v>12.303770400000001</v>
      </c>
      <c r="Q30" s="206">
        <f t="shared" si="0"/>
        <v>12.549845807999999</v>
      </c>
      <c r="R30" s="206">
        <f t="shared" si="0"/>
        <v>12.800842724160001</v>
      </c>
      <c r="S30" s="206">
        <f t="shared" si="0"/>
        <v>13.0568595786432</v>
      </c>
      <c r="T30" s="206">
        <f t="shared" si="0"/>
        <v>13.317996770216066</v>
      </c>
      <c r="U30" s="206">
        <f t="shared" si="0"/>
        <v>13.584356705620387</v>
      </c>
      <c r="V30" s="206">
        <f t="shared" si="0"/>
        <v>13.856043839732795</v>
      </c>
      <c r="W30" s="206">
        <f t="shared" si="0"/>
        <v>14.133164716527451</v>
      </c>
      <c r="X30" s="206">
        <f t="shared" si="0"/>
        <v>14.415828010858</v>
      </c>
      <c r="Y30" s="206">
        <f t="shared" si="0"/>
        <v>14.70414457107516</v>
      </c>
      <c r="Z30" s="206">
        <f t="shared" si="0"/>
        <v>14.998227462496663</v>
      </c>
      <c r="AA30" s="206">
        <f t="shared" si="0"/>
        <v>15.298192011746595</v>
      </c>
      <c r="AB30" s="206">
        <f t="shared" si="0"/>
        <v>15.604155851981529</v>
      </c>
      <c r="AC30" s="206">
        <f t="shared" si="0"/>
        <v>15.91623896902116</v>
      </c>
      <c r="AD30" s="206">
        <f t="shared" si="0"/>
        <v>16.234563748401584</v>
      </c>
      <c r="AE30" s="206">
        <f t="shared" si="0"/>
        <v>16.559255023369616</v>
      </c>
      <c r="AF30" s="206">
        <f t="shared" si="0"/>
        <v>16.89044012383701</v>
      </c>
      <c r="AG30" s="206">
        <f t="shared" si="0"/>
        <v>17.22824892631375</v>
      </c>
      <c r="AH30" s="206">
        <f t="shared" si="0"/>
        <v>17.572813904840025</v>
      </c>
      <c r="AI30" s="206">
        <f t="shared" si="0"/>
        <v>17.924270182936827</v>
      </c>
      <c r="AJ30" s="206">
        <f t="shared" si="0"/>
        <v>18.282755586595567</v>
      </c>
      <c r="AK30" s="206">
        <f t="shared" si="0"/>
        <v>18.648410698327474</v>
      </c>
      <c r="AL30" s="206">
        <f t="shared" si="0"/>
        <v>19.021378912294026</v>
      </c>
      <c r="AM30" s="206">
        <f t="shared" si="0"/>
        <v>19.401806490539904</v>
      </c>
      <c r="AN30" s="206">
        <f t="shared" si="0"/>
        <v>19.789842620350704</v>
      </c>
      <c r="AO30" s="206">
        <f t="shared" si="0"/>
        <v>20.185639472757718</v>
      </c>
      <c r="AP30" s="206">
        <f t="shared" si="0"/>
        <v>20.589352262212874</v>
      </c>
      <c r="AQ30" s="206">
        <f t="shared" si="0"/>
        <v>21.00113930745713</v>
      </c>
      <c r="AR30" s="206">
        <f t="shared" si="0"/>
        <v>0</v>
      </c>
      <c r="AS30" s="206">
        <f t="shared" si="0"/>
        <v>0</v>
      </c>
      <c r="AT30" s="206">
        <f t="shared" si="0"/>
        <v>0</v>
      </c>
      <c r="AU30" s="206">
        <f t="shared" si="0"/>
        <v>0</v>
      </c>
    </row>
    <row r="31" spans="1:1805" s="180" customFormat="1" ht="6.75" thickTop="1" x14ac:dyDescent="0.15">
      <c r="A31" s="194"/>
      <c r="K31" s="205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  <c r="CX31" s="181"/>
      <c r="CY31" s="181"/>
      <c r="CZ31" s="181"/>
      <c r="DA31" s="181"/>
      <c r="DB31" s="181"/>
      <c r="DC31" s="181"/>
      <c r="DD31" s="181"/>
      <c r="DE31" s="181"/>
      <c r="DF31" s="181"/>
      <c r="DG31" s="181"/>
      <c r="DH31" s="181"/>
      <c r="DI31" s="181"/>
      <c r="DJ31" s="181"/>
      <c r="DK31" s="181"/>
      <c r="DL31" s="181"/>
      <c r="DM31" s="181"/>
      <c r="DN31" s="181"/>
      <c r="DO31" s="181"/>
      <c r="DP31" s="181"/>
      <c r="DQ31" s="181"/>
      <c r="DR31" s="181"/>
      <c r="DS31" s="181"/>
      <c r="DT31" s="181"/>
      <c r="DU31" s="181"/>
      <c r="DV31" s="181"/>
      <c r="DW31" s="181"/>
      <c r="DX31" s="181"/>
      <c r="DY31" s="181"/>
      <c r="DZ31" s="181"/>
      <c r="EA31" s="181"/>
      <c r="EB31" s="181"/>
      <c r="EC31" s="181"/>
      <c r="ED31" s="181"/>
      <c r="EE31" s="181"/>
      <c r="EF31" s="181"/>
      <c r="EG31" s="181"/>
      <c r="EH31" s="181"/>
      <c r="EI31" s="181"/>
      <c r="EJ31" s="181"/>
      <c r="EK31" s="181"/>
      <c r="EL31" s="181"/>
      <c r="EM31" s="181"/>
      <c r="EN31" s="181"/>
      <c r="EO31" s="181"/>
      <c r="EP31" s="181"/>
      <c r="EQ31" s="181"/>
      <c r="ER31" s="181"/>
      <c r="ES31" s="181"/>
      <c r="ET31" s="181"/>
      <c r="EU31" s="181"/>
      <c r="EV31" s="181"/>
      <c r="EW31" s="181"/>
      <c r="EX31" s="181"/>
      <c r="EY31" s="181"/>
      <c r="EZ31" s="181"/>
      <c r="FA31" s="181"/>
      <c r="FB31" s="181"/>
      <c r="FC31" s="181"/>
      <c r="FD31" s="181"/>
      <c r="FE31" s="181"/>
      <c r="FF31" s="181"/>
      <c r="FG31" s="181"/>
      <c r="FH31" s="181"/>
      <c r="FI31" s="181"/>
      <c r="FJ31" s="181"/>
      <c r="FK31" s="181"/>
      <c r="FL31" s="181"/>
      <c r="FM31" s="181"/>
      <c r="FN31" s="181"/>
      <c r="FO31" s="181"/>
      <c r="FP31" s="181"/>
      <c r="FQ31" s="181"/>
      <c r="FR31" s="181"/>
      <c r="FS31" s="181"/>
      <c r="FT31" s="181"/>
      <c r="FU31" s="181"/>
      <c r="FV31" s="181"/>
      <c r="FW31" s="181"/>
      <c r="FX31" s="181"/>
      <c r="FY31" s="181"/>
      <c r="FZ31" s="181"/>
      <c r="GA31" s="181"/>
      <c r="GB31" s="181"/>
      <c r="GC31" s="181"/>
      <c r="GD31" s="181"/>
      <c r="GE31" s="181"/>
      <c r="GF31" s="181"/>
      <c r="GG31" s="181"/>
      <c r="GH31" s="181"/>
      <c r="GI31" s="181"/>
      <c r="GJ31" s="181"/>
      <c r="GK31" s="181"/>
      <c r="GL31" s="181"/>
      <c r="GM31" s="181"/>
      <c r="GN31" s="181"/>
      <c r="GO31" s="181"/>
      <c r="GP31" s="181"/>
      <c r="GQ31" s="181"/>
      <c r="GR31" s="181"/>
      <c r="GS31" s="181"/>
      <c r="GT31" s="181"/>
      <c r="GU31" s="181"/>
      <c r="GV31" s="181"/>
      <c r="GW31" s="181"/>
      <c r="GX31" s="181"/>
      <c r="GY31" s="181"/>
      <c r="GZ31" s="181"/>
      <c r="HA31" s="181"/>
      <c r="HB31" s="181"/>
      <c r="HC31" s="181"/>
      <c r="HD31" s="181"/>
      <c r="HE31" s="181"/>
      <c r="HF31" s="181"/>
      <c r="HG31" s="181"/>
      <c r="HH31" s="181"/>
      <c r="HI31" s="181"/>
      <c r="HJ31" s="181"/>
      <c r="HK31" s="181"/>
      <c r="HL31" s="181"/>
      <c r="HM31" s="181"/>
      <c r="HN31" s="181"/>
      <c r="HO31" s="181"/>
      <c r="HP31" s="181"/>
      <c r="HQ31" s="181"/>
      <c r="HR31" s="181"/>
      <c r="HS31" s="181"/>
      <c r="HT31" s="181"/>
      <c r="HU31" s="181"/>
      <c r="HV31" s="181"/>
      <c r="HW31" s="181"/>
      <c r="HX31" s="181"/>
      <c r="HY31" s="181"/>
      <c r="HZ31" s="181"/>
      <c r="IA31" s="181"/>
      <c r="IB31" s="181"/>
      <c r="IC31" s="181"/>
      <c r="ID31" s="181"/>
      <c r="IE31" s="181"/>
      <c r="IF31" s="181"/>
      <c r="IG31" s="181"/>
      <c r="IH31" s="181"/>
      <c r="II31" s="181"/>
      <c r="IJ31" s="181"/>
      <c r="IK31" s="181"/>
      <c r="IL31" s="181"/>
      <c r="IM31" s="181"/>
      <c r="IN31" s="181"/>
      <c r="IO31" s="181"/>
      <c r="IP31" s="181"/>
      <c r="IQ31" s="181"/>
      <c r="IR31" s="181"/>
      <c r="IS31" s="181"/>
      <c r="IT31" s="181"/>
      <c r="IU31" s="181"/>
      <c r="IV31" s="181"/>
      <c r="IW31" s="181"/>
      <c r="IX31" s="181"/>
      <c r="IY31" s="181"/>
      <c r="IZ31" s="181"/>
      <c r="JA31" s="181"/>
      <c r="JB31" s="181"/>
      <c r="JC31" s="181"/>
      <c r="JD31" s="181"/>
      <c r="JE31" s="181"/>
      <c r="JF31" s="181"/>
      <c r="JG31" s="181"/>
      <c r="JH31" s="181"/>
      <c r="JI31" s="181"/>
      <c r="JJ31" s="181"/>
      <c r="JK31" s="181"/>
      <c r="JL31" s="181"/>
      <c r="JM31" s="181"/>
      <c r="JN31" s="181"/>
      <c r="JO31" s="181"/>
      <c r="JP31" s="181"/>
      <c r="JQ31" s="181"/>
      <c r="JR31" s="181"/>
      <c r="JS31" s="181"/>
      <c r="JT31" s="181"/>
      <c r="JU31" s="181"/>
      <c r="JV31" s="181"/>
      <c r="JW31" s="181"/>
      <c r="JX31" s="181"/>
      <c r="JY31" s="181"/>
      <c r="JZ31" s="181"/>
      <c r="KA31" s="181"/>
      <c r="KB31" s="181"/>
      <c r="KC31" s="181"/>
      <c r="KD31" s="181"/>
      <c r="KE31" s="181"/>
      <c r="KF31" s="181"/>
      <c r="KG31" s="181"/>
      <c r="KH31" s="181"/>
      <c r="KI31" s="181"/>
      <c r="KJ31" s="181"/>
      <c r="KK31" s="181"/>
      <c r="KL31" s="181"/>
      <c r="KM31" s="181"/>
      <c r="KN31" s="181"/>
      <c r="KO31" s="181"/>
      <c r="KP31" s="181"/>
      <c r="KQ31" s="181"/>
      <c r="KR31" s="181"/>
      <c r="KS31" s="181"/>
      <c r="KT31" s="181"/>
      <c r="KU31" s="181"/>
      <c r="KV31" s="181"/>
      <c r="KW31" s="181"/>
      <c r="KX31" s="181"/>
      <c r="KY31" s="181"/>
      <c r="KZ31" s="181"/>
      <c r="LA31" s="181"/>
      <c r="LB31" s="181"/>
      <c r="LC31" s="181"/>
      <c r="LD31" s="181"/>
      <c r="LE31" s="181"/>
      <c r="LF31" s="181"/>
      <c r="LG31" s="181"/>
      <c r="LH31" s="181"/>
      <c r="LI31" s="181"/>
      <c r="LJ31" s="181"/>
      <c r="LK31" s="181"/>
      <c r="LL31" s="181"/>
      <c r="LM31" s="181"/>
      <c r="LN31" s="181"/>
      <c r="LO31" s="181"/>
      <c r="LP31" s="181"/>
      <c r="LQ31" s="181"/>
      <c r="LR31" s="181"/>
      <c r="LS31" s="181"/>
      <c r="LT31" s="181"/>
      <c r="LU31" s="181"/>
      <c r="LV31" s="181"/>
      <c r="LW31" s="181"/>
      <c r="LX31" s="181"/>
      <c r="LY31" s="181"/>
      <c r="LZ31" s="181"/>
      <c r="MA31" s="181"/>
      <c r="MB31" s="181"/>
      <c r="MC31" s="181"/>
      <c r="MD31" s="181"/>
      <c r="ME31" s="181"/>
      <c r="MF31" s="181"/>
      <c r="MG31" s="181"/>
      <c r="MH31" s="181"/>
      <c r="MI31" s="181"/>
      <c r="MJ31" s="181"/>
      <c r="MK31" s="181"/>
      <c r="ML31" s="181"/>
      <c r="MM31" s="181"/>
      <c r="MN31" s="181"/>
      <c r="MO31" s="181"/>
      <c r="MP31" s="181"/>
      <c r="MQ31" s="181"/>
      <c r="MR31" s="181"/>
      <c r="MS31" s="181"/>
      <c r="MT31" s="181"/>
      <c r="MU31" s="181"/>
      <c r="MV31" s="181"/>
      <c r="MW31" s="181"/>
      <c r="MX31" s="181"/>
      <c r="MY31" s="181"/>
      <c r="MZ31" s="181"/>
      <c r="NA31" s="181"/>
      <c r="NB31" s="181"/>
      <c r="NC31" s="181"/>
      <c r="ND31" s="181"/>
      <c r="NE31" s="181"/>
      <c r="NF31" s="181"/>
      <c r="NG31" s="181"/>
      <c r="NH31" s="181"/>
      <c r="NI31" s="181"/>
      <c r="NJ31" s="181"/>
      <c r="NK31" s="181"/>
      <c r="NL31" s="181"/>
      <c r="NM31" s="181"/>
      <c r="NN31" s="181"/>
      <c r="NO31" s="181"/>
      <c r="NP31" s="181"/>
      <c r="NQ31" s="181"/>
      <c r="NR31" s="181"/>
      <c r="NS31" s="181"/>
      <c r="NT31" s="181"/>
      <c r="NU31" s="181"/>
      <c r="NV31" s="181"/>
      <c r="NW31" s="181"/>
      <c r="NX31" s="181"/>
      <c r="NY31" s="181"/>
      <c r="NZ31" s="181"/>
      <c r="OA31" s="181"/>
      <c r="OB31" s="181"/>
      <c r="OC31" s="181"/>
      <c r="OD31" s="181"/>
      <c r="OE31" s="181"/>
      <c r="OF31" s="181"/>
      <c r="OG31" s="181"/>
      <c r="OH31" s="181"/>
      <c r="OI31" s="181"/>
      <c r="OJ31" s="181"/>
      <c r="OK31" s="181"/>
      <c r="OL31" s="181"/>
      <c r="OM31" s="181"/>
      <c r="ON31" s="181"/>
      <c r="OO31" s="181"/>
      <c r="OP31" s="181"/>
      <c r="OQ31" s="181"/>
      <c r="OR31" s="181"/>
      <c r="OS31" s="181"/>
      <c r="OT31" s="181"/>
      <c r="OU31" s="181"/>
      <c r="OV31" s="181"/>
      <c r="OW31" s="181"/>
      <c r="OX31" s="181"/>
      <c r="OY31" s="181"/>
      <c r="OZ31" s="181"/>
      <c r="PA31" s="181"/>
      <c r="PB31" s="181"/>
      <c r="PC31" s="181"/>
      <c r="PD31" s="181"/>
      <c r="PE31" s="181"/>
      <c r="PF31" s="181"/>
      <c r="PG31" s="181"/>
      <c r="PH31" s="181"/>
      <c r="PI31" s="181"/>
      <c r="PJ31" s="181"/>
      <c r="PK31" s="181"/>
      <c r="PL31" s="181"/>
      <c r="PM31" s="181"/>
      <c r="PN31" s="181"/>
      <c r="PO31" s="181"/>
      <c r="PP31" s="181"/>
      <c r="PQ31" s="181"/>
      <c r="PR31" s="181"/>
      <c r="PS31" s="181"/>
      <c r="PT31" s="181"/>
      <c r="PU31" s="181"/>
      <c r="PV31" s="181"/>
      <c r="PW31" s="181"/>
      <c r="PX31" s="181"/>
      <c r="PY31" s="181"/>
      <c r="PZ31" s="181"/>
      <c r="QA31" s="181"/>
      <c r="QB31" s="181"/>
      <c r="QC31" s="181"/>
      <c r="QD31" s="181"/>
      <c r="QE31" s="181"/>
      <c r="QF31" s="181"/>
      <c r="QG31" s="181"/>
      <c r="QH31" s="181"/>
      <c r="QI31" s="181"/>
      <c r="QJ31" s="181"/>
      <c r="QK31" s="181"/>
      <c r="QL31" s="181"/>
      <c r="QM31" s="181"/>
      <c r="QN31" s="181"/>
      <c r="QO31" s="181"/>
      <c r="QP31" s="181"/>
      <c r="QQ31" s="181"/>
      <c r="QR31" s="181"/>
      <c r="QS31" s="181"/>
      <c r="QT31" s="181"/>
      <c r="QU31" s="181"/>
      <c r="QV31" s="181"/>
      <c r="QW31" s="181"/>
      <c r="QX31" s="181"/>
      <c r="QY31" s="181"/>
      <c r="QZ31" s="181"/>
      <c r="RA31" s="181"/>
      <c r="RB31" s="181"/>
      <c r="RC31" s="181"/>
      <c r="RD31" s="181"/>
      <c r="RE31" s="181"/>
      <c r="RF31" s="181"/>
      <c r="RG31" s="181"/>
      <c r="RH31" s="181"/>
      <c r="RI31" s="181"/>
      <c r="RJ31" s="181"/>
      <c r="RK31" s="181"/>
      <c r="RL31" s="181"/>
      <c r="RM31" s="181"/>
      <c r="RN31" s="181"/>
      <c r="RO31" s="181"/>
      <c r="RP31" s="181"/>
      <c r="RQ31" s="181"/>
      <c r="RR31" s="181"/>
      <c r="RS31" s="181"/>
      <c r="RT31" s="181"/>
      <c r="RU31" s="181"/>
      <c r="RV31" s="181"/>
      <c r="RW31" s="181"/>
      <c r="RX31" s="181"/>
      <c r="RY31" s="181"/>
      <c r="RZ31" s="181"/>
      <c r="SA31" s="181"/>
      <c r="SB31" s="181"/>
      <c r="SC31" s="181"/>
      <c r="SD31" s="181"/>
      <c r="SE31" s="181"/>
      <c r="SF31" s="181"/>
      <c r="SG31" s="181"/>
      <c r="SH31" s="181"/>
      <c r="SI31" s="181"/>
      <c r="SJ31" s="181"/>
      <c r="SK31" s="181"/>
      <c r="SL31" s="181"/>
      <c r="SM31" s="181"/>
      <c r="SN31" s="181"/>
      <c r="SO31" s="181"/>
      <c r="SP31" s="181"/>
      <c r="SQ31" s="181"/>
      <c r="SR31" s="181"/>
      <c r="SS31" s="181"/>
      <c r="ST31" s="181"/>
      <c r="SU31" s="181"/>
      <c r="SV31" s="181"/>
      <c r="SW31" s="181"/>
      <c r="SX31" s="181"/>
      <c r="SY31" s="181"/>
      <c r="SZ31" s="181"/>
      <c r="TA31" s="181"/>
      <c r="TB31" s="181"/>
      <c r="TC31" s="181"/>
      <c r="TD31" s="181"/>
      <c r="TE31" s="181"/>
      <c r="TF31" s="181"/>
      <c r="TG31" s="181"/>
      <c r="TH31" s="181"/>
      <c r="TI31" s="181"/>
      <c r="TJ31" s="181"/>
      <c r="TK31" s="181"/>
      <c r="TL31" s="181"/>
      <c r="TM31" s="181"/>
      <c r="TN31" s="181"/>
      <c r="TO31" s="181"/>
      <c r="TP31" s="181"/>
      <c r="TQ31" s="181"/>
      <c r="TR31" s="181"/>
      <c r="TS31" s="181"/>
      <c r="TT31" s="181"/>
      <c r="TU31" s="181"/>
      <c r="TV31" s="181"/>
      <c r="TW31" s="181"/>
      <c r="TX31" s="181"/>
      <c r="TY31" s="181"/>
      <c r="TZ31" s="181"/>
      <c r="UA31" s="181"/>
      <c r="UB31" s="181"/>
      <c r="UC31" s="181"/>
      <c r="UD31" s="181"/>
      <c r="UE31" s="181"/>
      <c r="UF31" s="181"/>
      <c r="UG31" s="181"/>
      <c r="UH31" s="181"/>
      <c r="UI31" s="181"/>
      <c r="UJ31" s="181"/>
      <c r="UK31" s="181"/>
      <c r="UL31" s="181"/>
      <c r="UM31" s="181"/>
      <c r="UN31" s="181"/>
      <c r="UO31" s="181"/>
      <c r="UP31" s="181"/>
      <c r="UQ31" s="181"/>
      <c r="UR31" s="181"/>
      <c r="US31" s="181"/>
      <c r="UT31" s="181"/>
      <c r="UU31" s="181"/>
      <c r="UV31" s="181"/>
      <c r="UW31" s="181"/>
      <c r="UX31" s="181"/>
      <c r="UY31" s="181"/>
      <c r="UZ31" s="181"/>
      <c r="VA31" s="181"/>
      <c r="VB31" s="181"/>
      <c r="VC31" s="181"/>
      <c r="VD31" s="181"/>
      <c r="VE31" s="181"/>
      <c r="VF31" s="181"/>
      <c r="VG31" s="181"/>
      <c r="VH31" s="181"/>
      <c r="VI31" s="181"/>
      <c r="VJ31" s="181"/>
      <c r="VK31" s="181"/>
      <c r="VL31" s="181"/>
      <c r="VM31" s="181"/>
      <c r="VN31" s="181"/>
      <c r="VO31" s="181"/>
      <c r="VP31" s="181"/>
      <c r="VQ31" s="181"/>
      <c r="VR31" s="181"/>
      <c r="VS31" s="181"/>
      <c r="VT31" s="181"/>
      <c r="VU31" s="181"/>
      <c r="VV31" s="181"/>
      <c r="VW31" s="181"/>
      <c r="VX31" s="181"/>
      <c r="VY31" s="181"/>
      <c r="VZ31" s="181"/>
      <c r="WA31" s="181"/>
      <c r="WB31" s="181"/>
      <c r="WC31" s="181"/>
      <c r="WD31" s="181"/>
      <c r="WE31" s="181"/>
      <c r="WF31" s="181"/>
      <c r="WG31" s="181"/>
      <c r="WH31" s="181"/>
      <c r="WI31" s="181"/>
      <c r="WJ31" s="181"/>
      <c r="WK31" s="181"/>
      <c r="WL31" s="181"/>
      <c r="WM31" s="181"/>
      <c r="WN31" s="181"/>
      <c r="WO31" s="181"/>
      <c r="WP31" s="181"/>
      <c r="WQ31" s="181"/>
      <c r="WR31" s="181"/>
      <c r="WS31" s="181"/>
      <c r="WT31" s="181"/>
      <c r="WU31" s="181"/>
      <c r="WV31" s="181"/>
      <c r="WW31" s="181"/>
      <c r="WX31" s="181"/>
      <c r="WY31" s="181"/>
      <c r="WZ31" s="181"/>
      <c r="XA31" s="181"/>
      <c r="XB31" s="181"/>
      <c r="XC31" s="181"/>
      <c r="XD31" s="181"/>
      <c r="XE31" s="181"/>
      <c r="XF31" s="181"/>
      <c r="XG31" s="181"/>
      <c r="XH31" s="181"/>
      <c r="XI31" s="181"/>
      <c r="XJ31" s="181"/>
      <c r="XK31" s="181"/>
      <c r="XL31" s="181"/>
      <c r="XM31" s="181"/>
      <c r="XN31" s="181"/>
      <c r="XO31" s="181"/>
      <c r="XP31" s="181"/>
      <c r="XQ31" s="181"/>
      <c r="XR31" s="181"/>
      <c r="XS31" s="181"/>
      <c r="XT31" s="181"/>
      <c r="XU31" s="181"/>
      <c r="XV31" s="181"/>
      <c r="XW31" s="181"/>
      <c r="XX31" s="181"/>
      <c r="XY31" s="181"/>
      <c r="XZ31" s="181"/>
      <c r="YA31" s="181"/>
      <c r="YB31" s="181"/>
      <c r="YC31" s="181"/>
      <c r="YD31" s="181"/>
      <c r="YE31" s="181"/>
      <c r="YF31" s="181"/>
      <c r="YG31" s="181"/>
      <c r="YH31" s="181"/>
      <c r="YI31" s="181"/>
      <c r="YJ31" s="181"/>
      <c r="YK31" s="181"/>
      <c r="YL31" s="181"/>
      <c r="YM31" s="181"/>
      <c r="YN31" s="181"/>
      <c r="YO31" s="181"/>
      <c r="YP31" s="181"/>
      <c r="YQ31" s="181"/>
      <c r="YR31" s="181"/>
      <c r="YS31" s="181"/>
      <c r="YT31" s="181"/>
      <c r="YU31" s="181"/>
      <c r="YV31" s="181"/>
      <c r="YW31" s="181"/>
      <c r="YX31" s="181"/>
      <c r="YY31" s="181"/>
      <c r="YZ31" s="181"/>
      <c r="ZA31" s="181"/>
      <c r="ZB31" s="181"/>
      <c r="ZC31" s="181"/>
      <c r="ZD31" s="181"/>
      <c r="ZE31" s="181"/>
      <c r="ZF31" s="181"/>
      <c r="ZG31" s="181"/>
      <c r="ZH31" s="181"/>
      <c r="ZI31" s="181"/>
      <c r="ZJ31" s="181"/>
      <c r="ZK31" s="181"/>
      <c r="ZL31" s="181"/>
      <c r="ZM31" s="181"/>
      <c r="ZN31" s="181"/>
      <c r="ZO31" s="181"/>
      <c r="ZP31" s="181"/>
      <c r="ZQ31" s="181"/>
      <c r="ZR31" s="181"/>
      <c r="ZS31" s="181"/>
      <c r="ZT31" s="181"/>
      <c r="ZU31" s="181"/>
      <c r="ZV31" s="181"/>
      <c r="ZW31" s="181"/>
      <c r="ZX31" s="181"/>
      <c r="ZY31" s="181"/>
      <c r="ZZ31" s="181"/>
      <c r="AAA31" s="181"/>
      <c r="AAB31" s="181"/>
      <c r="AAC31" s="181"/>
      <c r="AAD31" s="181"/>
      <c r="AAE31" s="181"/>
      <c r="AAF31" s="181"/>
      <c r="AAG31" s="181"/>
      <c r="AAH31" s="181"/>
      <c r="AAI31" s="181"/>
      <c r="AAJ31" s="181"/>
      <c r="AAK31" s="181"/>
      <c r="AAL31" s="181"/>
      <c r="AAM31" s="181"/>
      <c r="AAN31" s="181"/>
      <c r="AAO31" s="181"/>
      <c r="AAP31" s="181"/>
      <c r="AAQ31" s="181"/>
      <c r="AAR31" s="181"/>
      <c r="AAS31" s="181"/>
      <c r="AAT31" s="181"/>
      <c r="AAU31" s="181"/>
      <c r="AAV31" s="181"/>
      <c r="AAW31" s="181"/>
      <c r="AAX31" s="181"/>
      <c r="AAY31" s="181"/>
      <c r="AAZ31" s="181"/>
      <c r="ABA31" s="181"/>
      <c r="ABB31" s="181"/>
      <c r="ABC31" s="181"/>
      <c r="ABD31" s="181"/>
      <c r="ABE31" s="181"/>
      <c r="ABF31" s="181"/>
      <c r="ABG31" s="181"/>
      <c r="ABH31" s="181"/>
      <c r="ABI31" s="181"/>
      <c r="ABJ31" s="181"/>
      <c r="ABK31" s="181"/>
      <c r="ABL31" s="181"/>
      <c r="ABM31" s="181"/>
      <c r="ABN31" s="181"/>
      <c r="ABO31" s="181"/>
      <c r="ABP31" s="181"/>
      <c r="ABQ31" s="181"/>
      <c r="ABR31" s="181"/>
      <c r="ABS31" s="181"/>
      <c r="ABT31" s="181"/>
      <c r="ABU31" s="181"/>
      <c r="ABV31" s="181"/>
      <c r="ABW31" s="181"/>
      <c r="ABX31" s="181"/>
      <c r="ABY31" s="181"/>
      <c r="ABZ31" s="181"/>
      <c r="ACA31" s="181"/>
      <c r="ACB31" s="181"/>
      <c r="ACC31" s="181"/>
      <c r="ACD31" s="181"/>
      <c r="ACE31" s="181"/>
      <c r="ACF31" s="181"/>
      <c r="ACG31" s="181"/>
      <c r="ACH31" s="181"/>
      <c r="ACI31" s="181"/>
      <c r="ACJ31" s="181"/>
      <c r="ACK31" s="181"/>
      <c r="ACL31" s="181"/>
      <c r="ACM31" s="181"/>
      <c r="ACN31" s="181"/>
      <c r="ACO31" s="181"/>
      <c r="ACP31" s="181"/>
      <c r="ACQ31" s="181"/>
      <c r="ACR31" s="181"/>
      <c r="ACS31" s="181"/>
      <c r="ACT31" s="181"/>
      <c r="ACU31" s="181"/>
      <c r="ACV31" s="181"/>
      <c r="ACW31" s="181"/>
      <c r="ACX31" s="181"/>
      <c r="ACY31" s="181"/>
      <c r="ACZ31" s="181"/>
      <c r="ADA31" s="181"/>
      <c r="ADB31" s="181"/>
      <c r="ADC31" s="181"/>
      <c r="ADD31" s="181"/>
      <c r="ADE31" s="181"/>
      <c r="ADF31" s="181"/>
      <c r="ADG31" s="181"/>
      <c r="ADH31" s="181"/>
      <c r="ADI31" s="181"/>
      <c r="ADJ31" s="181"/>
      <c r="ADK31" s="181"/>
      <c r="ADL31" s="181"/>
      <c r="ADM31" s="181"/>
      <c r="ADN31" s="181"/>
      <c r="ADO31" s="181"/>
      <c r="ADP31" s="181"/>
      <c r="ADQ31" s="181"/>
      <c r="ADR31" s="181"/>
      <c r="ADS31" s="181"/>
      <c r="ADT31" s="181"/>
      <c r="ADU31" s="181"/>
      <c r="ADV31" s="181"/>
      <c r="ADW31" s="181"/>
      <c r="ADX31" s="181"/>
      <c r="ADY31" s="181"/>
      <c r="ADZ31" s="181"/>
      <c r="AEA31" s="181"/>
      <c r="AEB31" s="181"/>
      <c r="AEC31" s="181"/>
      <c r="AED31" s="181"/>
      <c r="AEE31" s="181"/>
      <c r="AEF31" s="181"/>
      <c r="AEG31" s="181"/>
      <c r="AEH31" s="181"/>
      <c r="AEI31" s="181"/>
      <c r="AEJ31" s="181"/>
      <c r="AEK31" s="181"/>
      <c r="AEL31" s="181"/>
      <c r="AEM31" s="181"/>
      <c r="AEN31" s="181"/>
      <c r="AEO31" s="181"/>
      <c r="AEP31" s="181"/>
      <c r="AEQ31" s="181"/>
      <c r="AER31" s="181"/>
      <c r="AES31" s="181"/>
      <c r="AET31" s="181"/>
      <c r="AEU31" s="181"/>
      <c r="AEV31" s="181"/>
      <c r="AEW31" s="181"/>
      <c r="AEX31" s="181"/>
      <c r="AEY31" s="181"/>
      <c r="AEZ31" s="181"/>
      <c r="AFA31" s="181"/>
      <c r="AFB31" s="181"/>
      <c r="AFC31" s="181"/>
      <c r="AFD31" s="181"/>
      <c r="AFE31" s="181"/>
      <c r="AFF31" s="181"/>
      <c r="AFG31" s="181"/>
      <c r="AFH31" s="181"/>
      <c r="AFI31" s="181"/>
      <c r="AFJ31" s="181"/>
      <c r="AFK31" s="181"/>
      <c r="AFL31" s="181"/>
      <c r="AFM31" s="181"/>
      <c r="AFN31" s="181"/>
      <c r="AFO31" s="181"/>
      <c r="AFP31" s="181"/>
      <c r="AFQ31" s="181"/>
      <c r="AFR31" s="181"/>
      <c r="AFS31" s="181"/>
      <c r="AFT31" s="181"/>
      <c r="AFU31" s="181"/>
      <c r="AFV31" s="181"/>
      <c r="AFW31" s="181"/>
      <c r="AFX31" s="181"/>
      <c r="AFY31" s="181"/>
      <c r="AFZ31" s="181"/>
      <c r="AGA31" s="181"/>
      <c r="AGB31" s="181"/>
      <c r="AGC31" s="181"/>
      <c r="AGD31" s="181"/>
      <c r="AGE31" s="181"/>
      <c r="AGF31" s="181"/>
      <c r="AGG31" s="181"/>
      <c r="AGH31" s="181"/>
      <c r="AGI31" s="181"/>
      <c r="AGJ31" s="181"/>
      <c r="AGK31" s="181"/>
      <c r="AGL31" s="181"/>
      <c r="AGM31" s="181"/>
      <c r="AGN31" s="181"/>
      <c r="AGO31" s="181"/>
      <c r="AGP31" s="181"/>
      <c r="AGQ31" s="181"/>
      <c r="AGR31" s="181"/>
      <c r="AGS31" s="181"/>
      <c r="AGT31" s="181"/>
      <c r="AGU31" s="181"/>
      <c r="AGV31" s="181"/>
      <c r="AGW31" s="181"/>
      <c r="AGX31" s="181"/>
      <c r="AGY31" s="181"/>
      <c r="AGZ31" s="181"/>
      <c r="AHA31" s="181"/>
      <c r="AHB31" s="181"/>
      <c r="AHC31" s="181"/>
      <c r="AHD31" s="181"/>
      <c r="AHE31" s="181"/>
      <c r="AHF31" s="181"/>
      <c r="AHG31" s="181"/>
      <c r="AHH31" s="181"/>
      <c r="AHI31" s="181"/>
      <c r="AHJ31" s="181"/>
      <c r="AHK31" s="181"/>
      <c r="AHL31" s="181"/>
      <c r="AHM31" s="181"/>
      <c r="AHN31" s="181"/>
      <c r="AHO31" s="181"/>
      <c r="AHP31" s="181"/>
      <c r="AHQ31" s="181"/>
      <c r="AHR31" s="181"/>
      <c r="AHS31" s="181"/>
      <c r="AHT31" s="181"/>
      <c r="AHU31" s="181"/>
      <c r="AHV31" s="181"/>
      <c r="AHW31" s="181"/>
      <c r="AHX31" s="181"/>
      <c r="AHY31" s="181"/>
      <c r="AHZ31" s="181"/>
      <c r="AIA31" s="181"/>
      <c r="AIB31" s="181"/>
      <c r="AIC31" s="181"/>
      <c r="AID31" s="181"/>
      <c r="AIE31" s="181"/>
      <c r="AIF31" s="181"/>
      <c r="AIG31" s="181"/>
      <c r="AIH31" s="181"/>
      <c r="AII31" s="181"/>
      <c r="AIJ31" s="181"/>
      <c r="AIK31" s="181"/>
      <c r="AIL31" s="181"/>
      <c r="AIM31" s="181"/>
      <c r="AIN31" s="181"/>
      <c r="AIO31" s="181"/>
      <c r="AIP31" s="181"/>
      <c r="AIQ31" s="181"/>
      <c r="AIR31" s="181"/>
      <c r="AIS31" s="181"/>
      <c r="AIT31" s="181"/>
      <c r="AIU31" s="181"/>
      <c r="AIV31" s="181"/>
      <c r="AIW31" s="181"/>
      <c r="AIX31" s="181"/>
      <c r="AIY31" s="181"/>
      <c r="AIZ31" s="181"/>
      <c r="AJA31" s="181"/>
      <c r="AJB31" s="181"/>
      <c r="AJC31" s="181"/>
      <c r="AJD31" s="181"/>
      <c r="AJE31" s="181"/>
      <c r="AJF31" s="181"/>
      <c r="AJG31" s="181"/>
      <c r="AJH31" s="181"/>
      <c r="AJI31" s="181"/>
      <c r="AJJ31" s="181"/>
      <c r="AJK31" s="181"/>
      <c r="AJL31" s="181"/>
      <c r="AJM31" s="181"/>
      <c r="AJN31" s="181"/>
      <c r="AJO31" s="181"/>
      <c r="AJP31" s="181"/>
      <c r="AJQ31" s="181"/>
      <c r="AJR31" s="181"/>
      <c r="AJS31" s="181"/>
      <c r="AJT31" s="181"/>
      <c r="AJU31" s="181"/>
      <c r="AJV31" s="181"/>
      <c r="AJW31" s="181"/>
      <c r="AJX31" s="181"/>
      <c r="AJY31" s="181"/>
      <c r="AJZ31" s="181"/>
      <c r="AKA31" s="181"/>
      <c r="AKB31" s="181"/>
      <c r="AKC31" s="181"/>
      <c r="AKD31" s="181"/>
      <c r="AKE31" s="181"/>
      <c r="AKF31" s="181"/>
      <c r="AKG31" s="181"/>
      <c r="AKH31" s="181"/>
      <c r="AKI31" s="181"/>
      <c r="AKJ31" s="181"/>
      <c r="AKK31" s="181"/>
      <c r="AKL31" s="181"/>
      <c r="AKM31" s="181"/>
      <c r="AKN31" s="181"/>
      <c r="AKO31" s="181"/>
      <c r="AKP31" s="181"/>
      <c r="AKQ31" s="181"/>
      <c r="AKR31" s="181"/>
      <c r="AKS31" s="181"/>
      <c r="AKT31" s="181"/>
      <c r="AKU31" s="181"/>
      <c r="AKV31" s="181"/>
      <c r="AKW31" s="181"/>
      <c r="AKX31" s="181"/>
      <c r="AKY31" s="181"/>
      <c r="AKZ31" s="181"/>
      <c r="ALA31" s="181"/>
      <c r="ALB31" s="181"/>
      <c r="ALC31" s="181"/>
      <c r="ALD31" s="181"/>
      <c r="ALE31" s="181"/>
      <c r="ALF31" s="181"/>
      <c r="ALG31" s="181"/>
      <c r="ALH31" s="181"/>
      <c r="ALI31" s="181"/>
      <c r="ALJ31" s="181"/>
      <c r="ALK31" s="181"/>
      <c r="ALL31" s="181"/>
      <c r="ALM31" s="181"/>
      <c r="ALN31" s="181"/>
      <c r="ALO31" s="181"/>
      <c r="ALP31" s="181"/>
      <c r="ALQ31" s="181"/>
      <c r="ALR31" s="181"/>
      <c r="ALS31" s="181"/>
      <c r="ALT31" s="181"/>
      <c r="ALU31" s="181"/>
      <c r="ALV31" s="181"/>
      <c r="ALW31" s="181"/>
      <c r="ALX31" s="181"/>
      <c r="ALY31" s="181"/>
      <c r="ALZ31" s="181"/>
      <c r="AMA31" s="181"/>
      <c r="AMB31" s="181"/>
      <c r="AMC31" s="181"/>
      <c r="AMD31" s="181"/>
      <c r="AME31" s="181"/>
      <c r="AMF31" s="181"/>
      <c r="AMG31" s="181"/>
      <c r="AMH31" s="181"/>
      <c r="AMI31" s="181"/>
      <c r="AMJ31" s="181"/>
      <c r="AMK31" s="181"/>
      <c r="AML31" s="181"/>
      <c r="AMM31" s="181"/>
      <c r="AMN31" s="181"/>
      <c r="AMO31" s="181"/>
      <c r="AMP31" s="181"/>
      <c r="AMQ31" s="181"/>
      <c r="AMR31" s="181"/>
      <c r="AMS31" s="181"/>
      <c r="AMT31" s="181"/>
      <c r="AMU31" s="181"/>
      <c r="AMV31" s="181"/>
      <c r="AMW31" s="181"/>
      <c r="AMX31" s="181"/>
      <c r="AMY31" s="181"/>
      <c r="AMZ31" s="181"/>
      <c r="ANA31" s="181"/>
      <c r="ANB31" s="181"/>
      <c r="ANC31" s="181"/>
      <c r="AND31" s="181"/>
      <c r="ANE31" s="181"/>
      <c r="ANF31" s="181"/>
      <c r="ANG31" s="181"/>
      <c r="ANH31" s="181"/>
      <c r="ANI31" s="181"/>
      <c r="ANJ31" s="181"/>
      <c r="ANK31" s="181"/>
      <c r="ANL31" s="181"/>
      <c r="ANM31" s="181"/>
      <c r="ANN31" s="181"/>
      <c r="ANO31" s="181"/>
      <c r="ANP31" s="181"/>
      <c r="ANQ31" s="181"/>
      <c r="ANR31" s="181"/>
      <c r="ANS31" s="181"/>
      <c r="ANT31" s="181"/>
      <c r="ANU31" s="181"/>
      <c r="ANV31" s="181"/>
      <c r="ANW31" s="181"/>
      <c r="ANX31" s="181"/>
      <c r="ANY31" s="181"/>
      <c r="ANZ31" s="181"/>
      <c r="AOA31" s="181"/>
      <c r="AOB31" s="181"/>
      <c r="AOC31" s="181"/>
      <c r="AOD31" s="181"/>
      <c r="AOE31" s="181"/>
      <c r="AOF31" s="181"/>
      <c r="AOG31" s="181"/>
      <c r="AOH31" s="181"/>
      <c r="AOI31" s="181"/>
      <c r="AOJ31" s="181"/>
      <c r="AOK31" s="181"/>
      <c r="AOL31" s="181"/>
      <c r="AOM31" s="181"/>
      <c r="AON31" s="181"/>
      <c r="AOO31" s="181"/>
      <c r="AOP31" s="181"/>
      <c r="AOQ31" s="181"/>
      <c r="AOR31" s="181"/>
      <c r="AOS31" s="181"/>
      <c r="AOT31" s="181"/>
      <c r="AOU31" s="181"/>
      <c r="AOV31" s="181"/>
      <c r="AOW31" s="181"/>
      <c r="AOX31" s="181"/>
      <c r="AOY31" s="181"/>
      <c r="AOZ31" s="181"/>
      <c r="APA31" s="181"/>
      <c r="APB31" s="181"/>
      <c r="APC31" s="181"/>
      <c r="APD31" s="181"/>
      <c r="APE31" s="181"/>
      <c r="APF31" s="181"/>
      <c r="APG31" s="181"/>
      <c r="APH31" s="181"/>
      <c r="API31" s="181"/>
      <c r="APJ31" s="181"/>
      <c r="APK31" s="181"/>
      <c r="APL31" s="181"/>
      <c r="APM31" s="181"/>
      <c r="APN31" s="181"/>
      <c r="APO31" s="181"/>
      <c r="APP31" s="181"/>
      <c r="APQ31" s="181"/>
      <c r="APR31" s="181"/>
      <c r="APS31" s="181"/>
      <c r="APT31" s="181"/>
      <c r="APU31" s="181"/>
      <c r="APV31" s="181"/>
      <c r="APW31" s="181"/>
      <c r="APX31" s="181"/>
      <c r="APY31" s="181"/>
      <c r="APZ31" s="181"/>
      <c r="AQA31" s="181"/>
      <c r="AQB31" s="181"/>
      <c r="AQC31" s="181"/>
      <c r="AQD31" s="181"/>
      <c r="AQE31" s="181"/>
      <c r="AQF31" s="181"/>
      <c r="AQG31" s="181"/>
      <c r="AQH31" s="181"/>
      <c r="AQI31" s="181"/>
      <c r="AQJ31" s="181"/>
      <c r="AQK31" s="181"/>
      <c r="AQL31" s="181"/>
      <c r="AQM31" s="181"/>
      <c r="AQN31" s="181"/>
      <c r="AQO31" s="181"/>
      <c r="AQP31" s="181"/>
      <c r="AQQ31" s="181"/>
      <c r="AQR31" s="181"/>
      <c r="AQS31" s="181"/>
      <c r="AQT31" s="181"/>
      <c r="AQU31" s="181"/>
      <c r="AQV31" s="181"/>
      <c r="AQW31" s="181"/>
      <c r="AQX31" s="181"/>
      <c r="AQY31" s="181"/>
      <c r="AQZ31" s="181"/>
      <c r="ARA31" s="181"/>
      <c r="ARB31" s="181"/>
      <c r="ARC31" s="181"/>
      <c r="ARD31" s="181"/>
      <c r="ARE31" s="181"/>
      <c r="ARF31" s="181"/>
      <c r="ARG31" s="181"/>
      <c r="ARH31" s="181"/>
      <c r="ARI31" s="181"/>
      <c r="ARJ31" s="181"/>
      <c r="ARK31" s="181"/>
      <c r="ARL31" s="181"/>
      <c r="ARM31" s="181"/>
      <c r="ARN31" s="181"/>
      <c r="ARO31" s="181"/>
      <c r="ARP31" s="181"/>
      <c r="ARQ31" s="181"/>
      <c r="ARR31" s="181"/>
      <c r="ARS31" s="181"/>
      <c r="ART31" s="181"/>
      <c r="ARU31" s="181"/>
      <c r="ARV31" s="181"/>
      <c r="ARW31" s="181"/>
      <c r="ARX31" s="181"/>
      <c r="ARY31" s="181"/>
      <c r="ARZ31" s="181"/>
      <c r="ASA31" s="181"/>
      <c r="ASB31" s="181"/>
      <c r="ASC31" s="181"/>
      <c r="ASD31" s="181"/>
      <c r="ASE31" s="181"/>
      <c r="ASF31" s="181"/>
      <c r="ASG31" s="181"/>
      <c r="ASH31" s="181"/>
      <c r="ASI31" s="181"/>
      <c r="ASJ31" s="181"/>
      <c r="ASK31" s="181"/>
      <c r="ASL31" s="181"/>
      <c r="ASM31" s="181"/>
      <c r="ASN31" s="181"/>
      <c r="ASO31" s="181"/>
      <c r="ASP31" s="181"/>
      <c r="ASQ31" s="181"/>
      <c r="ASR31" s="181"/>
      <c r="ASS31" s="181"/>
      <c r="AST31" s="181"/>
      <c r="ASU31" s="181"/>
      <c r="ASV31" s="181"/>
      <c r="ASW31" s="181"/>
      <c r="ASX31" s="181"/>
      <c r="ASY31" s="181"/>
      <c r="ASZ31" s="181"/>
      <c r="ATA31" s="181"/>
      <c r="ATB31" s="181"/>
      <c r="ATC31" s="181"/>
      <c r="ATD31" s="181"/>
      <c r="ATE31" s="181"/>
      <c r="ATF31" s="181"/>
      <c r="ATG31" s="181"/>
      <c r="ATH31" s="181"/>
      <c r="ATI31" s="181"/>
      <c r="ATJ31" s="181"/>
      <c r="ATK31" s="181"/>
      <c r="ATL31" s="181"/>
      <c r="ATM31" s="181"/>
      <c r="ATN31" s="181"/>
      <c r="ATO31" s="181"/>
      <c r="ATP31" s="181"/>
      <c r="ATQ31" s="181"/>
      <c r="ATR31" s="181"/>
      <c r="ATS31" s="181"/>
      <c r="ATT31" s="181"/>
      <c r="ATU31" s="181"/>
      <c r="ATV31" s="181"/>
      <c r="ATW31" s="181"/>
      <c r="ATX31" s="181"/>
      <c r="ATY31" s="181"/>
      <c r="ATZ31" s="181"/>
      <c r="AUA31" s="181"/>
      <c r="AUB31" s="181"/>
      <c r="AUC31" s="181"/>
      <c r="AUD31" s="181"/>
      <c r="AUE31" s="181"/>
      <c r="AUF31" s="181"/>
      <c r="AUG31" s="181"/>
      <c r="AUH31" s="181"/>
      <c r="AUI31" s="181"/>
      <c r="AUJ31" s="181"/>
      <c r="AUK31" s="181"/>
      <c r="AUL31" s="181"/>
      <c r="AUM31" s="181"/>
      <c r="AUN31" s="181"/>
      <c r="AUO31" s="181"/>
      <c r="AUP31" s="181"/>
      <c r="AUQ31" s="181"/>
      <c r="AUR31" s="181"/>
      <c r="AUS31" s="181"/>
      <c r="AUT31" s="181"/>
      <c r="AUU31" s="181"/>
      <c r="AUV31" s="181"/>
      <c r="AUW31" s="181"/>
      <c r="AUX31" s="181"/>
      <c r="AUY31" s="181"/>
      <c r="AUZ31" s="181"/>
      <c r="AVA31" s="181"/>
      <c r="AVB31" s="181"/>
      <c r="AVC31" s="181"/>
      <c r="AVD31" s="181"/>
      <c r="AVE31" s="181"/>
      <c r="AVF31" s="181"/>
      <c r="AVG31" s="181"/>
      <c r="AVH31" s="181"/>
      <c r="AVI31" s="181"/>
      <c r="AVJ31" s="181"/>
      <c r="AVK31" s="181"/>
      <c r="AVL31" s="181"/>
      <c r="AVM31" s="181"/>
      <c r="AVN31" s="181"/>
      <c r="AVO31" s="181"/>
      <c r="AVP31" s="181"/>
      <c r="AVQ31" s="181"/>
      <c r="AVR31" s="181"/>
      <c r="AVS31" s="181"/>
      <c r="AVT31" s="181"/>
      <c r="AVU31" s="181"/>
      <c r="AVV31" s="181"/>
      <c r="AVW31" s="181"/>
      <c r="AVX31" s="181"/>
      <c r="AVY31" s="181"/>
      <c r="AVZ31" s="181"/>
      <c r="AWA31" s="181"/>
      <c r="AWB31" s="181"/>
      <c r="AWC31" s="181"/>
      <c r="AWD31" s="181"/>
      <c r="AWE31" s="181"/>
      <c r="AWF31" s="181"/>
      <c r="AWG31" s="181"/>
      <c r="AWH31" s="181"/>
      <c r="AWI31" s="181"/>
      <c r="AWJ31" s="181"/>
      <c r="AWK31" s="181"/>
      <c r="AWL31" s="181"/>
      <c r="AWM31" s="181"/>
      <c r="AWN31" s="181"/>
      <c r="AWO31" s="181"/>
      <c r="AWP31" s="181"/>
      <c r="AWQ31" s="181"/>
      <c r="AWR31" s="181"/>
      <c r="AWS31" s="181"/>
      <c r="AWT31" s="181"/>
      <c r="AWU31" s="181"/>
      <c r="AWV31" s="181"/>
      <c r="AWW31" s="181"/>
      <c r="AWX31" s="181"/>
      <c r="AWY31" s="181"/>
      <c r="AWZ31" s="181"/>
      <c r="AXA31" s="181"/>
      <c r="AXB31" s="181"/>
      <c r="AXC31" s="181"/>
      <c r="AXD31" s="181"/>
      <c r="AXE31" s="181"/>
      <c r="AXF31" s="181"/>
      <c r="AXG31" s="181"/>
      <c r="AXH31" s="181"/>
      <c r="AXI31" s="181"/>
      <c r="AXJ31" s="181"/>
      <c r="AXK31" s="181"/>
      <c r="AXL31" s="181"/>
      <c r="AXM31" s="181"/>
      <c r="AXN31" s="181"/>
      <c r="AXO31" s="181"/>
      <c r="AXP31" s="181"/>
      <c r="AXQ31" s="181"/>
      <c r="AXR31" s="181"/>
      <c r="AXS31" s="181"/>
      <c r="AXT31" s="181"/>
      <c r="AXU31" s="181"/>
      <c r="AXV31" s="181"/>
      <c r="AXW31" s="181"/>
      <c r="AXX31" s="181"/>
      <c r="AXY31" s="181"/>
      <c r="AXZ31" s="181"/>
      <c r="AYA31" s="181"/>
      <c r="AYB31" s="181"/>
      <c r="AYC31" s="181"/>
      <c r="AYD31" s="181"/>
      <c r="AYE31" s="181"/>
      <c r="AYF31" s="181"/>
      <c r="AYG31" s="181"/>
      <c r="AYH31" s="181"/>
      <c r="AYI31" s="181"/>
      <c r="AYJ31" s="181"/>
      <c r="AYK31" s="181"/>
      <c r="AYL31" s="181"/>
      <c r="AYM31" s="181"/>
      <c r="AYN31" s="181"/>
      <c r="AYO31" s="181"/>
      <c r="AYP31" s="181"/>
      <c r="AYQ31" s="181"/>
      <c r="AYR31" s="181"/>
      <c r="AYS31" s="181"/>
      <c r="AYT31" s="181"/>
      <c r="AYU31" s="181"/>
      <c r="AYV31" s="181"/>
      <c r="AYW31" s="181"/>
      <c r="AYX31" s="181"/>
      <c r="AYY31" s="181"/>
      <c r="AYZ31" s="181"/>
      <c r="AZA31" s="181"/>
      <c r="AZB31" s="181"/>
      <c r="AZC31" s="181"/>
      <c r="AZD31" s="181"/>
      <c r="AZE31" s="181"/>
      <c r="AZF31" s="181"/>
      <c r="AZG31" s="181"/>
      <c r="AZH31" s="181"/>
      <c r="AZI31" s="181"/>
      <c r="AZJ31" s="181"/>
      <c r="AZK31" s="181"/>
      <c r="AZL31" s="181"/>
      <c r="AZM31" s="181"/>
      <c r="AZN31" s="181"/>
      <c r="AZO31" s="181"/>
      <c r="AZP31" s="181"/>
      <c r="AZQ31" s="181"/>
      <c r="AZR31" s="181"/>
      <c r="AZS31" s="181"/>
      <c r="AZT31" s="181"/>
      <c r="AZU31" s="181"/>
      <c r="AZV31" s="181"/>
      <c r="AZW31" s="181"/>
      <c r="AZX31" s="181"/>
      <c r="AZY31" s="181"/>
      <c r="AZZ31" s="181"/>
      <c r="BAA31" s="181"/>
      <c r="BAB31" s="181"/>
      <c r="BAC31" s="181"/>
      <c r="BAD31" s="181"/>
      <c r="BAE31" s="181"/>
      <c r="BAF31" s="181"/>
      <c r="BAG31" s="181"/>
      <c r="BAH31" s="181"/>
      <c r="BAI31" s="181"/>
      <c r="BAJ31" s="181"/>
      <c r="BAK31" s="181"/>
      <c r="BAL31" s="181"/>
      <c r="BAM31" s="181"/>
      <c r="BAN31" s="181"/>
      <c r="BAO31" s="181"/>
      <c r="BAP31" s="181"/>
      <c r="BAQ31" s="181"/>
      <c r="BAR31" s="181"/>
      <c r="BAS31" s="181"/>
      <c r="BAT31" s="181"/>
      <c r="BAU31" s="181"/>
      <c r="BAV31" s="181"/>
      <c r="BAW31" s="181"/>
      <c r="BAX31" s="181"/>
      <c r="BAY31" s="181"/>
      <c r="BAZ31" s="181"/>
      <c r="BBA31" s="181"/>
      <c r="BBB31" s="181"/>
      <c r="BBC31" s="181"/>
      <c r="BBD31" s="181"/>
      <c r="BBE31" s="181"/>
      <c r="BBF31" s="181"/>
      <c r="BBG31" s="181"/>
      <c r="BBH31" s="181"/>
      <c r="BBI31" s="181"/>
      <c r="BBJ31" s="181"/>
      <c r="BBK31" s="181"/>
      <c r="BBL31" s="181"/>
      <c r="BBM31" s="181"/>
      <c r="BBN31" s="181"/>
      <c r="BBO31" s="181"/>
      <c r="BBP31" s="181"/>
      <c r="BBQ31" s="181"/>
      <c r="BBR31" s="181"/>
      <c r="BBS31" s="181"/>
      <c r="BBT31" s="181"/>
      <c r="BBU31" s="181"/>
      <c r="BBV31" s="181"/>
      <c r="BBW31" s="181"/>
      <c r="BBX31" s="181"/>
      <c r="BBY31" s="181"/>
      <c r="BBZ31" s="181"/>
      <c r="BCA31" s="181"/>
      <c r="BCB31" s="181"/>
      <c r="BCC31" s="181"/>
      <c r="BCD31" s="181"/>
      <c r="BCE31" s="181"/>
      <c r="BCF31" s="181"/>
      <c r="BCG31" s="181"/>
      <c r="BCH31" s="181"/>
      <c r="BCI31" s="181"/>
      <c r="BCJ31" s="181"/>
      <c r="BCK31" s="181"/>
      <c r="BCL31" s="181"/>
      <c r="BCM31" s="181"/>
      <c r="BCN31" s="181"/>
      <c r="BCO31" s="181"/>
      <c r="BCP31" s="181"/>
      <c r="BCQ31" s="181"/>
      <c r="BCR31" s="181"/>
      <c r="BCS31" s="181"/>
      <c r="BCT31" s="181"/>
      <c r="BCU31" s="181"/>
      <c r="BCV31" s="181"/>
      <c r="BCW31" s="181"/>
      <c r="BCX31" s="181"/>
      <c r="BCY31" s="181"/>
      <c r="BCZ31" s="181"/>
      <c r="BDA31" s="181"/>
      <c r="BDB31" s="181"/>
      <c r="BDC31" s="181"/>
      <c r="BDD31" s="181"/>
      <c r="BDE31" s="181"/>
      <c r="BDF31" s="181"/>
      <c r="BDG31" s="181"/>
      <c r="BDH31" s="181"/>
      <c r="BDI31" s="181"/>
      <c r="BDJ31" s="181"/>
      <c r="BDK31" s="181"/>
      <c r="BDL31" s="181"/>
      <c r="BDM31" s="181"/>
      <c r="BDN31" s="181"/>
      <c r="BDO31" s="181"/>
      <c r="BDP31" s="181"/>
      <c r="BDQ31" s="181"/>
      <c r="BDR31" s="181"/>
      <c r="BDS31" s="181"/>
      <c r="BDT31" s="181"/>
      <c r="BDU31" s="181"/>
      <c r="BDV31" s="181"/>
      <c r="BDW31" s="181"/>
      <c r="BDX31" s="181"/>
      <c r="BDY31" s="181"/>
      <c r="BDZ31" s="181"/>
      <c r="BEA31" s="181"/>
      <c r="BEB31" s="181"/>
      <c r="BEC31" s="181"/>
      <c r="BED31" s="181"/>
      <c r="BEE31" s="181"/>
      <c r="BEF31" s="181"/>
      <c r="BEG31" s="181"/>
      <c r="BEH31" s="181"/>
      <c r="BEI31" s="181"/>
      <c r="BEJ31" s="181"/>
      <c r="BEK31" s="181"/>
      <c r="BEL31" s="181"/>
      <c r="BEM31" s="181"/>
      <c r="BEN31" s="181"/>
      <c r="BEO31" s="181"/>
      <c r="BEP31" s="181"/>
      <c r="BEQ31" s="181"/>
      <c r="BER31" s="181"/>
      <c r="BES31" s="181"/>
      <c r="BET31" s="181"/>
      <c r="BEU31" s="181"/>
      <c r="BEV31" s="181"/>
      <c r="BEW31" s="181"/>
      <c r="BEX31" s="181"/>
      <c r="BEY31" s="181"/>
      <c r="BEZ31" s="181"/>
      <c r="BFA31" s="181"/>
      <c r="BFB31" s="181"/>
      <c r="BFC31" s="181"/>
      <c r="BFD31" s="181"/>
      <c r="BFE31" s="181"/>
      <c r="BFF31" s="181"/>
      <c r="BFG31" s="181"/>
      <c r="BFH31" s="181"/>
      <c r="BFI31" s="181"/>
      <c r="BFJ31" s="181"/>
      <c r="BFK31" s="181"/>
      <c r="BFL31" s="181"/>
      <c r="BFM31" s="181"/>
      <c r="BFN31" s="181"/>
      <c r="BFO31" s="181"/>
      <c r="BFP31" s="181"/>
      <c r="BFQ31" s="181"/>
      <c r="BFR31" s="181"/>
      <c r="BFS31" s="181"/>
      <c r="BFT31" s="181"/>
      <c r="BFU31" s="181"/>
      <c r="BFV31" s="181"/>
      <c r="BFW31" s="181"/>
      <c r="BFX31" s="181"/>
      <c r="BFY31" s="181"/>
      <c r="BFZ31" s="181"/>
      <c r="BGA31" s="181"/>
      <c r="BGB31" s="181"/>
      <c r="BGC31" s="181"/>
      <c r="BGD31" s="181"/>
      <c r="BGE31" s="181"/>
      <c r="BGF31" s="181"/>
      <c r="BGG31" s="181"/>
      <c r="BGH31" s="181"/>
      <c r="BGI31" s="181"/>
      <c r="BGJ31" s="181"/>
      <c r="BGK31" s="181"/>
      <c r="BGL31" s="181"/>
      <c r="BGM31" s="181"/>
      <c r="BGN31" s="181"/>
      <c r="BGO31" s="181"/>
      <c r="BGP31" s="181"/>
      <c r="BGQ31" s="181"/>
      <c r="BGR31" s="181"/>
      <c r="BGS31" s="181"/>
      <c r="BGT31" s="181"/>
      <c r="BGU31" s="181"/>
      <c r="BGV31" s="181"/>
      <c r="BGW31" s="181"/>
      <c r="BGX31" s="181"/>
      <c r="BGY31" s="181"/>
      <c r="BGZ31" s="181"/>
      <c r="BHA31" s="181"/>
      <c r="BHB31" s="181"/>
      <c r="BHC31" s="181"/>
      <c r="BHD31" s="181"/>
      <c r="BHE31" s="181"/>
      <c r="BHF31" s="181"/>
      <c r="BHG31" s="181"/>
      <c r="BHH31" s="181"/>
      <c r="BHI31" s="181"/>
      <c r="BHJ31" s="181"/>
      <c r="BHK31" s="181"/>
      <c r="BHL31" s="181"/>
      <c r="BHM31" s="181"/>
      <c r="BHN31" s="181"/>
      <c r="BHO31" s="181"/>
      <c r="BHP31" s="181"/>
      <c r="BHQ31" s="181"/>
      <c r="BHR31" s="181"/>
      <c r="BHS31" s="181"/>
      <c r="BHT31" s="181"/>
      <c r="BHU31" s="181"/>
      <c r="BHV31" s="181"/>
      <c r="BHW31" s="181"/>
      <c r="BHX31" s="181"/>
      <c r="BHY31" s="181"/>
      <c r="BHZ31" s="181"/>
      <c r="BIA31" s="181"/>
      <c r="BIB31" s="181"/>
      <c r="BIC31" s="181"/>
      <c r="BID31" s="181"/>
      <c r="BIE31" s="181"/>
      <c r="BIF31" s="181"/>
      <c r="BIG31" s="181"/>
      <c r="BIH31" s="181"/>
      <c r="BII31" s="181"/>
      <c r="BIJ31" s="181"/>
      <c r="BIK31" s="181"/>
      <c r="BIL31" s="181"/>
      <c r="BIM31" s="181"/>
      <c r="BIN31" s="181"/>
      <c r="BIO31" s="181"/>
      <c r="BIP31" s="181"/>
      <c r="BIQ31" s="181"/>
      <c r="BIR31" s="181"/>
      <c r="BIS31" s="181"/>
      <c r="BIT31" s="181"/>
      <c r="BIU31" s="181"/>
      <c r="BIV31" s="181"/>
      <c r="BIW31" s="181"/>
      <c r="BIX31" s="181"/>
      <c r="BIY31" s="181"/>
      <c r="BIZ31" s="181"/>
      <c r="BJA31" s="181"/>
      <c r="BJB31" s="181"/>
      <c r="BJC31" s="181"/>
      <c r="BJD31" s="181"/>
      <c r="BJE31" s="181"/>
      <c r="BJF31" s="181"/>
      <c r="BJG31" s="181"/>
      <c r="BJH31" s="181"/>
      <c r="BJI31" s="181"/>
      <c r="BJJ31" s="181"/>
      <c r="BJK31" s="181"/>
      <c r="BJL31" s="181"/>
      <c r="BJM31" s="181"/>
      <c r="BJN31" s="181"/>
      <c r="BJO31" s="181"/>
      <c r="BJP31" s="181"/>
      <c r="BJQ31" s="181"/>
      <c r="BJR31" s="181"/>
      <c r="BJS31" s="181"/>
      <c r="BJT31" s="181"/>
      <c r="BJU31" s="181"/>
      <c r="BJV31" s="181"/>
      <c r="BJW31" s="181"/>
      <c r="BJX31" s="181"/>
      <c r="BJY31" s="181"/>
      <c r="BJZ31" s="181"/>
      <c r="BKA31" s="181"/>
      <c r="BKB31" s="181"/>
      <c r="BKC31" s="181"/>
      <c r="BKD31" s="181"/>
      <c r="BKE31" s="181"/>
      <c r="BKF31" s="181"/>
      <c r="BKG31" s="181"/>
      <c r="BKH31" s="181"/>
      <c r="BKI31" s="181"/>
      <c r="BKJ31" s="181"/>
      <c r="BKK31" s="181"/>
      <c r="BKL31" s="181"/>
      <c r="BKM31" s="181"/>
      <c r="BKN31" s="181"/>
      <c r="BKO31" s="181"/>
      <c r="BKP31" s="181"/>
      <c r="BKQ31" s="181"/>
      <c r="BKR31" s="181"/>
      <c r="BKS31" s="181"/>
      <c r="BKT31" s="181"/>
      <c r="BKU31" s="181"/>
      <c r="BKV31" s="181"/>
      <c r="BKW31" s="181"/>
      <c r="BKX31" s="181"/>
      <c r="BKY31" s="181"/>
      <c r="BKZ31" s="181"/>
      <c r="BLA31" s="181"/>
      <c r="BLB31" s="181"/>
      <c r="BLC31" s="181"/>
      <c r="BLD31" s="181"/>
      <c r="BLE31" s="181"/>
      <c r="BLF31" s="181"/>
      <c r="BLG31" s="181"/>
      <c r="BLH31" s="181"/>
      <c r="BLI31" s="181"/>
      <c r="BLJ31" s="181"/>
      <c r="BLK31" s="181"/>
      <c r="BLL31" s="181"/>
      <c r="BLM31" s="181"/>
      <c r="BLN31" s="181"/>
      <c r="BLO31" s="181"/>
      <c r="BLP31" s="181"/>
      <c r="BLQ31" s="181"/>
      <c r="BLR31" s="181"/>
      <c r="BLS31" s="181"/>
      <c r="BLT31" s="181"/>
      <c r="BLU31" s="181"/>
      <c r="BLV31" s="181"/>
      <c r="BLW31" s="181"/>
      <c r="BLX31" s="181"/>
      <c r="BLY31" s="181"/>
      <c r="BLZ31" s="181"/>
      <c r="BMA31" s="181"/>
      <c r="BMB31" s="181"/>
      <c r="BMC31" s="181"/>
      <c r="BMD31" s="181"/>
      <c r="BME31" s="181"/>
      <c r="BMF31" s="181"/>
      <c r="BMG31" s="181"/>
      <c r="BMH31" s="181"/>
      <c r="BMI31" s="181"/>
      <c r="BMJ31" s="181"/>
      <c r="BMK31" s="181"/>
      <c r="BML31" s="181"/>
      <c r="BMM31" s="181"/>
      <c r="BMN31" s="181"/>
      <c r="BMO31" s="181"/>
      <c r="BMP31" s="181"/>
      <c r="BMQ31" s="181"/>
      <c r="BMR31" s="181"/>
      <c r="BMS31" s="181"/>
      <c r="BMT31" s="181"/>
      <c r="BMU31" s="181"/>
      <c r="BMV31" s="181"/>
      <c r="BMW31" s="181"/>
      <c r="BMX31" s="181"/>
      <c r="BMY31" s="181"/>
      <c r="BMZ31" s="181"/>
      <c r="BNA31" s="181"/>
      <c r="BNB31" s="181"/>
      <c r="BNC31" s="181"/>
      <c r="BND31" s="181"/>
      <c r="BNE31" s="181"/>
      <c r="BNF31" s="181"/>
      <c r="BNG31" s="181"/>
      <c r="BNH31" s="181"/>
      <c r="BNI31" s="181"/>
      <c r="BNJ31" s="181"/>
      <c r="BNK31" s="181"/>
      <c r="BNL31" s="181"/>
      <c r="BNM31" s="181"/>
      <c r="BNN31" s="181"/>
      <c r="BNO31" s="181"/>
      <c r="BNP31" s="181"/>
      <c r="BNQ31" s="181"/>
      <c r="BNR31" s="181"/>
      <c r="BNS31" s="181"/>
      <c r="BNT31" s="181"/>
      <c r="BNU31" s="181"/>
      <c r="BNV31" s="181"/>
      <c r="BNW31" s="181"/>
      <c r="BNX31" s="181"/>
      <c r="BNY31" s="181"/>
      <c r="BNZ31" s="181"/>
      <c r="BOA31" s="181"/>
      <c r="BOB31" s="181"/>
      <c r="BOC31" s="181"/>
      <c r="BOD31" s="181"/>
      <c r="BOE31" s="181"/>
      <c r="BOF31" s="181"/>
      <c r="BOG31" s="181"/>
      <c r="BOH31" s="181"/>
      <c r="BOI31" s="181"/>
      <c r="BOJ31" s="181"/>
      <c r="BOK31" s="181"/>
      <c r="BOL31" s="181"/>
      <c r="BOM31" s="181"/>
      <c r="BON31" s="181"/>
      <c r="BOO31" s="181"/>
      <c r="BOP31" s="181"/>
      <c r="BOQ31" s="181"/>
      <c r="BOR31" s="181"/>
      <c r="BOS31" s="181"/>
      <c r="BOT31" s="181"/>
      <c r="BOU31" s="181"/>
      <c r="BOV31" s="181"/>
      <c r="BOW31" s="181"/>
      <c r="BOX31" s="181"/>
      <c r="BOY31" s="181"/>
      <c r="BOZ31" s="181"/>
      <c r="BPA31" s="181"/>
      <c r="BPB31" s="181"/>
      <c r="BPC31" s="181"/>
      <c r="BPD31" s="181"/>
      <c r="BPE31" s="181"/>
      <c r="BPF31" s="181"/>
      <c r="BPG31" s="181"/>
      <c r="BPH31" s="181"/>
      <c r="BPI31" s="181"/>
      <c r="BPJ31" s="181"/>
      <c r="BPK31" s="181"/>
      <c r="BPL31" s="181"/>
      <c r="BPM31" s="181"/>
      <c r="BPN31" s="181"/>
      <c r="BPO31" s="181"/>
      <c r="BPP31" s="181"/>
      <c r="BPQ31" s="181"/>
      <c r="BPR31" s="181"/>
      <c r="BPS31" s="181"/>
      <c r="BPT31" s="181"/>
      <c r="BPU31" s="181"/>
      <c r="BPV31" s="181"/>
      <c r="BPW31" s="181"/>
      <c r="BPX31" s="181"/>
      <c r="BPY31" s="181"/>
      <c r="BPZ31" s="181"/>
      <c r="BQA31" s="181"/>
      <c r="BQB31" s="181"/>
      <c r="BQC31" s="181"/>
      <c r="BQD31" s="181"/>
      <c r="BQE31" s="181"/>
      <c r="BQF31" s="181"/>
      <c r="BQG31" s="181"/>
      <c r="BQH31" s="181"/>
      <c r="BQI31" s="181"/>
      <c r="BQJ31" s="181"/>
      <c r="BQK31" s="181"/>
    </row>
    <row r="32" spans="1:1805" s="198" customFormat="1" x14ac:dyDescent="0.25">
      <c r="A32" s="197"/>
      <c r="B32" s="168" t="s">
        <v>24</v>
      </c>
      <c r="K32" s="202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  <c r="AM32" s="199"/>
      <c r="AN32" s="199"/>
      <c r="AO32" s="199"/>
      <c r="AP32" s="199"/>
      <c r="AQ32" s="199"/>
      <c r="AR32" s="199"/>
      <c r="AS32" s="199"/>
      <c r="AT32" s="199"/>
      <c r="AU32" s="199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0"/>
      <c r="DZ32" s="200"/>
      <c r="EA32" s="200"/>
      <c r="EB32" s="200"/>
      <c r="EC32" s="200"/>
      <c r="ED32" s="200"/>
      <c r="EE32" s="200"/>
      <c r="EF32" s="200"/>
      <c r="EG32" s="200"/>
      <c r="EH32" s="200"/>
      <c r="EI32" s="200"/>
      <c r="EJ32" s="200"/>
      <c r="EK32" s="200"/>
      <c r="EL32" s="200"/>
      <c r="EM32" s="200"/>
      <c r="EN32" s="200"/>
      <c r="EO32" s="200"/>
      <c r="EP32" s="200"/>
      <c r="EQ32" s="200"/>
      <c r="ER32" s="200"/>
      <c r="ES32" s="200"/>
      <c r="ET32" s="200"/>
      <c r="EU32" s="200"/>
      <c r="EV32" s="200"/>
      <c r="EW32" s="200"/>
      <c r="EX32" s="200"/>
      <c r="EY32" s="200"/>
      <c r="EZ32" s="200"/>
      <c r="FA32" s="200"/>
      <c r="FB32" s="200"/>
      <c r="FC32" s="200"/>
      <c r="FD32" s="200"/>
      <c r="FE32" s="200"/>
      <c r="FF32" s="200"/>
      <c r="FG32" s="200"/>
      <c r="FH32" s="200"/>
      <c r="FI32" s="200"/>
      <c r="FJ32" s="200"/>
      <c r="FK32" s="200"/>
      <c r="FL32" s="200"/>
      <c r="FM32" s="200"/>
      <c r="FN32" s="200"/>
      <c r="FO32" s="200"/>
      <c r="FP32" s="200"/>
      <c r="FQ32" s="200"/>
      <c r="FR32" s="200"/>
      <c r="FS32" s="200"/>
      <c r="FT32" s="200"/>
      <c r="FU32" s="200"/>
      <c r="FV32" s="200"/>
      <c r="FW32" s="200"/>
      <c r="FX32" s="200"/>
      <c r="FY32" s="200"/>
      <c r="FZ32" s="200"/>
      <c r="GA32" s="200"/>
      <c r="GB32" s="200"/>
      <c r="GC32" s="200"/>
      <c r="GD32" s="200"/>
      <c r="GE32" s="200"/>
      <c r="GF32" s="200"/>
      <c r="GG32" s="200"/>
      <c r="GH32" s="200"/>
      <c r="GI32" s="200"/>
      <c r="GJ32" s="200"/>
      <c r="GK32" s="200"/>
      <c r="GL32" s="200"/>
      <c r="GM32" s="200"/>
      <c r="GN32" s="200"/>
      <c r="GO32" s="200"/>
      <c r="GP32" s="200"/>
      <c r="GQ32" s="200"/>
      <c r="GR32" s="200"/>
      <c r="GS32" s="200"/>
      <c r="GT32" s="200"/>
      <c r="GU32" s="200"/>
      <c r="GV32" s="200"/>
      <c r="GW32" s="200"/>
      <c r="GX32" s="200"/>
      <c r="GY32" s="200"/>
      <c r="GZ32" s="200"/>
      <c r="HA32" s="200"/>
      <c r="HB32" s="200"/>
      <c r="HC32" s="200"/>
      <c r="HD32" s="200"/>
      <c r="HE32" s="200"/>
      <c r="HF32" s="200"/>
      <c r="HG32" s="200"/>
      <c r="HH32" s="200"/>
      <c r="HI32" s="200"/>
      <c r="HJ32" s="200"/>
      <c r="HK32" s="200"/>
      <c r="HL32" s="200"/>
      <c r="HM32" s="200"/>
      <c r="HN32" s="200"/>
      <c r="HO32" s="200"/>
      <c r="HP32" s="200"/>
      <c r="HQ32" s="200"/>
      <c r="HR32" s="200"/>
      <c r="HS32" s="200"/>
      <c r="HT32" s="200"/>
      <c r="HU32" s="200"/>
      <c r="HV32" s="200"/>
      <c r="HW32" s="200"/>
      <c r="HX32" s="200"/>
      <c r="HY32" s="200"/>
      <c r="HZ32" s="200"/>
      <c r="IA32" s="200"/>
      <c r="IB32" s="200"/>
      <c r="IC32" s="200"/>
      <c r="ID32" s="200"/>
      <c r="IE32" s="200"/>
      <c r="IF32" s="200"/>
      <c r="IG32" s="200"/>
      <c r="IH32" s="200"/>
      <c r="II32" s="200"/>
      <c r="IJ32" s="200"/>
      <c r="IK32" s="200"/>
      <c r="IL32" s="200"/>
      <c r="IM32" s="200"/>
      <c r="IN32" s="200"/>
      <c r="IO32" s="200"/>
      <c r="IP32" s="200"/>
      <c r="IQ32" s="200"/>
      <c r="IR32" s="200"/>
      <c r="IS32" s="200"/>
      <c r="IT32" s="200"/>
      <c r="IU32" s="200"/>
      <c r="IV32" s="200"/>
      <c r="IW32" s="200"/>
      <c r="IX32" s="200"/>
      <c r="IY32" s="200"/>
      <c r="IZ32" s="200"/>
      <c r="JA32" s="200"/>
      <c r="JB32" s="200"/>
      <c r="JC32" s="200"/>
      <c r="JD32" s="200"/>
      <c r="JE32" s="200"/>
      <c r="JF32" s="200"/>
      <c r="JG32" s="200"/>
      <c r="JH32" s="200"/>
      <c r="JI32" s="200"/>
      <c r="JJ32" s="200"/>
      <c r="JK32" s="200"/>
      <c r="JL32" s="200"/>
      <c r="JM32" s="200"/>
      <c r="JN32" s="200"/>
      <c r="JO32" s="200"/>
      <c r="JP32" s="200"/>
      <c r="JQ32" s="200"/>
      <c r="JR32" s="200"/>
      <c r="JS32" s="200"/>
      <c r="JT32" s="200"/>
      <c r="JU32" s="200"/>
      <c r="JV32" s="200"/>
      <c r="JW32" s="200"/>
      <c r="JX32" s="200"/>
      <c r="JY32" s="200"/>
      <c r="JZ32" s="200"/>
      <c r="KA32" s="200"/>
      <c r="KB32" s="200"/>
      <c r="KC32" s="200"/>
      <c r="KD32" s="200"/>
      <c r="KE32" s="200"/>
      <c r="KF32" s="200"/>
      <c r="KG32" s="200"/>
      <c r="KH32" s="200"/>
      <c r="KI32" s="200"/>
      <c r="KJ32" s="200"/>
      <c r="KK32" s="200"/>
      <c r="KL32" s="200"/>
      <c r="KM32" s="200"/>
      <c r="KN32" s="200"/>
      <c r="KO32" s="200"/>
      <c r="KP32" s="200"/>
      <c r="KQ32" s="200"/>
      <c r="KR32" s="200"/>
      <c r="KS32" s="200"/>
      <c r="KT32" s="200"/>
      <c r="KU32" s="200"/>
      <c r="KV32" s="200"/>
      <c r="KW32" s="200"/>
      <c r="KX32" s="200"/>
      <c r="KY32" s="200"/>
      <c r="KZ32" s="200"/>
      <c r="LA32" s="200"/>
      <c r="LB32" s="200"/>
      <c r="LC32" s="200"/>
      <c r="LD32" s="200"/>
      <c r="LE32" s="200"/>
      <c r="LF32" s="200"/>
      <c r="LG32" s="200"/>
      <c r="LH32" s="200"/>
      <c r="LI32" s="200"/>
      <c r="LJ32" s="200"/>
      <c r="LK32" s="200"/>
      <c r="LL32" s="200"/>
      <c r="LM32" s="200"/>
      <c r="LN32" s="200"/>
      <c r="LO32" s="200"/>
      <c r="LP32" s="200"/>
      <c r="LQ32" s="200"/>
      <c r="LR32" s="200"/>
      <c r="LS32" s="200"/>
      <c r="LT32" s="200"/>
      <c r="LU32" s="200"/>
      <c r="LV32" s="200"/>
      <c r="LW32" s="200"/>
      <c r="LX32" s="200"/>
      <c r="LY32" s="200"/>
      <c r="LZ32" s="200"/>
      <c r="MA32" s="200"/>
      <c r="MB32" s="200"/>
      <c r="MC32" s="200"/>
      <c r="MD32" s="200"/>
      <c r="ME32" s="200"/>
      <c r="MF32" s="200"/>
      <c r="MG32" s="200"/>
      <c r="MH32" s="200"/>
      <c r="MI32" s="200"/>
      <c r="MJ32" s="200"/>
      <c r="MK32" s="200"/>
      <c r="ML32" s="200"/>
      <c r="MM32" s="200"/>
      <c r="MN32" s="200"/>
      <c r="MO32" s="200"/>
      <c r="MP32" s="200"/>
      <c r="MQ32" s="200"/>
      <c r="MR32" s="200"/>
      <c r="MS32" s="200"/>
      <c r="MT32" s="200"/>
      <c r="MU32" s="200"/>
      <c r="MV32" s="200"/>
      <c r="MW32" s="200"/>
      <c r="MX32" s="200"/>
      <c r="MY32" s="200"/>
      <c r="MZ32" s="200"/>
      <c r="NA32" s="200"/>
      <c r="NB32" s="200"/>
      <c r="NC32" s="200"/>
      <c r="ND32" s="200"/>
      <c r="NE32" s="200"/>
      <c r="NF32" s="200"/>
      <c r="NG32" s="200"/>
      <c r="NH32" s="200"/>
      <c r="NI32" s="200"/>
      <c r="NJ32" s="200"/>
      <c r="NK32" s="200"/>
      <c r="NL32" s="200"/>
      <c r="NM32" s="200"/>
      <c r="NN32" s="200"/>
      <c r="NO32" s="200"/>
      <c r="NP32" s="200"/>
      <c r="NQ32" s="200"/>
      <c r="NR32" s="200"/>
      <c r="NS32" s="200"/>
      <c r="NT32" s="200"/>
      <c r="NU32" s="200"/>
      <c r="NV32" s="200"/>
      <c r="NW32" s="200"/>
      <c r="NX32" s="200"/>
      <c r="NY32" s="200"/>
      <c r="NZ32" s="200"/>
      <c r="OA32" s="200"/>
      <c r="OB32" s="200"/>
      <c r="OC32" s="200"/>
      <c r="OD32" s="200"/>
      <c r="OE32" s="200"/>
      <c r="OF32" s="200"/>
      <c r="OG32" s="200"/>
      <c r="OH32" s="200"/>
      <c r="OI32" s="200"/>
      <c r="OJ32" s="200"/>
      <c r="OK32" s="200"/>
      <c r="OL32" s="200"/>
      <c r="OM32" s="200"/>
      <c r="ON32" s="200"/>
      <c r="OO32" s="200"/>
      <c r="OP32" s="200"/>
      <c r="OQ32" s="200"/>
      <c r="OR32" s="200"/>
      <c r="OS32" s="200"/>
      <c r="OT32" s="200"/>
      <c r="OU32" s="200"/>
      <c r="OV32" s="200"/>
      <c r="OW32" s="200"/>
      <c r="OX32" s="200"/>
      <c r="OY32" s="200"/>
      <c r="OZ32" s="200"/>
      <c r="PA32" s="200"/>
      <c r="PB32" s="200"/>
      <c r="PC32" s="200"/>
      <c r="PD32" s="200"/>
      <c r="PE32" s="200"/>
      <c r="PF32" s="200"/>
      <c r="PG32" s="200"/>
      <c r="PH32" s="200"/>
      <c r="PI32" s="200"/>
      <c r="PJ32" s="200"/>
      <c r="PK32" s="200"/>
      <c r="PL32" s="200"/>
      <c r="PM32" s="200"/>
      <c r="PN32" s="200"/>
      <c r="PO32" s="200"/>
      <c r="PP32" s="200"/>
      <c r="PQ32" s="200"/>
      <c r="PR32" s="200"/>
      <c r="PS32" s="200"/>
      <c r="PT32" s="200"/>
      <c r="PU32" s="200"/>
      <c r="PV32" s="200"/>
      <c r="PW32" s="200"/>
      <c r="PX32" s="200"/>
      <c r="PY32" s="200"/>
      <c r="PZ32" s="200"/>
      <c r="QA32" s="200"/>
      <c r="QB32" s="200"/>
      <c r="QC32" s="200"/>
      <c r="QD32" s="200"/>
      <c r="QE32" s="200"/>
      <c r="QF32" s="200"/>
      <c r="QG32" s="200"/>
      <c r="QH32" s="200"/>
      <c r="QI32" s="200"/>
      <c r="QJ32" s="200"/>
      <c r="QK32" s="200"/>
      <c r="QL32" s="200"/>
      <c r="QM32" s="200"/>
      <c r="QN32" s="200"/>
      <c r="QO32" s="200"/>
      <c r="QP32" s="200"/>
      <c r="QQ32" s="200"/>
      <c r="QR32" s="200"/>
      <c r="QS32" s="200"/>
      <c r="QT32" s="200"/>
      <c r="QU32" s="200"/>
      <c r="QV32" s="200"/>
      <c r="QW32" s="200"/>
      <c r="QX32" s="200"/>
      <c r="QY32" s="200"/>
      <c r="QZ32" s="200"/>
      <c r="RA32" s="200"/>
      <c r="RB32" s="200"/>
      <c r="RC32" s="200"/>
      <c r="RD32" s="200"/>
      <c r="RE32" s="200"/>
      <c r="RF32" s="200"/>
      <c r="RG32" s="200"/>
      <c r="RH32" s="200"/>
      <c r="RI32" s="200"/>
      <c r="RJ32" s="200"/>
      <c r="RK32" s="200"/>
      <c r="RL32" s="200"/>
      <c r="RM32" s="200"/>
      <c r="RN32" s="200"/>
      <c r="RO32" s="200"/>
      <c r="RP32" s="200"/>
      <c r="RQ32" s="200"/>
      <c r="RR32" s="200"/>
      <c r="RS32" s="200"/>
      <c r="RT32" s="200"/>
      <c r="RU32" s="200"/>
      <c r="RV32" s="200"/>
      <c r="RW32" s="200"/>
      <c r="RX32" s="200"/>
      <c r="RY32" s="200"/>
      <c r="RZ32" s="200"/>
      <c r="SA32" s="200"/>
      <c r="SB32" s="200"/>
      <c r="SC32" s="200"/>
      <c r="SD32" s="200"/>
      <c r="SE32" s="200"/>
      <c r="SF32" s="200"/>
      <c r="SG32" s="200"/>
      <c r="SH32" s="200"/>
      <c r="SI32" s="200"/>
      <c r="SJ32" s="200"/>
      <c r="SK32" s="200"/>
      <c r="SL32" s="200"/>
      <c r="SM32" s="200"/>
      <c r="SN32" s="200"/>
      <c r="SO32" s="200"/>
      <c r="SP32" s="200"/>
      <c r="SQ32" s="200"/>
      <c r="SR32" s="200"/>
      <c r="SS32" s="200"/>
      <c r="ST32" s="200"/>
      <c r="SU32" s="200"/>
      <c r="SV32" s="200"/>
      <c r="SW32" s="200"/>
      <c r="SX32" s="200"/>
      <c r="SY32" s="200"/>
      <c r="SZ32" s="200"/>
      <c r="TA32" s="200"/>
      <c r="TB32" s="200"/>
      <c r="TC32" s="200"/>
      <c r="TD32" s="200"/>
      <c r="TE32" s="200"/>
      <c r="TF32" s="200"/>
      <c r="TG32" s="200"/>
      <c r="TH32" s="200"/>
      <c r="TI32" s="200"/>
      <c r="TJ32" s="200"/>
      <c r="TK32" s="200"/>
      <c r="TL32" s="200"/>
      <c r="TM32" s="200"/>
      <c r="TN32" s="200"/>
      <c r="TO32" s="200"/>
      <c r="TP32" s="200"/>
      <c r="TQ32" s="200"/>
      <c r="TR32" s="200"/>
      <c r="TS32" s="200"/>
      <c r="TT32" s="200"/>
      <c r="TU32" s="200"/>
      <c r="TV32" s="200"/>
      <c r="TW32" s="200"/>
      <c r="TX32" s="200"/>
      <c r="TY32" s="200"/>
      <c r="TZ32" s="200"/>
      <c r="UA32" s="200"/>
      <c r="UB32" s="200"/>
      <c r="UC32" s="200"/>
      <c r="UD32" s="200"/>
      <c r="UE32" s="200"/>
      <c r="UF32" s="200"/>
      <c r="UG32" s="200"/>
      <c r="UH32" s="200"/>
      <c r="UI32" s="200"/>
      <c r="UJ32" s="200"/>
      <c r="UK32" s="200"/>
      <c r="UL32" s="200"/>
      <c r="UM32" s="200"/>
      <c r="UN32" s="200"/>
      <c r="UO32" s="200"/>
      <c r="UP32" s="200"/>
      <c r="UQ32" s="200"/>
      <c r="UR32" s="200"/>
      <c r="US32" s="200"/>
      <c r="UT32" s="200"/>
      <c r="UU32" s="200"/>
      <c r="UV32" s="200"/>
      <c r="UW32" s="200"/>
      <c r="UX32" s="200"/>
      <c r="UY32" s="200"/>
      <c r="UZ32" s="200"/>
      <c r="VA32" s="200"/>
      <c r="VB32" s="200"/>
      <c r="VC32" s="200"/>
      <c r="VD32" s="200"/>
      <c r="VE32" s="200"/>
      <c r="VF32" s="200"/>
      <c r="VG32" s="200"/>
      <c r="VH32" s="200"/>
      <c r="VI32" s="200"/>
      <c r="VJ32" s="200"/>
      <c r="VK32" s="200"/>
      <c r="VL32" s="200"/>
      <c r="VM32" s="200"/>
      <c r="VN32" s="200"/>
      <c r="VO32" s="200"/>
      <c r="VP32" s="200"/>
      <c r="VQ32" s="200"/>
      <c r="VR32" s="200"/>
      <c r="VS32" s="200"/>
      <c r="VT32" s="200"/>
      <c r="VU32" s="200"/>
      <c r="VV32" s="200"/>
      <c r="VW32" s="200"/>
      <c r="VX32" s="200"/>
      <c r="VY32" s="200"/>
      <c r="VZ32" s="200"/>
      <c r="WA32" s="200"/>
      <c r="WB32" s="200"/>
      <c r="WC32" s="200"/>
      <c r="WD32" s="200"/>
      <c r="WE32" s="200"/>
      <c r="WF32" s="200"/>
      <c r="WG32" s="200"/>
      <c r="WH32" s="200"/>
      <c r="WI32" s="200"/>
      <c r="WJ32" s="200"/>
      <c r="WK32" s="200"/>
      <c r="WL32" s="200"/>
      <c r="WM32" s="200"/>
      <c r="WN32" s="200"/>
      <c r="WO32" s="200"/>
      <c r="WP32" s="200"/>
      <c r="WQ32" s="200"/>
      <c r="WR32" s="200"/>
      <c r="WS32" s="200"/>
      <c r="WT32" s="200"/>
      <c r="WU32" s="200"/>
      <c r="WV32" s="200"/>
      <c r="WW32" s="200"/>
      <c r="WX32" s="200"/>
      <c r="WY32" s="200"/>
      <c r="WZ32" s="200"/>
      <c r="XA32" s="200"/>
      <c r="XB32" s="200"/>
      <c r="XC32" s="200"/>
      <c r="XD32" s="200"/>
      <c r="XE32" s="200"/>
      <c r="XF32" s="200"/>
      <c r="XG32" s="200"/>
      <c r="XH32" s="200"/>
      <c r="XI32" s="200"/>
      <c r="XJ32" s="200"/>
      <c r="XK32" s="200"/>
      <c r="XL32" s="200"/>
      <c r="XM32" s="200"/>
      <c r="XN32" s="200"/>
      <c r="XO32" s="200"/>
      <c r="XP32" s="200"/>
      <c r="XQ32" s="200"/>
      <c r="XR32" s="200"/>
      <c r="XS32" s="200"/>
      <c r="XT32" s="200"/>
      <c r="XU32" s="200"/>
      <c r="XV32" s="200"/>
      <c r="XW32" s="200"/>
      <c r="XX32" s="200"/>
      <c r="XY32" s="200"/>
      <c r="XZ32" s="200"/>
      <c r="YA32" s="200"/>
      <c r="YB32" s="200"/>
      <c r="YC32" s="200"/>
      <c r="YD32" s="200"/>
      <c r="YE32" s="200"/>
      <c r="YF32" s="200"/>
      <c r="YG32" s="200"/>
      <c r="YH32" s="200"/>
      <c r="YI32" s="200"/>
      <c r="YJ32" s="200"/>
      <c r="YK32" s="200"/>
      <c r="YL32" s="200"/>
      <c r="YM32" s="200"/>
      <c r="YN32" s="200"/>
      <c r="YO32" s="200"/>
      <c r="YP32" s="200"/>
      <c r="YQ32" s="200"/>
      <c r="YR32" s="200"/>
      <c r="YS32" s="200"/>
      <c r="YT32" s="200"/>
      <c r="YU32" s="200"/>
      <c r="YV32" s="200"/>
      <c r="YW32" s="200"/>
      <c r="YX32" s="200"/>
      <c r="YY32" s="200"/>
      <c r="YZ32" s="200"/>
      <c r="ZA32" s="200"/>
      <c r="ZB32" s="200"/>
      <c r="ZC32" s="200"/>
      <c r="ZD32" s="200"/>
      <c r="ZE32" s="200"/>
      <c r="ZF32" s="200"/>
      <c r="ZG32" s="200"/>
      <c r="ZH32" s="200"/>
      <c r="ZI32" s="200"/>
      <c r="ZJ32" s="200"/>
      <c r="ZK32" s="200"/>
      <c r="ZL32" s="200"/>
      <c r="ZM32" s="200"/>
      <c r="ZN32" s="200"/>
      <c r="ZO32" s="200"/>
      <c r="ZP32" s="200"/>
      <c r="ZQ32" s="200"/>
      <c r="ZR32" s="200"/>
      <c r="ZS32" s="200"/>
      <c r="ZT32" s="200"/>
      <c r="ZU32" s="200"/>
      <c r="ZV32" s="200"/>
      <c r="ZW32" s="200"/>
      <c r="ZX32" s="200"/>
      <c r="ZY32" s="200"/>
      <c r="ZZ32" s="200"/>
      <c r="AAA32" s="200"/>
      <c r="AAB32" s="200"/>
      <c r="AAC32" s="200"/>
      <c r="AAD32" s="200"/>
      <c r="AAE32" s="200"/>
      <c r="AAF32" s="200"/>
      <c r="AAG32" s="200"/>
      <c r="AAH32" s="200"/>
      <c r="AAI32" s="200"/>
      <c r="AAJ32" s="200"/>
      <c r="AAK32" s="200"/>
      <c r="AAL32" s="200"/>
      <c r="AAM32" s="200"/>
      <c r="AAN32" s="200"/>
      <c r="AAO32" s="200"/>
      <c r="AAP32" s="200"/>
      <c r="AAQ32" s="200"/>
      <c r="AAR32" s="200"/>
      <c r="AAS32" s="200"/>
      <c r="AAT32" s="200"/>
      <c r="AAU32" s="200"/>
      <c r="AAV32" s="200"/>
      <c r="AAW32" s="200"/>
      <c r="AAX32" s="200"/>
      <c r="AAY32" s="200"/>
      <c r="AAZ32" s="200"/>
      <c r="ABA32" s="200"/>
      <c r="ABB32" s="200"/>
      <c r="ABC32" s="200"/>
      <c r="ABD32" s="200"/>
      <c r="ABE32" s="200"/>
      <c r="ABF32" s="200"/>
      <c r="ABG32" s="200"/>
      <c r="ABH32" s="200"/>
      <c r="ABI32" s="200"/>
      <c r="ABJ32" s="200"/>
      <c r="ABK32" s="200"/>
      <c r="ABL32" s="200"/>
      <c r="ABM32" s="200"/>
      <c r="ABN32" s="200"/>
      <c r="ABO32" s="200"/>
      <c r="ABP32" s="200"/>
      <c r="ABQ32" s="200"/>
      <c r="ABR32" s="200"/>
      <c r="ABS32" s="200"/>
      <c r="ABT32" s="200"/>
      <c r="ABU32" s="200"/>
      <c r="ABV32" s="200"/>
      <c r="ABW32" s="200"/>
      <c r="ABX32" s="200"/>
      <c r="ABY32" s="200"/>
      <c r="ABZ32" s="200"/>
      <c r="ACA32" s="200"/>
      <c r="ACB32" s="200"/>
      <c r="ACC32" s="200"/>
      <c r="ACD32" s="200"/>
      <c r="ACE32" s="200"/>
      <c r="ACF32" s="200"/>
      <c r="ACG32" s="200"/>
      <c r="ACH32" s="200"/>
      <c r="ACI32" s="200"/>
      <c r="ACJ32" s="200"/>
      <c r="ACK32" s="200"/>
      <c r="ACL32" s="200"/>
      <c r="ACM32" s="200"/>
      <c r="ACN32" s="200"/>
      <c r="ACO32" s="200"/>
      <c r="ACP32" s="200"/>
      <c r="ACQ32" s="200"/>
      <c r="ACR32" s="200"/>
      <c r="ACS32" s="200"/>
      <c r="ACT32" s="200"/>
      <c r="ACU32" s="200"/>
      <c r="ACV32" s="200"/>
      <c r="ACW32" s="200"/>
      <c r="ACX32" s="200"/>
      <c r="ACY32" s="200"/>
      <c r="ACZ32" s="200"/>
      <c r="ADA32" s="200"/>
      <c r="ADB32" s="200"/>
      <c r="ADC32" s="200"/>
      <c r="ADD32" s="200"/>
      <c r="ADE32" s="200"/>
      <c r="ADF32" s="200"/>
      <c r="ADG32" s="200"/>
      <c r="ADH32" s="200"/>
      <c r="ADI32" s="200"/>
      <c r="ADJ32" s="200"/>
      <c r="ADK32" s="200"/>
      <c r="ADL32" s="200"/>
      <c r="ADM32" s="200"/>
      <c r="ADN32" s="200"/>
      <c r="ADO32" s="200"/>
      <c r="ADP32" s="200"/>
      <c r="ADQ32" s="200"/>
      <c r="ADR32" s="200"/>
      <c r="ADS32" s="200"/>
      <c r="ADT32" s="200"/>
      <c r="ADU32" s="200"/>
      <c r="ADV32" s="200"/>
      <c r="ADW32" s="200"/>
      <c r="ADX32" s="200"/>
      <c r="ADY32" s="200"/>
      <c r="ADZ32" s="200"/>
      <c r="AEA32" s="200"/>
      <c r="AEB32" s="200"/>
      <c r="AEC32" s="200"/>
      <c r="AED32" s="200"/>
      <c r="AEE32" s="200"/>
      <c r="AEF32" s="200"/>
      <c r="AEG32" s="200"/>
      <c r="AEH32" s="200"/>
      <c r="AEI32" s="200"/>
      <c r="AEJ32" s="200"/>
      <c r="AEK32" s="200"/>
      <c r="AEL32" s="200"/>
      <c r="AEM32" s="200"/>
      <c r="AEN32" s="200"/>
      <c r="AEO32" s="200"/>
      <c r="AEP32" s="200"/>
      <c r="AEQ32" s="200"/>
      <c r="AER32" s="200"/>
      <c r="AES32" s="200"/>
      <c r="AET32" s="200"/>
      <c r="AEU32" s="200"/>
      <c r="AEV32" s="200"/>
      <c r="AEW32" s="200"/>
      <c r="AEX32" s="200"/>
      <c r="AEY32" s="200"/>
      <c r="AEZ32" s="200"/>
      <c r="AFA32" s="200"/>
      <c r="AFB32" s="200"/>
      <c r="AFC32" s="200"/>
      <c r="AFD32" s="200"/>
      <c r="AFE32" s="200"/>
      <c r="AFF32" s="200"/>
      <c r="AFG32" s="200"/>
      <c r="AFH32" s="200"/>
      <c r="AFI32" s="200"/>
      <c r="AFJ32" s="200"/>
      <c r="AFK32" s="200"/>
      <c r="AFL32" s="200"/>
      <c r="AFM32" s="200"/>
      <c r="AFN32" s="200"/>
      <c r="AFO32" s="200"/>
      <c r="AFP32" s="200"/>
      <c r="AFQ32" s="200"/>
      <c r="AFR32" s="200"/>
      <c r="AFS32" s="200"/>
      <c r="AFT32" s="200"/>
      <c r="AFU32" s="200"/>
      <c r="AFV32" s="200"/>
      <c r="AFW32" s="200"/>
      <c r="AFX32" s="200"/>
      <c r="AFY32" s="200"/>
      <c r="AFZ32" s="200"/>
      <c r="AGA32" s="200"/>
      <c r="AGB32" s="200"/>
      <c r="AGC32" s="200"/>
      <c r="AGD32" s="200"/>
      <c r="AGE32" s="200"/>
      <c r="AGF32" s="200"/>
      <c r="AGG32" s="200"/>
      <c r="AGH32" s="200"/>
      <c r="AGI32" s="200"/>
      <c r="AGJ32" s="200"/>
      <c r="AGK32" s="200"/>
      <c r="AGL32" s="200"/>
      <c r="AGM32" s="200"/>
      <c r="AGN32" s="200"/>
      <c r="AGO32" s="200"/>
      <c r="AGP32" s="200"/>
      <c r="AGQ32" s="200"/>
      <c r="AGR32" s="200"/>
      <c r="AGS32" s="200"/>
      <c r="AGT32" s="200"/>
      <c r="AGU32" s="200"/>
      <c r="AGV32" s="200"/>
      <c r="AGW32" s="200"/>
      <c r="AGX32" s="200"/>
      <c r="AGY32" s="200"/>
      <c r="AGZ32" s="200"/>
      <c r="AHA32" s="200"/>
      <c r="AHB32" s="200"/>
      <c r="AHC32" s="200"/>
      <c r="AHD32" s="200"/>
      <c r="AHE32" s="200"/>
      <c r="AHF32" s="200"/>
      <c r="AHG32" s="200"/>
      <c r="AHH32" s="200"/>
      <c r="AHI32" s="200"/>
      <c r="AHJ32" s="200"/>
      <c r="AHK32" s="200"/>
      <c r="AHL32" s="200"/>
      <c r="AHM32" s="200"/>
      <c r="AHN32" s="200"/>
      <c r="AHO32" s="200"/>
      <c r="AHP32" s="200"/>
      <c r="AHQ32" s="200"/>
      <c r="AHR32" s="200"/>
      <c r="AHS32" s="200"/>
      <c r="AHT32" s="200"/>
      <c r="AHU32" s="200"/>
      <c r="AHV32" s="200"/>
      <c r="AHW32" s="200"/>
      <c r="AHX32" s="200"/>
      <c r="AHY32" s="200"/>
      <c r="AHZ32" s="200"/>
      <c r="AIA32" s="200"/>
      <c r="AIB32" s="200"/>
      <c r="AIC32" s="200"/>
      <c r="AID32" s="200"/>
      <c r="AIE32" s="200"/>
      <c r="AIF32" s="200"/>
      <c r="AIG32" s="200"/>
      <c r="AIH32" s="200"/>
      <c r="AII32" s="200"/>
      <c r="AIJ32" s="200"/>
      <c r="AIK32" s="200"/>
      <c r="AIL32" s="200"/>
      <c r="AIM32" s="200"/>
      <c r="AIN32" s="200"/>
      <c r="AIO32" s="200"/>
      <c r="AIP32" s="200"/>
      <c r="AIQ32" s="200"/>
      <c r="AIR32" s="200"/>
      <c r="AIS32" s="200"/>
      <c r="AIT32" s="200"/>
      <c r="AIU32" s="200"/>
      <c r="AIV32" s="200"/>
      <c r="AIW32" s="200"/>
      <c r="AIX32" s="200"/>
      <c r="AIY32" s="200"/>
      <c r="AIZ32" s="200"/>
      <c r="AJA32" s="200"/>
      <c r="AJB32" s="200"/>
      <c r="AJC32" s="200"/>
      <c r="AJD32" s="200"/>
      <c r="AJE32" s="200"/>
      <c r="AJF32" s="200"/>
      <c r="AJG32" s="200"/>
      <c r="AJH32" s="200"/>
      <c r="AJI32" s="200"/>
      <c r="AJJ32" s="200"/>
      <c r="AJK32" s="200"/>
      <c r="AJL32" s="200"/>
      <c r="AJM32" s="200"/>
      <c r="AJN32" s="200"/>
      <c r="AJO32" s="200"/>
      <c r="AJP32" s="200"/>
      <c r="AJQ32" s="200"/>
      <c r="AJR32" s="200"/>
      <c r="AJS32" s="200"/>
      <c r="AJT32" s="200"/>
      <c r="AJU32" s="200"/>
      <c r="AJV32" s="200"/>
      <c r="AJW32" s="200"/>
      <c r="AJX32" s="200"/>
      <c r="AJY32" s="200"/>
      <c r="AJZ32" s="200"/>
      <c r="AKA32" s="200"/>
      <c r="AKB32" s="200"/>
      <c r="AKC32" s="200"/>
      <c r="AKD32" s="200"/>
      <c r="AKE32" s="200"/>
      <c r="AKF32" s="200"/>
      <c r="AKG32" s="200"/>
      <c r="AKH32" s="200"/>
      <c r="AKI32" s="200"/>
      <c r="AKJ32" s="200"/>
      <c r="AKK32" s="200"/>
      <c r="AKL32" s="200"/>
      <c r="AKM32" s="200"/>
      <c r="AKN32" s="200"/>
      <c r="AKO32" s="200"/>
      <c r="AKP32" s="200"/>
      <c r="AKQ32" s="200"/>
      <c r="AKR32" s="200"/>
      <c r="AKS32" s="200"/>
      <c r="AKT32" s="200"/>
      <c r="AKU32" s="200"/>
      <c r="AKV32" s="200"/>
      <c r="AKW32" s="200"/>
      <c r="AKX32" s="200"/>
      <c r="AKY32" s="200"/>
      <c r="AKZ32" s="200"/>
      <c r="ALA32" s="200"/>
      <c r="ALB32" s="200"/>
      <c r="ALC32" s="200"/>
      <c r="ALD32" s="200"/>
      <c r="ALE32" s="200"/>
      <c r="ALF32" s="200"/>
      <c r="ALG32" s="200"/>
      <c r="ALH32" s="200"/>
      <c r="ALI32" s="200"/>
      <c r="ALJ32" s="200"/>
      <c r="ALK32" s="200"/>
      <c r="ALL32" s="200"/>
      <c r="ALM32" s="200"/>
      <c r="ALN32" s="200"/>
      <c r="ALO32" s="200"/>
      <c r="ALP32" s="200"/>
      <c r="ALQ32" s="200"/>
      <c r="ALR32" s="200"/>
      <c r="ALS32" s="200"/>
      <c r="ALT32" s="200"/>
      <c r="ALU32" s="200"/>
      <c r="ALV32" s="200"/>
      <c r="ALW32" s="200"/>
      <c r="ALX32" s="200"/>
      <c r="ALY32" s="200"/>
      <c r="ALZ32" s="200"/>
      <c r="AMA32" s="200"/>
      <c r="AMB32" s="200"/>
      <c r="AMC32" s="200"/>
      <c r="AMD32" s="200"/>
      <c r="AME32" s="200"/>
      <c r="AMF32" s="200"/>
      <c r="AMG32" s="200"/>
      <c r="AMH32" s="200"/>
      <c r="AMI32" s="200"/>
      <c r="AMJ32" s="200"/>
      <c r="AMK32" s="200"/>
      <c r="AML32" s="200"/>
      <c r="AMM32" s="200"/>
      <c r="AMN32" s="200"/>
      <c r="AMO32" s="200"/>
      <c r="AMP32" s="200"/>
      <c r="AMQ32" s="200"/>
      <c r="AMR32" s="200"/>
      <c r="AMS32" s="200"/>
      <c r="AMT32" s="200"/>
      <c r="AMU32" s="200"/>
      <c r="AMV32" s="200"/>
      <c r="AMW32" s="200"/>
      <c r="AMX32" s="200"/>
      <c r="AMY32" s="200"/>
      <c r="AMZ32" s="200"/>
      <c r="ANA32" s="200"/>
      <c r="ANB32" s="200"/>
      <c r="ANC32" s="200"/>
      <c r="AND32" s="200"/>
      <c r="ANE32" s="200"/>
      <c r="ANF32" s="200"/>
      <c r="ANG32" s="200"/>
      <c r="ANH32" s="200"/>
      <c r="ANI32" s="200"/>
      <c r="ANJ32" s="200"/>
      <c r="ANK32" s="200"/>
      <c r="ANL32" s="200"/>
      <c r="ANM32" s="200"/>
      <c r="ANN32" s="200"/>
      <c r="ANO32" s="200"/>
      <c r="ANP32" s="200"/>
      <c r="ANQ32" s="200"/>
      <c r="ANR32" s="200"/>
      <c r="ANS32" s="200"/>
      <c r="ANT32" s="200"/>
      <c r="ANU32" s="200"/>
      <c r="ANV32" s="200"/>
      <c r="ANW32" s="200"/>
      <c r="ANX32" s="200"/>
      <c r="ANY32" s="200"/>
      <c r="ANZ32" s="200"/>
      <c r="AOA32" s="200"/>
      <c r="AOB32" s="200"/>
      <c r="AOC32" s="200"/>
      <c r="AOD32" s="200"/>
      <c r="AOE32" s="200"/>
      <c r="AOF32" s="200"/>
      <c r="AOG32" s="200"/>
      <c r="AOH32" s="200"/>
      <c r="AOI32" s="200"/>
      <c r="AOJ32" s="200"/>
      <c r="AOK32" s="200"/>
      <c r="AOL32" s="200"/>
      <c r="AOM32" s="200"/>
      <c r="AON32" s="200"/>
      <c r="AOO32" s="200"/>
      <c r="AOP32" s="200"/>
      <c r="AOQ32" s="200"/>
      <c r="AOR32" s="200"/>
      <c r="AOS32" s="200"/>
      <c r="AOT32" s="200"/>
      <c r="AOU32" s="200"/>
      <c r="AOV32" s="200"/>
      <c r="AOW32" s="200"/>
      <c r="AOX32" s="200"/>
      <c r="AOY32" s="200"/>
      <c r="AOZ32" s="200"/>
      <c r="APA32" s="200"/>
      <c r="APB32" s="200"/>
      <c r="APC32" s="200"/>
      <c r="APD32" s="200"/>
      <c r="APE32" s="200"/>
      <c r="APF32" s="200"/>
      <c r="APG32" s="200"/>
      <c r="APH32" s="200"/>
      <c r="API32" s="200"/>
      <c r="APJ32" s="200"/>
      <c r="APK32" s="200"/>
      <c r="APL32" s="200"/>
      <c r="APM32" s="200"/>
      <c r="APN32" s="200"/>
      <c r="APO32" s="200"/>
      <c r="APP32" s="200"/>
      <c r="APQ32" s="200"/>
      <c r="APR32" s="200"/>
      <c r="APS32" s="200"/>
      <c r="APT32" s="200"/>
      <c r="APU32" s="200"/>
      <c r="APV32" s="200"/>
      <c r="APW32" s="200"/>
      <c r="APX32" s="200"/>
      <c r="APY32" s="200"/>
      <c r="APZ32" s="200"/>
      <c r="AQA32" s="200"/>
      <c r="AQB32" s="200"/>
      <c r="AQC32" s="200"/>
      <c r="AQD32" s="200"/>
      <c r="AQE32" s="200"/>
      <c r="AQF32" s="200"/>
      <c r="AQG32" s="200"/>
      <c r="AQH32" s="200"/>
      <c r="AQI32" s="200"/>
      <c r="AQJ32" s="200"/>
      <c r="AQK32" s="200"/>
      <c r="AQL32" s="200"/>
      <c r="AQM32" s="200"/>
      <c r="AQN32" s="200"/>
      <c r="AQO32" s="200"/>
      <c r="AQP32" s="200"/>
      <c r="AQQ32" s="200"/>
      <c r="AQR32" s="200"/>
      <c r="AQS32" s="200"/>
      <c r="AQT32" s="200"/>
      <c r="AQU32" s="200"/>
      <c r="AQV32" s="200"/>
      <c r="AQW32" s="200"/>
      <c r="AQX32" s="200"/>
      <c r="AQY32" s="200"/>
      <c r="AQZ32" s="200"/>
      <c r="ARA32" s="200"/>
      <c r="ARB32" s="200"/>
      <c r="ARC32" s="200"/>
      <c r="ARD32" s="200"/>
      <c r="ARE32" s="200"/>
      <c r="ARF32" s="200"/>
      <c r="ARG32" s="200"/>
      <c r="ARH32" s="200"/>
      <c r="ARI32" s="200"/>
      <c r="ARJ32" s="200"/>
      <c r="ARK32" s="200"/>
      <c r="ARL32" s="200"/>
      <c r="ARM32" s="200"/>
      <c r="ARN32" s="200"/>
      <c r="ARO32" s="200"/>
      <c r="ARP32" s="200"/>
      <c r="ARQ32" s="200"/>
      <c r="ARR32" s="200"/>
      <c r="ARS32" s="200"/>
      <c r="ART32" s="200"/>
      <c r="ARU32" s="200"/>
      <c r="ARV32" s="200"/>
      <c r="ARW32" s="200"/>
      <c r="ARX32" s="200"/>
      <c r="ARY32" s="200"/>
      <c r="ARZ32" s="200"/>
      <c r="ASA32" s="200"/>
      <c r="ASB32" s="200"/>
      <c r="ASC32" s="200"/>
      <c r="ASD32" s="200"/>
      <c r="ASE32" s="200"/>
      <c r="ASF32" s="200"/>
      <c r="ASG32" s="200"/>
      <c r="ASH32" s="200"/>
      <c r="ASI32" s="200"/>
      <c r="ASJ32" s="200"/>
      <c r="ASK32" s="200"/>
      <c r="ASL32" s="200"/>
      <c r="ASM32" s="200"/>
      <c r="ASN32" s="200"/>
      <c r="ASO32" s="200"/>
      <c r="ASP32" s="200"/>
      <c r="ASQ32" s="200"/>
      <c r="ASR32" s="200"/>
      <c r="ASS32" s="200"/>
      <c r="AST32" s="200"/>
      <c r="ASU32" s="200"/>
      <c r="ASV32" s="200"/>
      <c r="ASW32" s="200"/>
      <c r="ASX32" s="200"/>
      <c r="ASY32" s="200"/>
      <c r="ASZ32" s="200"/>
      <c r="ATA32" s="200"/>
      <c r="ATB32" s="200"/>
      <c r="ATC32" s="200"/>
      <c r="ATD32" s="200"/>
      <c r="ATE32" s="200"/>
      <c r="ATF32" s="200"/>
      <c r="ATG32" s="200"/>
      <c r="ATH32" s="200"/>
      <c r="ATI32" s="200"/>
      <c r="ATJ32" s="200"/>
      <c r="ATK32" s="200"/>
      <c r="ATL32" s="200"/>
      <c r="ATM32" s="200"/>
      <c r="ATN32" s="200"/>
      <c r="ATO32" s="200"/>
      <c r="ATP32" s="200"/>
      <c r="ATQ32" s="200"/>
      <c r="ATR32" s="200"/>
      <c r="ATS32" s="200"/>
      <c r="ATT32" s="200"/>
      <c r="ATU32" s="200"/>
      <c r="ATV32" s="200"/>
      <c r="ATW32" s="200"/>
      <c r="ATX32" s="200"/>
      <c r="ATY32" s="200"/>
      <c r="ATZ32" s="200"/>
      <c r="AUA32" s="200"/>
      <c r="AUB32" s="200"/>
      <c r="AUC32" s="200"/>
      <c r="AUD32" s="200"/>
      <c r="AUE32" s="200"/>
      <c r="AUF32" s="200"/>
      <c r="AUG32" s="200"/>
      <c r="AUH32" s="200"/>
      <c r="AUI32" s="200"/>
      <c r="AUJ32" s="200"/>
      <c r="AUK32" s="200"/>
      <c r="AUL32" s="200"/>
      <c r="AUM32" s="200"/>
      <c r="AUN32" s="200"/>
      <c r="AUO32" s="200"/>
      <c r="AUP32" s="200"/>
      <c r="AUQ32" s="200"/>
      <c r="AUR32" s="200"/>
      <c r="AUS32" s="200"/>
      <c r="AUT32" s="200"/>
      <c r="AUU32" s="200"/>
      <c r="AUV32" s="200"/>
      <c r="AUW32" s="200"/>
      <c r="AUX32" s="200"/>
      <c r="AUY32" s="200"/>
      <c r="AUZ32" s="200"/>
      <c r="AVA32" s="200"/>
      <c r="AVB32" s="200"/>
      <c r="AVC32" s="200"/>
      <c r="AVD32" s="200"/>
      <c r="AVE32" s="200"/>
      <c r="AVF32" s="200"/>
      <c r="AVG32" s="200"/>
      <c r="AVH32" s="200"/>
      <c r="AVI32" s="200"/>
      <c r="AVJ32" s="200"/>
      <c r="AVK32" s="200"/>
      <c r="AVL32" s="200"/>
      <c r="AVM32" s="200"/>
      <c r="AVN32" s="200"/>
      <c r="AVO32" s="200"/>
      <c r="AVP32" s="200"/>
      <c r="AVQ32" s="200"/>
      <c r="AVR32" s="200"/>
      <c r="AVS32" s="200"/>
      <c r="AVT32" s="200"/>
      <c r="AVU32" s="200"/>
      <c r="AVV32" s="200"/>
      <c r="AVW32" s="200"/>
      <c r="AVX32" s="200"/>
      <c r="AVY32" s="200"/>
      <c r="AVZ32" s="200"/>
      <c r="AWA32" s="200"/>
      <c r="AWB32" s="200"/>
      <c r="AWC32" s="200"/>
      <c r="AWD32" s="200"/>
      <c r="AWE32" s="200"/>
      <c r="AWF32" s="200"/>
      <c r="AWG32" s="200"/>
      <c r="AWH32" s="200"/>
      <c r="AWI32" s="200"/>
      <c r="AWJ32" s="200"/>
      <c r="AWK32" s="200"/>
      <c r="AWL32" s="200"/>
      <c r="AWM32" s="200"/>
      <c r="AWN32" s="200"/>
      <c r="AWO32" s="200"/>
      <c r="AWP32" s="200"/>
      <c r="AWQ32" s="200"/>
      <c r="AWR32" s="200"/>
      <c r="AWS32" s="200"/>
      <c r="AWT32" s="200"/>
      <c r="AWU32" s="200"/>
      <c r="AWV32" s="200"/>
      <c r="AWW32" s="200"/>
      <c r="AWX32" s="200"/>
      <c r="AWY32" s="200"/>
      <c r="AWZ32" s="200"/>
      <c r="AXA32" s="200"/>
      <c r="AXB32" s="200"/>
      <c r="AXC32" s="200"/>
      <c r="AXD32" s="200"/>
      <c r="AXE32" s="200"/>
      <c r="AXF32" s="200"/>
      <c r="AXG32" s="200"/>
      <c r="AXH32" s="200"/>
      <c r="AXI32" s="200"/>
      <c r="AXJ32" s="200"/>
      <c r="AXK32" s="200"/>
      <c r="AXL32" s="200"/>
      <c r="AXM32" s="200"/>
      <c r="AXN32" s="200"/>
      <c r="AXO32" s="200"/>
      <c r="AXP32" s="200"/>
      <c r="AXQ32" s="200"/>
      <c r="AXR32" s="200"/>
      <c r="AXS32" s="200"/>
      <c r="AXT32" s="200"/>
      <c r="AXU32" s="200"/>
      <c r="AXV32" s="200"/>
      <c r="AXW32" s="200"/>
      <c r="AXX32" s="200"/>
      <c r="AXY32" s="200"/>
      <c r="AXZ32" s="200"/>
      <c r="AYA32" s="200"/>
      <c r="AYB32" s="200"/>
      <c r="AYC32" s="200"/>
      <c r="AYD32" s="200"/>
      <c r="AYE32" s="200"/>
      <c r="AYF32" s="200"/>
      <c r="AYG32" s="200"/>
      <c r="AYH32" s="200"/>
      <c r="AYI32" s="200"/>
      <c r="AYJ32" s="200"/>
      <c r="AYK32" s="200"/>
      <c r="AYL32" s="200"/>
      <c r="AYM32" s="200"/>
      <c r="AYN32" s="200"/>
      <c r="AYO32" s="200"/>
      <c r="AYP32" s="200"/>
      <c r="AYQ32" s="200"/>
      <c r="AYR32" s="200"/>
      <c r="AYS32" s="200"/>
      <c r="AYT32" s="200"/>
      <c r="AYU32" s="200"/>
      <c r="AYV32" s="200"/>
      <c r="AYW32" s="200"/>
      <c r="AYX32" s="200"/>
      <c r="AYY32" s="200"/>
      <c r="AYZ32" s="200"/>
      <c r="AZA32" s="200"/>
      <c r="AZB32" s="200"/>
      <c r="AZC32" s="200"/>
      <c r="AZD32" s="200"/>
      <c r="AZE32" s="200"/>
      <c r="AZF32" s="200"/>
      <c r="AZG32" s="200"/>
      <c r="AZH32" s="200"/>
      <c r="AZI32" s="200"/>
      <c r="AZJ32" s="200"/>
      <c r="AZK32" s="200"/>
      <c r="AZL32" s="200"/>
      <c r="AZM32" s="200"/>
      <c r="AZN32" s="200"/>
      <c r="AZO32" s="200"/>
      <c r="AZP32" s="200"/>
      <c r="AZQ32" s="200"/>
      <c r="AZR32" s="200"/>
      <c r="AZS32" s="200"/>
      <c r="AZT32" s="200"/>
      <c r="AZU32" s="200"/>
      <c r="AZV32" s="200"/>
      <c r="AZW32" s="200"/>
      <c r="AZX32" s="200"/>
      <c r="AZY32" s="200"/>
      <c r="AZZ32" s="200"/>
      <c r="BAA32" s="200"/>
      <c r="BAB32" s="200"/>
      <c r="BAC32" s="200"/>
      <c r="BAD32" s="200"/>
      <c r="BAE32" s="200"/>
      <c r="BAF32" s="200"/>
      <c r="BAG32" s="200"/>
      <c r="BAH32" s="200"/>
      <c r="BAI32" s="200"/>
      <c r="BAJ32" s="200"/>
      <c r="BAK32" s="200"/>
      <c r="BAL32" s="200"/>
      <c r="BAM32" s="200"/>
      <c r="BAN32" s="200"/>
      <c r="BAO32" s="200"/>
      <c r="BAP32" s="200"/>
      <c r="BAQ32" s="200"/>
      <c r="BAR32" s="200"/>
      <c r="BAS32" s="200"/>
      <c r="BAT32" s="200"/>
      <c r="BAU32" s="200"/>
      <c r="BAV32" s="200"/>
      <c r="BAW32" s="200"/>
      <c r="BAX32" s="200"/>
      <c r="BAY32" s="200"/>
      <c r="BAZ32" s="200"/>
      <c r="BBA32" s="200"/>
      <c r="BBB32" s="200"/>
      <c r="BBC32" s="200"/>
      <c r="BBD32" s="200"/>
      <c r="BBE32" s="200"/>
      <c r="BBF32" s="200"/>
      <c r="BBG32" s="200"/>
      <c r="BBH32" s="200"/>
      <c r="BBI32" s="200"/>
      <c r="BBJ32" s="200"/>
      <c r="BBK32" s="200"/>
      <c r="BBL32" s="200"/>
      <c r="BBM32" s="200"/>
      <c r="BBN32" s="200"/>
      <c r="BBO32" s="200"/>
      <c r="BBP32" s="200"/>
      <c r="BBQ32" s="200"/>
      <c r="BBR32" s="200"/>
      <c r="BBS32" s="200"/>
      <c r="BBT32" s="200"/>
      <c r="BBU32" s="200"/>
      <c r="BBV32" s="200"/>
      <c r="BBW32" s="200"/>
      <c r="BBX32" s="200"/>
      <c r="BBY32" s="200"/>
      <c r="BBZ32" s="200"/>
      <c r="BCA32" s="200"/>
      <c r="BCB32" s="200"/>
      <c r="BCC32" s="200"/>
      <c r="BCD32" s="200"/>
      <c r="BCE32" s="200"/>
      <c r="BCF32" s="200"/>
      <c r="BCG32" s="200"/>
      <c r="BCH32" s="200"/>
      <c r="BCI32" s="200"/>
      <c r="BCJ32" s="200"/>
      <c r="BCK32" s="200"/>
      <c r="BCL32" s="200"/>
      <c r="BCM32" s="200"/>
      <c r="BCN32" s="200"/>
      <c r="BCO32" s="200"/>
      <c r="BCP32" s="200"/>
      <c r="BCQ32" s="200"/>
      <c r="BCR32" s="200"/>
      <c r="BCS32" s="200"/>
      <c r="BCT32" s="200"/>
      <c r="BCU32" s="200"/>
      <c r="BCV32" s="200"/>
      <c r="BCW32" s="200"/>
      <c r="BCX32" s="200"/>
      <c r="BCY32" s="200"/>
      <c r="BCZ32" s="200"/>
      <c r="BDA32" s="200"/>
      <c r="BDB32" s="200"/>
      <c r="BDC32" s="200"/>
      <c r="BDD32" s="200"/>
      <c r="BDE32" s="200"/>
      <c r="BDF32" s="200"/>
      <c r="BDG32" s="200"/>
      <c r="BDH32" s="200"/>
      <c r="BDI32" s="200"/>
      <c r="BDJ32" s="200"/>
      <c r="BDK32" s="200"/>
      <c r="BDL32" s="200"/>
      <c r="BDM32" s="200"/>
      <c r="BDN32" s="200"/>
      <c r="BDO32" s="200"/>
      <c r="BDP32" s="200"/>
      <c r="BDQ32" s="200"/>
      <c r="BDR32" s="200"/>
      <c r="BDS32" s="200"/>
      <c r="BDT32" s="200"/>
      <c r="BDU32" s="200"/>
      <c r="BDV32" s="200"/>
      <c r="BDW32" s="200"/>
      <c r="BDX32" s="200"/>
      <c r="BDY32" s="200"/>
      <c r="BDZ32" s="200"/>
      <c r="BEA32" s="200"/>
      <c r="BEB32" s="200"/>
      <c r="BEC32" s="200"/>
      <c r="BED32" s="200"/>
      <c r="BEE32" s="200"/>
      <c r="BEF32" s="200"/>
      <c r="BEG32" s="200"/>
      <c r="BEH32" s="200"/>
      <c r="BEI32" s="200"/>
      <c r="BEJ32" s="200"/>
      <c r="BEK32" s="200"/>
      <c r="BEL32" s="200"/>
      <c r="BEM32" s="200"/>
      <c r="BEN32" s="200"/>
      <c r="BEO32" s="200"/>
      <c r="BEP32" s="200"/>
      <c r="BEQ32" s="200"/>
      <c r="BER32" s="200"/>
      <c r="BES32" s="200"/>
      <c r="BET32" s="200"/>
      <c r="BEU32" s="200"/>
      <c r="BEV32" s="200"/>
      <c r="BEW32" s="200"/>
      <c r="BEX32" s="200"/>
      <c r="BEY32" s="200"/>
      <c r="BEZ32" s="200"/>
      <c r="BFA32" s="200"/>
      <c r="BFB32" s="200"/>
      <c r="BFC32" s="200"/>
      <c r="BFD32" s="200"/>
      <c r="BFE32" s="200"/>
      <c r="BFF32" s="200"/>
      <c r="BFG32" s="200"/>
      <c r="BFH32" s="200"/>
      <c r="BFI32" s="200"/>
      <c r="BFJ32" s="200"/>
      <c r="BFK32" s="200"/>
      <c r="BFL32" s="200"/>
      <c r="BFM32" s="200"/>
      <c r="BFN32" s="200"/>
      <c r="BFO32" s="200"/>
      <c r="BFP32" s="200"/>
      <c r="BFQ32" s="200"/>
      <c r="BFR32" s="200"/>
      <c r="BFS32" s="200"/>
      <c r="BFT32" s="200"/>
      <c r="BFU32" s="200"/>
      <c r="BFV32" s="200"/>
      <c r="BFW32" s="200"/>
      <c r="BFX32" s="200"/>
      <c r="BFY32" s="200"/>
      <c r="BFZ32" s="200"/>
      <c r="BGA32" s="200"/>
      <c r="BGB32" s="200"/>
      <c r="BGC32" s="200"/>
      <c r="BGD32" s="200"/>
      <c r="BGE32" s="200"/>
      <c r="BGF32" s="200"/>
      <c r="BGG32" s="200"/>
      <c r="BGH32" s="200"/>
      <c r="BGI32" s="200"/>
      <c r="BGJ32" s="200"/>
      <c r="BGK32" s="200"/>
      <c r="BGL32" s="200"/>
      <c r="BGM32" s="200"/>
      <c r="BGN32" s="200"/>
      <c r="BGO32" s="200"/>
      <c r="BGP32" s="200"/>
      <c r="BGQ32" s="200"/>
      <c r="BGR32" s="200"/>
      <c r="BGS32" s="200"/>
      <c r="BGT32" s="200"/>
      <c r="BGU32" s="200"/>
      <c r="BGV32" s="200"/>
      <c r="BGW32" s="200"/>
      <c r="BGX32" s="200"/>
      <c r="BGY32" s="200"/>
      <c r="BGZ32" s="200"/>
      <c r="BHA32" s="200"/>
      <c r="BHB32" s="200"/>
      <c r="BHC32" s="200"/>
      <c r="BHD32" s="200"/>
      <c r="BHE32" s="200"/>
      <c r="BHF32" s="200"/>
      <c r="BHG32" s="200"/>
      <c r="BHH32" s="200"/>
      <c r="BHI32" s="200"/>
      <c r="BHJ32" s="200"/>
      <c r="BHK32" s="200"/>
      <c r="BHL32" s="200"/>
      <c r="BHM32" s="200"/>
      <c r="BHN32" s="200"/>
      <c r="BHO32" s="200"/>
      <c r="BHP32" s="200"/>
      <c r="BHQ32" s="200"/>
      <c r="BHR32" s="200"/>
      <c r="BHS32" s="200"/>
      <c r="BHT32" s="200"/>
      <c r="BHU32" s="200"/>
      <c r="BHV32" s="200"/>
      <c r="BHW32" s="200"/>
      <c r="BHX32" s="200"/>
      <c r="BHY32" s="200"/>
      <c r="BHZ32" s="200"/>
      <c r="BIA32" s="200"/>
      <c r="BIB32" s="200"/>
      <c r="BIC32" s="200"/>
      <c r="BID32" s="200"/>
      <c r="BIE32" s="200"/>
      <c r="BIF32" s="200"/>
      <c r="BIG32" s="200"/>
      <c r="BIH32" s="200"/>
      <c r="BII32" s="200"/>
      <c r="BIJ32" s="200"/>
      <c r="BIK32" s="200"/>
      <c r="BIL32" s="200"/>
      <c r="BIM32" s="200"/>
      <c r="BIN32" s="200"/>
      <c r="BIO32" s="200"/>
      <c r="BIP32" s="200"/>
      <c r="BIQ32" s="200"/>
      <c r="BIR32" s="200"/>
      <c r="BIS32" s="200"/>
      <c r="BIT32" s="200"/>
      <c r="BIU32" s="200"/>
      <c r="BIV32" s="200"/>
      <c r="BIW32" s="200"/>
      <c r="BIX32" s="200"/>
      <c r="BIY32" s="200"/>
      <c r="BIZ32" s="200"/>
      <c r="BJA32" s="200"/>
      <c r="BJB32" s="200"/>
      <c r="BJC32" s="200"/>
      <c r="BJD32" s="200"/>
      <c r="BJE32" s="200"/>
      <c r="BJF32" s="200"/>
      <c r="BJG32" s="200"/>
      <c r="BJH32" s="200"/>
      <c r="BJI32" s="200"/>
      <c r="BJJ32" s="200"/>
      <c r="BJK32" s="200"/>
      <c r="BJL32" s="200"/>
      <c r="BJM32" s="200"/>
      <c r="BJN32" s="200"/>
      <c r="BJO32" s="200"/>
      <c r="BJP32" s="200"/>
      <c r="BJQ32" s="200"/>
      <c r="BJR32" s="200"/>
      <c r="BJS32" s="200"/>
      <c r="BJT32" s="200"/>
      <c r="BJU32" s="200"/>
      <c r="BJV32" s="200"/>
      <c r="BJW32" s="200"/>
      <c r="BJX32" s="200"/>
      <c r="BJY32" s="200"/>
      <c r="BJZ32" s="200"/>
      <c r="BKA32" s="200"/>
      <c r="BKB32" s="200"/>
      <c r="BKC32" s="200"/>
      <c r="BKD32" s="200"/>
      <c r="BKE32" s="200"/>
      <c r="BKF32" s="200"/>
      <c r="BKG32" s="200"/>
      <c r="BKH32" s="200"/>
      <c r="BKI32" s="200"/>
      <c r="BKJ32" s="200"/>
      <c r="BKK32" s="200"/>
      <c r="BKL32" s="200"/>
      <c r="BKM32" s="200"/>
      <c r="BKN32" s="200"/>
      <c r="BKO32" s="200"/>
      <c r="BKP32" s="200"/>
      <c r="BKQ32" s="200"/>
      <c r="BKR32" s="200"/>
      <c r="BKS32" s="200"/>
      <c r="BKT32" s="200"/>
      <c r="BKU32" s="200"/>
      <c r="BKV32" s="200"/>
      <c r="BKW32" s="200"/>
      <c r="BKX32" s="200"/>
      <c r="BKY32" s="200"/>
      <c r="BKZ32" s="200"/>
      <c r="BLA32" s="200"/>
      <c r="BLB32" s="200"/>
      <c r="BLC32" s="200"/>
      <c r="BLD32" s="200"/>
      <c r="BLE32" s="200"/>
      <c r="BLF32" s="200"/>
      <c r="BLG32" s="200"/>
      <c r="BLH32" s="200"/>
      <c r="BLI32" s="200"/>
      <c r="BLJ32" s="200"/>
      <c r="BLK32" s="200"/>
      <c r="BLL32" s="200"/>
      <c r="BLM32" s="200"/>
      <c r="BLN32" s="200"/>
      <c r="BLO32" s="200"/>
      <c r="BLP32" s="200"/>
      <c r="BLQ32" s="200"/>
      <c r="BLR32" s="200"/>
      <c r="BLS32" s="200"/>
      <c r="BLT32" s="200"/>
      <c r="BLU32" s="200"/>
      <c r="BLV32" s="200"/>
      <c r="BLW32" s="200"/>
      <c r="BLX32" s="200"/>
      <c r="BLY32" s="200"/>
      <c r="BLZ32" s="200"/>
      <c r="BMA32" s="200"/>
      <c r="BMB32" s="200"/>
      <c r="BMC32" s="200"/>
      <c r="BMD32" s="200"/>
      <c r="BME32" s="200"/>
      <c r="BMF32" s="200"/>
      <c r="BMG32" s="200"/>
      <c r="BMH32" s="200"/>
      <c r="BMI32" s="200"/>
      <c r="BMJ32" s="200"/>
      <c r="BMK32" s="200"/>
      <c r="BML32" s="200"/>
      <c r="BMM32" s="200"/>
      <c r="BMN32" s="200"/>
      <c r="BMO32" s="200"/>
      <c r="BMP32" s="200"/>
      <c r="BMQ32" s="200"/>
      <c r="BMR32" s="200"/>
      <c r="BMS32" s="200"/>
      <c r="BMT32" s="200"/>
      <c r="BMU32" s="200"/>
      <c r="BMV32" s="200"/>
      <c r="BMW32" s="200"/>
      <c r="BMX32" s="200"/>
      <c r="BMY32" s="200"/>
      <c r="BMZ32" s="200"/>
      <c r="BNA32" s="200"/>
      <c r="BNB32" s="200"/>
      <c r="BNC32" s="200"/>
      <c r="BND32" s="200"/>
      <c r="BNE32" s="200"/>
      <c r="BNF32" s="200"/>
      <c r="BNG32" s="200"/>
      <c r="BNH32" s="200"/>
      <c r="BNI32" s="200"/>
      <c r="BNJ32" s="200"/>
      <c r="BNK32" s="200"/>
      <c r="BNL32" s="200"/>
      <c r="BNM32" s="200"/>
      <c r="BNN32" s="200"/>
      <c r="BNO32" s="200"/>
      <c r="BNP32" s="200"/>
      <c r="BNQ32" s="200"/>
      <c r="BNR32" s="200"/>
      <c r="BNS32" s="200"/>
      <c r="BNT32" s="200"/>
      <c r="BNU32" s="200"/>
      <c r="BNV32" s="200"/>
      <c r="BNW32" s="200"/>
      <c r="BNX32" s="200"/>
      <c r="BNY32" s="200"/>
      <c r="BNZ32" s="200"/>
      <c r="BOA32" s="200"/>
      <c r="BOB32" s="200"/>
      <c r="BOC32" s="200"/>
      <c r="BOD32" s="200"/>
      <c r="BOE32" s="200"/>
      <c r="BOF32" s="200"/>
      <c r="BOG32" s="200"/>
      <c r="BOH32" s="200"/>
      <c r="BOI32" s="200"/>
      <c r="BOJ32" s="200"/>
      <c r="BOK32" s="200"/>
      <c r="BOL32" s="200"/>
      <c r="BOM32" s="200"/>
      <c r="BON32" s="200"/>
      <c r="BOO32" s="200"/>
      <c r="BOP32" s="200"/>
      <c r="BOQ32" s="200"/>
      <c r="BOR32" s="200"/>
      <c r="BOS32" s="200"/>
      <c r="BOT32" s="200"/>
      <c r="BOU32" s="200"/>
      <c r="BOV32" s="200"/>
      <c r="BOW32" s="200"/>
      <c r="BOX32" s="200"/>
      <c r="BOY32" s="200"/>
      <c r="BOZ32" s="200"/>
      <c r="BPA32" s="200"/>
      <c r="BPB32" s="200"/>
      <c r="BPC32" s="200"/>
      <c r="BPD32" s="200"/>
      <c r="BPE32" s="200"/>
      <c r="BPF32" s="200"/>
      <c r="BPG32" s="200"/>
      <c r="BPH32" s="200"/>
      <c r="BPI32" s="200"/>
      <c r="BPJ32" s="200"/>
      <c r="BPK32" s="200"/>
      <c r="BPL32" s="200"/>
      <c r="BPM32" s="200"/>
      <c r="BPN32" s="200"/>
      <c r="BPO32" s="200"/>
      <c r="BPP32" s="200"/>
      <c r="BPQ32" s="200"/>
      <c r="BPR32" s="200"/>
      <c r="BPS32" s="200"/>
      <c r="BPT32" s="200"/>
      <c r="BPU32" s="200"/>
      <c r="BPV32" s="200"/>
      <c r="BPW32" s="200"/>
      <c r="BPX32" s="200"/>
      <c r="BPY32" s="200"/>
      <c r="BPZ32" s="200"/>
      <c r="BQA32" s="200"/>
      <c r="BQB32" s="200"/>
      <c r="BQC32" s="200"/>
      <c r="BQD32" s="200"/>
      <c r="BQE32" s="200"/>
      <c r="BQF32" s="200"/>
      <c r="BQG32" s="200"/>
      <c r="BQH32" s="200"/>
      <c r="BQI32" s="200"/>
      <c r="BQJ32" s="200"/>
      <c r="BQK32" s="200"/>
    </row>
    <row r="33" spans="1:1805" x14ac:dyDescent="0.25">
      <c r="A33" s="201"/>
      <c r="C33" s="167" t="s">
        <v>133</v>
      </c>
      <c r="E33" s="182" t="s">
        <v>44</v>
      </c>
      <c r="F33" s="182" t="s">
        <v>44</v>
      </c>
      <c r="G33" s="182" t="s">
        <v>44</v>
      </c>
      <c r="H33" s="170"/>
      <c r="I33" s="186" t="s">
        <v>44</v>
      </c>
      <c r="K33" s="202">
        <f>SUM(M33:AU33)</f>
        <v>-3.3</v>
      </c>
      <c r="M33" s="203">
        <f>IF(M4=1,IF('Inputs and key outputs'!$D$3=4,0,-LOOKUP(M$2,'Inputs and key outputs'!$C$24:$C$28,'Inputs and key outputs'!$H$24:$H$28)),"")</f>
        <v>-3.3</v>
      </c>
      <c r="N33" s="203" t="str">
        <f>IF(N4=1,IF('Inputs and key outputs'!$D$3=4,0,-LOOKUP(N$2,'Inputs and key outputs'!$C$24:$C$28,'Inputs and key outputs'!$H$24:$H$28)),"")</f>
        <v/>
      </c>
      <c r="O33" s="203" t="str">
        <f>IF(O4=1,IF('Inputs and key outputs'!$D$3=4,0,-LOOKUP(O$2,'Inputs and key outputs'!$C$24:$C$28,'Inputs and key outputs'!$H$24:$H$28)),"")</f>
        <v/>
      </c>
      <c r="P33" s="203" t="str">
        <f>IF(P4=1,IF('Inputs and key outputs'!$D$3=4,0,-LOOKUP(P$2,'Inputs and key outputs'!$C$24:$C$28,'Inputs and key outputs'!$H$24:$H$28)),"")</f>
        <v/>
      </c>
      <c r="Q33" s="203" t="str">
        <f>IF(Q4=1,IF('Inputs and key outputs'!$D$3=4,0,-LOOKUP(Q$2,'Inputs and key outputs'!$C$24:$C$28,'Inputs and key outputs'!$H$24:$H$28)),"")</f>
        <v/>
      </c>
      <c r="R33" s="203" t="str">
        <f>IF(R4=1,IF('Inputs and key outputs'!$D$3=4,0,-LOOKUP(R$2,'Inputs and key outputs'!$C$24:$C$28,'Inputs and key outputs'!$H$24:$H$28)),"")</f>
        <v/>
      </c>
      <c r="S33" s="203" t="str">
        <f>IF(S4=1,IF('Inputs and key outputs'!$D$3=4,0,-LOOKUP(S$2,'Inputs and key outputs'!$C$24:$C$28,'Inputs and key outputs'!$H$24:$H$28)),"")</f>
        <v/>
      </c>
      <c r="T33" s="203" t="str">
        <f>IF(T4=1,IF('Inputs and key outputs'!$D$3=4,0,-LOOKUP(T$2,'Inputs and key outputs'!$C$24:$C$28,'Inputs and key outputs'!$H$24:$H$28)),"")</f>
        <v/>
      </c>
      <c r="U33" s="203" t="str">
        <f>IF(U4=1,IF('Inputs and key outputs'!$D$3=4,0,-LOOKUP(U$2,'Inputs and key outputs'!$C$24:$C$28,'Inputs and key outputs'!$H$24:$H$28)),"")</f>
        <v/>
      </c>
      <c r="V33" s="203" t="str">
        <f>IF(V4=1,IF('Inputs and key outputs'!$D$3=4,0,-LOOKUP(V$2,'Inputs and key outputs'!$C$24:$C$28,'Inputs and key outputs'!$H$24:$H$28)),"")</f>
        <v/>
      </c>
      <c r="W33" s="203" t="str">
        <f>IF(W4=1,IF('Inputs and key outputs'!$D$3=4,0,-LOOKUP(W$2,'Inputs and key outputs'!$C$24:$C$28,'Inputs and key outputs'!$H$24:$H$28)),"")</f>
        <v/>
      </c>
      <c r="X33" s="203" t="str">
        <f>IF(X4=1,IF('Inputs and key outputs'!$D$3=4,0,-LOOKUP(X$2,'Inputs and key outputs'!$C$24:$C$28,'Inputs and key outputs'!$H$24:$H$28)),"")</f>
        <v/>
      </c>
      <c r="Y33" s="203" t="str">
        <f>IF(Y4=1,IF('Inputs and key outputs'!$D$3=4,0,-LOOKUP(Y$2,'Inputs and key outputs'!$C$24:$C$28,'Inputs and key outputs'!$H$24:$H$28)),"")</f>
        <v/>
      </c>
      <c r="Z33" s="203" t="str">
        <f>IF(Z4=1,IF('Inputs and key outputs'!$D$3=4,0,-LOOKUP(Z$2,'Inputs and key outputs'!$C$24:$C$28,'Inputs and key outputs'!$H$24:$H$28)),"")</f>
        <v/>
      </c>
      <c r="AA33" s="203" t="str">
        <f>IF(AA4=1,IF('Inputs and key outputs'!$D$3=4,0,-LOOKUP(AA$2,'Inputs and key outputs'!$C$24:$C$28,'Inputs and key outputs'!$H$24:$H$28)),"")</f>
        <v/>
      </c>
      <c r="AB33" s="203" t="str">
        <f>IF(AB4=1,IF('Inputs and key outputs'!$D$3=4,0,-LOOKUP(AB$2,'Inputs and key outputs'!$C$24:$C$28,'Inputs and key outputs'!$H$24:$H$28)),"")</f>
        <v/>
      </c>
      <c r="AC33" s="203" t="str">
        <f>IF(AC4=1,IF('Inputs and key outputs'!$D$3=4,0,-LOOKUP(AC$2,'Inputs and key outputs'!$C$24:$C$28,'Inputs and key outputs'!$H$24:$H$28)),"")</f>
        <v/>
      </c>
      <c r="AD33" s="203" t="str">
        <f>IF(AD4=1,IF('Inputs and key outputs'!$D$3=4,0,-LOOKUP(AD$2,'Inputs and key outputs'!$C$24:$C$28,'Inputs and key outputs'!$H$24:$H$28)),"")</f>
        <v/>
      </c>
      <c r="AE33" s="203" t="str">
        <f>IF(AE4=1,IF('Inputs and key outputs'!$D$3=4,0,-LOOKUP(AE$2,'Inputs and key outputs'!$C$24:$C$28,'Inputs and key outputs'!$H$24:$H$28)),"")</f>
        <v/>
      </c>
      <c r="AF33" s="203" t="str">
        <f>IF(AF4=1,IF('Inputs and key outputs'!$D$3=4,0,-LOOKUP(AF$2,'Inputs and key outputs'!$C$24:$C$28,'Inputs and key outputs'!$H$24:$H$28)),"")</f>
        <v/>
      </c>
      <c r="AG33" s="203" t="str">
        <f>IF(AG4=1,IF('Inputs and key outputs'!$D$3=4,0,-LOOKUP(AG$2,'Inputs and key outputs'!$C$24:$C$28,'Inputs and key outputs'!$H$24:$H$28)),"")</f>
        <v/>
      </c>
      <c r="AH33" s="203" t="str">
        <f>IF(AH4=1,IF('Inputs and key outputs'!$D$3=4,0,-LOOKUP(AH$2,'Inputs and key outputs'!$C$24:$C$28,'Inputs and key outputs'!$H$24:$H$28)),"")</f>
        <v/>
      </c>
      <c r="AI33" s="203" t="str">
        <f>IF(AI4=1,IF('Inputs and key outputs'!$D$3=4,0,-LOOKUP(AI$2,'Inputs and key outputs'!$C$24:$C$28,'Inputs and key outputs'!$H$24:$H$28)),"")</f>
        <v/>
      </c>
      <c r="AJ33" s="203" t="str">
        <f>IF(AJ4=1,IF('Inputs and key outputs'!$D$3=4,0,-LOOKUP(AJ$2,'Inputs and key outputs'!$C$24:$C$28,'Inputs and key outputs'!$H$24:$H$28)),"")</f>
        <v/>
      </c>
      <c r="AK33" s="203" t="str">
        <f>IF(AK4=1,IF('Inputs and key outputs'!$D$3=4,0,-LOOKUP(AK$2,'Inputs and key outputs'!$C$24:$C$28,'Inputs and key outputs'!$H$24:$H$28)),"")</f>
        <v/>
      </c>
      <c r="AL33" s="203" t="str">
        <f>IF(AL4=1,IF('Inputs and key outputs'!$D$3=4,0,-LOOKUP(AL$2,'Inputs and key outputs'!$C$24:$C$28,'Inputs and key outputs'!$H$24:$H$28)),"")</f>
        <v/>
      </c>
      <c r="AM33" s="203" t="str">
        <f>IF(AM4=1,IF('Inputs and key outputs'!$D$3=4,0,-LOOKUP(AM$2,'Inputs and key outputs'!$C$24:$C$28,'Inputs and key outputs'!$H$24:$H$28)),"")</f>
        <v/>
      </c>
      <c r="AN33" s="203" t="str">
        <f>IF(AN4=1,IF('Inputs and key outputs'!$D$3=4,0,-LOOKUP(AN$2,'Inputs and key outputs'!$C$24:$C$28,'Inputs and key outputs'!$H$24:$H$28)),"")</f>
        <v/>
      </c>
      <c r="AO33" s="203" t="str">
        <f>IF(AO4=1,IF('Inputs and key outputs'!$D$3=4,0,-LOOKUP(AO$2,'Inputs and key outputs'!$C$24:$C$28,'Inputs and key outputs'!$H$24:$H$28)),"")</f>
        <v/>
      </c>
      <c r="AP33" s="203" t="str">
        <f>IF(AP4=1,IF('Inputs and key outputs'!$D$3=4,0,-LOOKUP(AP$2,'Inputs and key outputs'!$C$24:$C$28,'Inputs and key outputs'!$H$24:$H$28)),"")</f>
        <v/>
      </c>
      <c r="AQ33" s="203" t="str">
        <f>IF(AQ4=1,IF('Inputs and key outputs'!$D$3=4,0,-LOOKUP(AQ$2,'Inputs and key outputs'!$C$24:$C$28,'Inputs and key outputs'!$H$24:$H$28)),"")</f>
        <v/>
      </c>
      <c r="AR33" s="203" t="str">
        <f>IF(AR4=1,IF('Inputs and key outputs'!$D$3=4,0,-LOOKUP(AR$2,'Inputs and key outputs'!$C$24:$C$28,'Inputs and key outputs'!$H$24:$H$28)),"")</f>
        <v/>
      </c>
      <c r="AS33" s="203" t="str">
        <f>IF(AS4=1,IF('Inputs and key outputs'!$D$3=4,0,-LOOKUP(AS$2,'Inputs and key outputs'!$C$24:$C$28,'Inputs and key outputs'!$H$24:$H$28)),"")</f>
        <v/>
      </c>
      <c r="AT33" s="203" t="str">
        <f>IF(AT4=1,IF('Inputs and key outputs'!$D$3=4,0,-LOOKUP(AT$2,'Inputs and key outputs'!$C$24:$C$28,'Inputs and key outputs'!$H$24:$H$28)),"")</f>
        <v/>
      </c>
      <c r="AU33" s="203" t="str">
        <f>IF(AU4=1,IF('Inputs and key outputs'!$D$3=4,0,-LOOKUP(AU$2,'Inputs and key outputs'!$C$24:$C$28,'Inputs and key outputs'!$H$24:$H$28)),"")</f>
        <v/>
      </c>
    </row>
    <row r="34" spans="1:1805" x14ac:dyDescent="0.25">
      <c r="A34" s="201"/>
      <c r="C34" s="167" t="s">
        <v>32</v>
      </c>
      <c r="E34" s="185" t="s">
        <v>44</v>
      </c>
      <c r="F34" s="185" t="s">
        <v>44</v>
      </c>
      <c r="G34" s="185" t="s">
        <v>44</v>
      </c>
      <c r="H34" s="170"/>
      <c r="I34" s="170"/>
      <c r="K34" s="202">
        <f>SUM(M34:AU34)</f>
        <v>0</v>
      </c>
      <c r="M34" s="203">
        <f>IF(M4=1,IF('Inputs and key outputs'!$D$3&lt;4,-LOOKUP(M$2,'Inputs and key outputs'!$C$24:$C$28,'Inputs and key outputs'!$I$24:$I$28),0),"")</f>
        <v>0</v>
      </c>
      <c r="N34" s="203" t="str">
        <f>IF(N4=1,IF('Inputs and key outputs'!$D$3&lt;4,-LOOKUP(N$2,'Inputs and key outputs'!$C$24:$C$28,'Inputs and key outputs'!$I$24:$I$28),0),"")</f>
        <v/>
      </c>
      <c r="O34" s="203" t="str">
        <f>IF(O4=1,IF('Inputs and key outputs'!$D$3&lt;4,-LOOKUP(O$2,'Inputs and key outputs'!$C$24:$C$28,'Inputs and key outputs'!$I$24:$I$28),0),"")</f>
        <v/>
      </c>
      <c r="P34" s="203" t="str">
        <f>IF(P4=1,IF('Inputs and key outputs'!$D$3&lt;4,-LOOKUP(P$2,'Inputs and key outputs'!$C$24:$C$28,'Inputs and key outputs'!$I$24:$I$28),0),"")</f>
        <v/>
      </c>
      <c r="Q34" s="203" t="str">
        <f>IF(Q4=1,IF('Inputs and key outputs'!$D$3&lt;4,-LOOKUP(Q$2,'Inputs and key outputs'!$C$24:$C$28,'Inputs and key outputs'!$I$24:$I$28),0),"")</f>
        <v/>
      </c>
      <c r="R34" s="203" t="str">
        <f>IF(R4=1,IF('Inputs and key outputs'!$D$3&lt;4,-LOOKUP(R$2,'Inputs and key outputs'!$C$24:$C$28,'Inputs and key outputs'!$I$24:$I$28),0),"")</f>
        <v/>
      </c>
      <c r="S34" s="203" t="str">
        <f>IF(S4=1,IF('Inputs and key outputs'!$D$3&lt;4,-LOOKUP(S$2,'Inputs and key outputs'!$C$24:$C$28,'Inputs and key outputs'!$I$24:$I$28),0),"")</f>
        <v/>
      </c>
      <c r="T34" s="203" t="str">
        <f>IF(T4=1,IF('Inputs and key outputs'!$D$3&lt;4,-LOOKUP(T$2,'Inputs and key outputs'!$C$24:$C$28,'Inputs and key outputs'!$I$24:$I$28),0),"")</f>
        <v/>
      </c>
      <c r="U34" s="203" t="str">
        <f>IF(U4=1,IF('Inputs and key outputs'!$D$3&lt;4,-LOOKUP(U$2,'Inputs and key outputs'!$C$24:$C$28,'Inputs and key outputs'!$I$24:$I$28),0),"")</f>
        <v/>
      </c>
      <c r="V34" s="203" t="str">
        <f>IF(V4=1,IF('Inputs and key outputs'!$D$3&lt;4,-LOOKUP(V$2,'Inputs and key outputs'!$C$24:$C$28,'Inputs and key outputs'!$I$24:$I$28),0),"")</f>
        <v/>
      </c>
      <c r="W34" s="203" t="str">
        <f>IF(W4=1,IF('Inputs and key outputs'!$D$3&lt;4,-LOOKUP(W$2,'Inputs and key outputs'!$C$24:$C$28,'Inputs and key outputs'!$I$24:$I$28),0),"")</f>
        <v/>
      </c>
      <c r="X34" s="203" t="str">
        <f>IF(X4=1,IF('Inputs and key outputs'!$D$3&lt;4,-LOOKUP(X$2,'Inputs and key outputs'!$C$24:$C$28,'Inputs and key outputs'!$I$24:$I$28),0),"")</f>
        <v/>
      </c>
      <c r="Y34" s="203" t="str">
        <f>IF(Y4=1,IF('Inputs and key outputs'!$D$3&lt;4,-LOOKUP(Y$2,'Inputs and key outputs'!$C$24:$C$28,'Inputs and key outputs'!$I$24:$I$28),0),"")</f>
        <v/>
      </c>
      <c r="Z34" s="203" t="str">
        <f>IF(Z4=1,IF('Inputs and key outputs'!$D$3&lt;4,-LOOKUP(Z$2,'Inputs and key outputs'!$C$24:$C$28,'Inputs and key outputs'!$I$24:$I$28),0),"")</f>
        <v/>
      </c>
      <c r="AA34" s="203" t="str">
        <f>IF(AA4=1,IF('Inputs and key outputs'!$D$3&lt;4,-LOOKUP(AA$2,'Inputs and key outputs'!$C$24:$C$28,'Inputs and key outputs'!$I$24:$I$28),0),"")</f>
        <v/>
      </c>
      <c r="AB34" s="203" t="str">
        <f>IF(AB4=1,IF('Inputs and key outputs'!$D$3&lt;4,-LOOKUP(AB$2,'Inputs and key outputs'!$C$24:$C$28,'Inputs and key outputs'!$I$24:$I$28),0),"")</f>
        <v/>
      </c>
      <c r="AC34" s="203" t="str">
        <f>IF(AC4=1,IF('Inputs and key outputs'!$D$3&lt;4,-LOOKUP(AC$2,'Inputs and key outputs'!$C$24:$C$28,'Inputs and key outputs'!$I$24:$I$28),0),"")</f>
        <v/>
      </c>
      <c r="AD34" s="203" t="str">
        <f>IF(AD4=1,IF('Inputs and key outputs'!$D$3&lt;4,-LOOKUP(AD$2,'Inputs and key outputs'!$C$24:$C$28,'Inputs and key outputs'!$I$24:$I$28),0),"")</f>
        <v/>
      </c>
      <c r="AE34" s="203" t="str">
        <f>IF(AE4=1,IF('Inputs and key outputs'!$D$3&lt;4,-LOOKUP(AE$2,'Inputs and key outputs'!$C$24:$C$28,'Inputs and key outputs'!$I$24:$I$28),0),"")</f>
        <v/>
      </c>
      <c r="AF34" s="203" t="str">
        <f>IF(AF4=1,IF('Inputs and key outputs'!$D$3&lt;4,-LOOKUP(AF$2,'Inputs and key outputs'!$C$24:$C$28,'Inputs and key outputs'!$I$24:$I$28),0),"")</f>
        <v/>
      </c>
      <c r="AG34" s="203" t="str">
        <f>IF(AG4=1,IF('Inputs and key outputs'!$D$3&lt;4,-LOOKUP(AG$2,'Inputs and key outputs'!$C$24:$C$28,'Inputs and key outputs'!$I$24:$I$28),0),"")</f>
        <v/>
      </c>
      <c r="AH34" s="203" t="str">
        <f>IF(AH4=1,IF('Inputs and key outputs'!$D$3&lt;4,-LOOKUP(AH$2,'Inputs and key outputs'!$C$24:$C$28,'Inputs and key outputs'!$I$24:$I$28),0),"")</f>
        <v/>
      </c>
      <c r="AI34" s="203" t="str">
        <f>IF(AI4=1,IF('Inputs and key outputs'!$D$3&lt;4,-LOOKUP(AI$2,'Inputs and key outputs'!$C$24:$C$28,'Inputs and key outputs'!$I$24:$I$28),0),"")</f>
        <v/>
      </c>
      <c r="AJ34" s="203" t="str">
        <f>IF(AJ4=1,IF('Inputs and key outputs'!$D$3&lt;4,-LOOKUP(AJ$2,'Inputs and key outputs'!$C$24:$C$28,'Inputs and key outputs'!$I$24:$I$28),0),"")</f>
        <v/>
      </c>
      <c r="AK34" s="203" t="str">
        <f>IF(AK4=1,IF('Inputs and key outputs'!$D$3&lt;4,-LOOKUP(AK$2,'Inputs and key outputs'!$C$24:$C$28,'Inputs and key outputs'!$I$24:$I$28),0),"")</f>
        <v/>
      </c>
      <c r="AL34" s="203" t="str">
        <f>IF(AL4=1,IF('Inputs and key outputs'!$D$3&lt;4,-LOOKUP(AL$2,'Inputs and key outputs'!$C$24:$C$28,'Inputs and key outputs'!$I$24:$I$28),0),"")</f>
        <v/>
      </c>
      <c r="AM34" s="203" t="str">
        <f>IF(AM4=1,IF('Inputs and key outputs'!$D$3&lt;4,-LOOKUP(AM$2,'Inputs and key outputs'!$C$24:$C$28,'Inputs and key outputs'!$I$24:$I$28),0),"")</f>
        <v/>
      </c>
      <c r="AN34" s="203" t="str">
        <f>IF(AN4=1,IF('Inputs and key outputs'!$D$3&lt;4,-LOOKUP(AN$2,'Inputs and key outputs'!$C$24:$C$28,'Inputs and key outputs'!$I$24:$I$28),0),"")</f>
        <v/>
      </c>
      <c r="AO34" s="203" t="str">
        <f>IF(AO4=1,IF('Inputs and key outputs'!$D$3&lt;4,-LOOKUP(AO$2,'Inputs and key outputs'!$C$24:$C$28,'Inputs and key outputs'!$I$24:$I$28),0),"")</f>
        <v/>
      </c>
      <c r="AP34" s="203" t="str">
        <f>IF(AP4=1,IF('Inputs and key outputs'!$D$3&lt;4,-LOOKUP(AP$2,'Inputs and key outputs'!$C$24:$C$28,'Inputs and key outputs'!$I$24:$I$28),0),"")</f>
        <v/>
      </c>
      <c r="AQ34" s="203" t="str">
        <f>IF(AQ4=1,IF('Inputs and key outputs'!$D$3&lt;4,-LOOKUP(AQ$2,'Inputs and key outputs'!$C$24:$C$28,'Inputs and key outputs'!$I$24:$I$28),0),"")</f>
        <v/>
      </c>
      <c r="AR34" s="203" t="str">
        <f>IF(AR4=1,IF('Inputs and key outputs'!$D$3&lt;4,-LOOKUP(AR$2,'Inputs and key outputs'!$C$24:$C$28,'Inputs and key outputs'!$I$24:$I$28),0),"")</f>
        <v/>
      </c>
      <c r="AS34" s="203" t="str">
        <f>IF(AS4=1,IF('Inputs and key outputs'!$D$3&lt;4,-LOOKUP(AS$2,'Inputs and key outputs'!$C$24:$C$28,'Inputs and key outputs'!$I$24:$I$28),0),"")</f>
        <v/>
      </c>
      <c r="AT34" s="203" t="str">
        <f>IF(AT4=1,IF('Inputs and key outputs'!$D$3&lt;4,-LOOKUP(AT$2,'Inputs and key outputs'!$C$24:$C$28,'Inputs and key outputs'!$I$24:$I$28),0),"")</f>
        <v/>
      </c>
      <c r="AU34" s="203" t="str">
        <f>IF(AU4=1,IF('Inputs and key outputs'!$D$3&lt;4,-LOOKUP(AU$2,'Inputs and key outputs'!$C$24:$C$28,'Inputs and key outputs'!$I$24:$I$28),0),"")</f>
        <v/>
      </c>
    </row>
    <row r="35" spans="1:1805" x14ac:dyDescent="0.25">
      <c r="A35" s="201"/>
      <c r="C35" s="167" t="s">
        <v>122</v>
      </c>
      <c r="E35" s="185" t="s">
        <v>44</v>
      </c>
      <c r="F35" s="185" t="s">
        <v>44</v>
      </c>
      <c r="G35" s="185" t="s">
        <v>44</v>
      </c>
      <c r="H35" s="207"/>
      <c r="I35" s="170"/>
      <c r="K35" s="202">
        <f>SUM(M35:AU35)</f>
        <v>0</v>
      </c>
      <c r="M35" s="203">
        <f>IF(M4=1,IF('Inputs and key outputs'!$D$3&lt;4,-LOOKUP(M$2,'Inputs and key outputs'!$C$24:$C$28,'Inputs and key outputs'!$J$24:$J$28),0),"")</f>
        <v>0</v>
      </c>
      <c r="N35" s="203" t="str">
        <f>IF(N4=1,IF('Inputs and key outputs'!$D$3&lt;4,-LOOKUP(N$2,'Inputs and key outputs'!$C$24:$C$28,'Inputs and key outputs'!$J$24:$J$28),0),"")</f>
        <v/>
      </c>
      <c r="O35" s="203" t="str">
        <f>IF(O4=1,IF('Inputs and key outputs'!$D$3&lt;4,-LOOKUP(O$2,'Inputs and key outputs'!$C$24:$C$28,'Inputs and key outputs'!$J$24:$J$28),0),"")</f>
        <v/>
      </c>
      <c r="P35" s="203" t="str">
        <f>IF(P4=1,IF('Inputs and key outputs'!$D$3&lt;4,-LOOKUP(P$2,'Inputs and key outputs'!$C$24:$C$28,'Inputs and key outputs'!$J$24:$J$28),0),"")</f>
        <v/>
      </c>
      <c r="Q35" s="203" t="str">
        <f>IF(Q4=1,IF('Inputs and key outputs'!$D$3&lt;4,-LOOKUP(Q$2,'Inputs and key outputs'!$C$24:$C$28,'Inputs and key outputs'!$J$24:$J$28),0),"")</f>
        <v/>
      </c>
      <c r="R35" s="203" t="str">
        <f>IF(R4=1,IF('Inputs and key outputs'!$D$3&lt;4,-LOOKUP(R$2,'Inputs and key outputs'!$C$24:$C$28,'Inputs and key outputs'!$J$24:$J$28),0),"")</f>
        <v/>
      </c>
      <c r="S35" s="203" t="str">
        <f>IF(S4=1,IF('Inputs and key outputs'!$D$3&lt;4,-LOOKUP(S$2,'Inputs and key outputs'!$C$24:$C$28,'Inputs and key outputs'!$J$24:$J$28),0),"")</f>
        <v/>
      </c>
      <c r="T35" s="203" t="str">
        <f>IF(T4=1,IF('Inputs and key outputs'!$D$3&lt;4,-LOOKUP(T$2,'Inputs and key outputs'!$C$24:$C$28,'Inputs and key outputs'!$J$24:$J$28),0),"")</f>
        <v/>
      </c>
      <c r="U35" s="203" t="str">
        <f>IF(U4=1,IF('Inputs and key outputs'!$D$3&lt;4,-LOOKUP(U$2,'Inputs and key outputs'!$C$24:$C$28,'Inputs and key outputs'!$J$24:$J$28),0),"")</f>
        <v/>
      </c>
      <c r="V35" s="203" t="str">
        <f>IF(V4=1,IF('Inputs and key outputs'!$D$3&lt;4,-LOOKUP(V$2,'Inputs and key outputs'!$C$24:$C$28,'Inputs and key outputs'!$J$24:$J$28),0),"")</f>
        <v/>
      </c>
      <c r="W35" s="203" t="str">
        <f>IF(W4=1,IF('Inputs and key outputs'!$D$3&lt;4,-LOOKUP(W$2,'Inputs and key outputs'!$C$24:$C$28,'Inputs and key outputs'!$J$24:$J$28),0),"")</f>
        <v/>
      </c>
      <c r="X35" s="203" t="str">
        <f>IF(X4=1,IF('Inputs and key outputs'!$D$3&lt;4,-LOOKUP(X$2,'Inputs and key outputs'!$C$24:$C$28,'Inputs and key outputs'!$J$24:$J$28),0),"")</f>
        <v/>
      </c>
      <c r="Y35" s="203" t="str">
        <f>IF(Y4=1,IF('Inputs and key outputs'!$D$3&lt;4,-LOOKUP(Y$2,'Inputs and key outputs'!$C$24:$C$28,'Inputs and key outputs'!$J$24:$J$28),0),"")</f>
        <v/>
      </c>
      <c r="Z35" s="203" t="str">
        <f>IF(Z4=1,IF('Inputs and key outputs'!$D$3&lt;4,-LOOKUP(Z$2,'Inputs and key outputs'!$C$24:$C$28,'Inputs and key outputs'!$J$24:$J$28),0),"")</f>
        <v/>
      </c>
      <c r="AA35" s="203" t="str">
        <f>IF(AA4=1,IF('Inputs and key outputs'!$D$3&lt;4,-LOOKUP(AA$2,'Inputs and key outputs'!$C$24:$C$28,'Inputs and key outputs'!$J$24:$J$28),0),"")</f>
        <v/>
      </c>
      <c r="AB35" s="203" t="str">
        <f>IF(AB4=1,IF('Inputs and key outputs'!$D$3&lt;4,-LOOKUP(AB$2,'Inputs and key outputs'!$C$24:$C$28,'Inputs and key outputs'!$J$24:$J$28),0),"")</f>
        <v/>
      </c>
      <c r="AC35" s="203" t="str">
        <f>IF(AC4=1,IF('Inputs and key outputs'!$D$3&lt;4,-LOOKUP(AC$2,'Inputs and key outputs'!$C$24:$C$28,'Inputs and key outputs'!$J$24:$J$28),0),"")</f>
        <v/>
      </c>
      <c r="AD35" s="203" t="str">
        <f>IF(AD4=1,IF('Inputs and key outputs'!$D$3&lt;4,-LOOKUP(AD$2,'Inputs and key outputs'!$C$24:$C$28,'Inputs and key outputs'!$J$24:$J$28),0),"")</f>
        <v/>
      </c>
      <c r="AE35" s="203" t="str">
        <f>IF(AE4=1,IF('Inputs and key outputs'!$D$3&lt;4,-LOOKUP(AE$2,'Inputs and key outputs'!$C$24:$C$28,'Inputs and key outputs'!$J$24:$J$28),0),"")</f>
        <v/>
      </c>
      <c r="AF35" s="203" t="str">
        <f>IF(AF4=1,IF('Inputs and key outputs'!$D$3&lt;4,-LOOKUP(AF$2,'Inputs and key outputs'!$C$24:$C$28,'Inputs and key outputs'!$J$24:$J$28),0),"")</f>
        <v/>
      </c>
      <c r="AG35" s="203" t="str">
        <f>IF(AG4=1,IF('Inputs and key outputs'!$D$3&lt;4,-LOOKUP(AG$2,'Inputs and key outputs'!$C$24:$C$28,'Inputs and key outputs'!$J$24:$J$28),0),"")</f>
        <v/>
      </c>
      <c r="AH35" s="203" t="str">
        <f>IF(AH4=1,IF('Inputs and key outputs'!$D$3&lt;4,-LOOKUP(AH$2,'Inputs and key outputs'!$C$24:$C$28,'Inputs and key outputs'!$J$24:$J$28),0),"")</f>
        <v/>
      </c>
      <c r="AI35" s="203" t="str">
        <f>IF(AI4=1,IF('Inputs and key outputs'!$D$3&lt;4,-LOOKUP(AI$2,'Inputs and key outputs'!$C$24:$C$28,'Inputs and key outputs'!$J$24:$J$28),0),"")</f>
        <v/>
      </c>
      <c r="AJ35" s="203" t="str">
        <f>IF(AJ4=1,IF('Inputs and key outputs'!$D$3&lt;4,-LOOKUP(AJ$2,'Inputs and key outputs'!$C$24:$C$28,'Inputs and key outputs'!$J$24:$J$28),0),"")</f>
        <v/>
      </c>
      <c r="AK35" s="203" t="str">
        <f>IF(AK4=1,IF('Inputs and key outputs'!$D$3&lt;4,-LOOKUP(AK$2,'Inputs and key outputs'!$C$24:$C$28,'Inputs and key outputs'!$J$24:$J$28),0),"")</f>
        <v/>
      </c>
      <c r="AL35" s="203" t="str">
        <f>IF(AL4=1,IF('Inputs and key outputs'!$D$3&lt;4,-LOOKUP(AL$2,'Inputs and key outputs'!$C$24:$C$28,'Inputs and key outputs'!$J$24:$J$28),0),"")</f>
        <v/>
      </c>
      <c r="AM35" s="203" t="str">
        <f>IF(AM4=1,IF('Inputs and key outputs'!$D$3&lt;4,-LOOKUP(AM$2,'Inputs and key outputs'!$C$24:$C$28,'Inputs and key outputs'!$J$24:$J$28),0),"")</f>
        <v/>
      </c>
      <c r="AN35" s="203" t="str">
        <f>IF(AN4=1,IF('Inputs and key outputs'!$D$3&lt;4,-LOOKUP(AN$2,'Inputs and key outputs'!$C$24:$C$28,'Inputs and key outputs'!$J$24:$J$28),0),"")</f>
        <v/>
      </c>
      <c r="AO35" s="203" t="str">
        <f>IF(AO4=1,IF('Inputs and key outputs'!$D$3&lt;4,-LOOKUP(AO$2,'Inputs and key outputs'!$C$24:$C$28,'Inputs and key outputs'!$J$24:$J$28),0),"")</f>
        <v/>
      </c>
      <c r="AP35" s="203" t="str">
        <f>IF(AP4=1,IF('Inputs and key outputs'!$D$3&lt;4,-LOOKUP(AP$2,'Inputs and key outputs'!$C$24:$C$28,'Inputs and key outputs'!$J$24:$J$28),0),"")</f>
        <v/>
      </c>
      <c r="AQ35" s="203" t="str">
        <f>IF(AQ4=1,IF('Inputs and key outputs'!$D$3&lt;4,-LOOKUP(AQ$2,'Inputs and key outputs'!$C$24:$C$28,'Inputs and key outputs'!$J$24:$J$28),0),"")</f>
        <v/>
      </c>
      <c r="AR35" s="203" t="str">
        <f>IF(AR4=1,IF('Inputs and key outputs'!$D$3&lt;4,-LOOKUP(AR$2,'Inputs and key outputs'!$C$24:$C$28,'Inputs and key outputs'!$J$24:$J$28),0),"")</f>
        <v/>
      </c>
      <c r="AS35" s="203" t="str">
        <f>IF(AS4=1,IF('Inputs and key outputs'!$D$3&lt;4,-LOOKUP(AS$2,'Inputs and key outputs'!$C$24:$C$28,'Inputs and key outputs'!$J$24:$J$28),0),"")</f>
        <v/>
      </c>
      <c r="AT35" s="203" t="str">
        <f>IF(AT4=1,IF('Inputs and key outputs'!$D$3&lt;4,-LOOKUP(AT$2,'Inputs and key outputs'!$C$24:$C$28,'Inputs and key outputs'!$J$24:$J$28),0),"")</f>
        <v/>
      </c>
      <c r="AU35" s="203" t="str">
        <f>IF(AU4=1,IF('Inputs and key outputs'!$D$3&lt;4,-LOOKUP(AU$2,'Inputs and key outputs'!$C$24:$C$28,'Inputs and key outputs'!$J$24:$J$28),0),"")</f>
        <v/>
      </c>
    </row>
    <row r="36" spans="1:1805" x14ac:dyDescent="0.25">
      <c r="A36" s="201"/>
      <c r="C36" s="167" t="s">
        <v>46</v>
      </c>
      <c r="E36" s="170"/>
      <c r="F36" s="170"/>
      <c r="G36" s="170"/>
      <c r="H36" s="185" t="s">
        <v>44</v>
      </c>
      <c r="I36" s="170"/>
      <c r="K36" s="202">
        <f>SUM(M36:AU36)</f>
        <v>0</v>
      </c>
      <c r="M36" s="203">
        <f>IF(M4=1,IF('Inputs and key outputs'!$D$3=4,-LOOKUP(M$2,'Inputs and key outputs'!$C$24:$C$28,'Inputs and key outputs'!$K$24:$K$28),0),"")</f>
        <v>0</v>
      </c>
      <c r="N36" s="203" t="str">
        <f>IF(N4=1,IF('Inputs and key outputs'!$D$3=4,-LOOKUP(N$2,'Inputs and key outputs'!$C$24:$C$28,'Inputs and key outputs'!$K$24:$K$28),0),"")</f>
        <v/>
      </c>
      <c r="O36" s="203" t="str">
        <f>IF(O4=1,IF('Inputs and key outputs'!$D$3=4,-LOOKUP(O$2,'Inputs and key outputs'!$C$24:$C$28,'Inputs and key outputs'!$K$24:$K$28),0),"")</f>
        <v/>
      </c>
      <c r="P36" s="203" t="str">
        <f>IF(P4=1,IF('Inputs and key outputs'!$D$3=4,-LOOKUP(P$2,'Inputs and key outputs'!$C$24:$C$28,'Inputs and key outputs'!$K$24:$K$28),0),"")</f>
        <v/>
      </c>
      <c r="Q36" s="203" t="str">
        <f>IF(Q4=1,IF('Inputs and key outputs'!$D$3=4,-LOOKUP(Q$2,'Inputs and key outputs'!$C$24:$C$28,'Inputs and key outputs'!$K$24:$K$28),0),"")</f>
        <v/>
      </c>
      <c r="R36" s="203" t="str">
        <f>IF(R4=1,IF('Inputs and key outputs'!$D$3=4,-LOOKUP(R$2,'Inputs and key outputs'!$C$24:$C$28,'Inputs and key outputs'!$K$24:$K$28),0),"")</f>
        <v/>
      </c>
      <c r="S36" s="203" t="str">
        <f>IF(S4=1,IF('Inputs and key outputs'!$D$3=4,-LOOKUP(S$2,'Inputs and key outputs'!$C$24:$C$28,'Inputs and key outputs'!$K$24:$K$28),0),"")</f>
        <v/>
      </c>
      <c r="T36" s="203" t="str">
        <f>IF(T4=1,IF('Inputs and key outputs'!$D$3=4,-LOOKUP(T$2,'Inputs and key outputs'!$C$24:$C$28,'Inputs and key outputs'!$K$24:$K$28),0),"")</f>
        <v/>
      </c>
      <c r="U36" s="203" t="str">
        <f>IF(U4=1,IF('Inputs and key outputs'!$D$3=4,-LOOKUP(U$2,'Inputs and key outputs'!$C$24:$C$28,'Inputs and key outputs'!$K$24:$K$28),0),"")</f>
        <v/>
      </c>
      <c r="V36" s="203" t="str">
        <f>IF(V4=1,IF('Inputs and key outputs'!$D$3=4,-LOOKUP(V$2,'Inputs and key outputs'!$C$24:$C$28,'Inputs and key outputs'!$K$24:$K$28),0),"")</f>
        <v/>
      </c>
      <c r="W36" s="203" t="str">
        <f>IF(W4=1,IF('Inputs and key outputs'!$D$3=4,-LOOKUP(W$2,'Inputs and key outputs'!$C$24:$C$28,'Inputs and key outputs'!$K$24:$K$28),0),"")</f>
        <v/>
      </c>
      <c r="X36" s="203" t="str">
        <f>IF(X4=1,IF('Inputs and key outputs'!$D$3=4,-LOOKUP(X$2,'Inputs and key outputs'!$C$24:$C$28,'Inputs and key outputs'!$K$24:$K$28),0),"")</f>
        <v/>
      </c>
      <c r="Y36" s="203" t="str">
        <f>IF(Y4=1,IF('Inputs and key outputs'!$D$3=4,-LOOKUP(Y$2,'Inputs and key outputs'!$C$24:$C$28,'Inputs and key outputs'!$K$24:$K$28),0),"")</f>
        <v/>
      </c>
      <c r="Z36" s="203" t="str">
        <f>IF(Z4=1,IF('Inputs and key outputs'!$D$3=4,-LOOKUP(Z$2,'Inputs and key outputs'!$C$24:$C$28,'Inputs and key outputs'!$K$24:$K$28),0),"")</f>
        <v/>
      </c>
      <c r="AA36" s="203" t="str">
        <f>IF(AA4=1,IF('Inputs and key outputs'!$D$3=4,-LOOKUP(AA$2,'Inputs and key outputs'!$C$24:$C$28,'Inputs and key outputs'!$K$24:$K$28),0),"")</f>
        <v/>
      </c>
      <c r="AB36" s="203" t="str">
        <f>IF(AB4=1,IF('Inputs and key outputs'!$D$3=4,-LOOKUP(AB$2,'Inputs and key outputs'!$C$24:$C$28,'Inputs and key outputs'!$K$24:$K$28),0),"")</f>
        <v/>
      </c>
      <c r="AC36" s="203" t="str">
        <f>IF(AC4=1,IF('Inputs and key outputs'!$D$3=4,-LOOKUP(AC$2,'Inputs and key outputs'!$C$24:$C$28,'Inputs and key outputs'!$K$24:$K$28),0),"")</f>
        <v/>
      </c>
      <c r="AD36" s="203" t="str">
        <f>IF(AD4=1,IF('Inputs and key outputs'!$D$3=4,-LOOKUP(AD$2,'Inputs and key outputs'!$C$24:$C$28,'Inputs and key outputs'!$K$24:$K$28),0),"")</f>
        <v/>
      </c>
      <c r="AE36" s="203" t="str">
        <f>IF(AE4=1,IF('Inputs and key outputs'!$D$3=4,-LOOKUP(AE$2,'Inputs and key outputs'!$C$24:$C$28,'Inputs and key outputs'!$K$24:$K$28),0),"")</f>
        <v/>
      </c>
      <c r="AF36" s="203" t="str">
        <f>IF(AF4=1,IF('Inputs and key outputs'!$D$3=4,-LOOKUP(AF$2,'Inputs and key outputs'!$C$24:$C$28,'Inputs and key outputs'!$K$24:$K$28),0),"")</f>
        <v/>
      </c>
      <c r="AG36" s="203" t="str">
        <f>IF(AG4=1,IF('Inputs and key outputs'!$D$3=4,-LOOKUP(AG$2,'Inputs and key outputs'!$C$24:$C$28,'Inputs and key outputs'!$K$24:$K$28),0),"")</f>
        <v/>
      </c>
      <c r="AH36" s="203" t="str">
        <f>IF(AH4=1,IF('Inputs and key outputs'!$D$3=4,-LOOKUP(AH$2,'Inputs and key outputs'!$C$24:$C$28,'Inputs and key outputs'!$K$24:$K$28),0),"")</f>
        <v/>
      </c>
      <c r="AI36" s="203" t="str">
        <f>IF(AI4=1,IF('Inputs and key outputs'!$D$3=4,-LOOKUP(AI$2,'Inputs and key outputs'!$C$24:$C$28,'Inputs and key outputs'!$K$24:$K$28),0),"")</f>
        <v/>
      </c>
      <c r="AJ36" s="203" t="str">
        <f>IF(AJ4=1,IF('Inputs and key outputs'!$D$3=4,-LOOKUP(AJ$2,'Inputs and key outputs'!$C$24:$C$28,'Inputs and key outputs'!$K$24:$K$28),0),"")</f>
        <v/>
      </c>
      <c r="AK36" s="203" t="str">
        <f>IF(AK4=1,IF('Inputs and key outputs'!$D$3=4,-LOOKUP(AK$2,'Inputs and key outputs'!$C$24:$C$28,'Inputs and key outputs'!$K$24:$K$28),0),"")</f>
        <v/>
      </c>
      <c r="AL36" s="203" t="str">
        <f>IF(AL4=1,IF('Inputs and key outputs'!$D$3=4,-LOOKUP(AL$2,'Inputs and key outputs'!$C$24:$C$28,'Inputs and key outputs'!$K$24:$K$28),0),"")</f>
        <v/>
      </c>
      <c r="AM36" s="203" t="str">
        <f>IF(AM4=1,IF('Inputs and key outputs'!$D$3=4,-LOOKUP(AM$2,'Inputs and key outputs'!$C$24:$C$28,'Inputs and key outputs'!$K$24:$K$28),0),"")</f>
        <v/>
      </c>
      <c r="AN36" s="203" t="str">
        <f>IF(AN4=1,IF('Inputs and key outputs'!$D$3=4,-LOOKUP(AN$2,'Inputs and key outputs'!$C$24:$C$28,'Inputs and key outputs'!$K$24:$K$28),0),"")</f>
        <v/>
      </c>
      <c r="AO36" s="203" t="str">
        <f>IF(AO4=1,IF('Inputs and key outputs'!$D$3=4,-LOOKUP(AO$2,'Inputs and key outputs'!$C$24:$C$28,'Inputs and key outputs'!$K$24:$K$28),0),"")</f>
        <v/>
      </c>
      <c r="AP36" s="203" t="str">
        <f>IF(AP4=1,IF('Inputs and key outputs'!$D$3=4,-LOOKUP(AP$2,'Inputs and key outputs'!$C$24:$C$28,'Inputs and key outputs'!$K$24:$K$28),0),"")</f>
        <v/>
      </c>
      <c r="AQ36" s="203" t="str">
        <f>IF(AQ4=1,IF('Inputs and key outputs'!$D$3=4,-LOOKUP(AQ$2,'Inputs and key outputs'!$C$24:$C$28,'Inputs and key outputs'!$K$24:$K$28),0),"")</f>
        <v/>
      </c>
      <c r="AR36" s="203" t="str">
        <f>IF(AR4=1,IF('Inputs and key outputs'!$D$3=4,-LOOKUP(AR$2,'Inputs and key outputs'!$C$24:$C$28,'Inputs and key outputs'!$K$24:$K$28),0),"")</f>
        <v/>
      </c>
      <c r="AS36" s="203" t="str">
        <f>IF(AS4=1,IF('Inputs and key outputs'!$D$3=4,-LOOKUP(AS$2,'Inputs and key outputs'!$C$24:$C$28,'Inputs and key outputs'!$K$24:$K$28),0),"")</f>
        <v/>
      </c>
      <c r="AT36" s="203" t="str">
        <f>IF(AT4=1,IF('Inputs and key outputs'!$D$3=4,-LOOKUP(AT$2,'Inputs and key outputs'!$C$24:$C$28,'Inputs and key outputs'!$K$24:$K$28),0),"")</f>
        <v/>
      </c>
      <c r="AU36" s="203" t="str">
        <f>IF(AU4=1,IF('Inputs and key outputs'!$D$3=4,-LOOKUP(AU$2,'Inputs and key outputs'!$C$24:$C$28,'Inputs and key outputs'!$K$24:$K$28),0),"")</f>
        <v/>
      </c>
    </row>
    <row r="37" spans="1:1805" s="180" customFormat="1" ht="6" x14ac:dyDescent="0.15">
      <c r="A37" s="194"/>
      <c r="K37" s="205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  <c r="DF37" s="181"/>
      <c r="DG37" s="181"/>
      <c r="DH37" s="181"/>
      <c r="DI37" s="181"/>
      <c r="DJ37" s="181"/>
      <c r="DK37" s="181"/>
      <c r="DL37" s="181"/>
      <c r="DM37" s="181"/>
      <c r="DN37" s="181"/>
      <c r="DO37" s="181"/>
      <c r="DP37" s="181"/>
      <c r="DQ37" s="181"/>
      <c r="DR37" s="181"/>
      <c r="DS37" s="181"/>
      <c r="DT37" s="181"/>
      <c r="DU37" s="181"/>
      <c r="DV37" s="181"/>
      <c r="DW37" s="181"/>
      <c r="DX37" s="181"/>
      <c r="DY37" s="181"/>
      <c r="DZ37" s="181"/>
      <c r="EA37" s="181"/>
      <c r="EB37" s="181"/>
      <c r="EC37" s="181"/>
      <c r="ED37" s="181"/>
      <c r="EE37" s="181"/>
      <c r="EF37" s="181"/>
      <c r="EG37" s="181"/>
      <c r="EH37" s="181"/>
      <c r="EI37" s="181"/>
      <c r="EJ37" s="181"/>
      <c r="EK37" s="181"/>
      <c r="EL37" s="181"/>
      <c r="EM37" s="181"/>
      <c r="EN37" s="181"/>
      <c r="EO37" s="181"/>
      <c r="EP37" s="181"/>
      <c r="EQ37" s="181"/>
      <c r="ER37" s="181"/>
      <c r="ES37" s="181"/>
      <c r="ET37" s="181"/>
      <c r="EU37" s="181"/>
      <c r="EV37" s="181"/>
      <c r="EW37" s="181"/>
      <c r="EX37" s="181"/>
      <c r="EY37" s="181"/>
      <c r="EZ37" s="181"/>
      <c r="FA37" s="181"/>
      <c r="FB37" s="181"/>
      <c r="FC37" s="181"/>
      <c r="FD37" s="181"/>
      <c r="FE37" s="181"/>
      <c r="FF37" s="181"/>
      <c r="FG37" s="181"/>
      <c r="FH37" s="181"/>
      <c r="FI37" s="181"/>
      <c r="FJ37" s="181"/>
      <c r="FK37" s="181"/>
      <c r="FL37" s="181"/>
      <c r="FM37" s="181"/>
      <c r="FN37" s="181"/>
      <c r="FO37" s="181"/>
      <c r="FP37" s="181"/>
      <c r="FQ37" s="181"/>
      <c r="FR37" s="181"/>
      <c r="FS37" s="181"/>
      <c r="FT37" s="181"/>
      <c r="FU37" s="181"/>
      <c r="FV37" s="181"/>
      <c r="FW37" s="181"/>
      <c r="FX37" s="181"/>
      <c r="FY37" s="181"/>
      <c r="FZ37" s="181"/>
      <c r="GA37" s="181"/>
      <c r="GB37" s="181"/>
      <c r="GC37" s="181"/>
      <c r="GD37" s="181"/>
      <c r="GE37" s="181"/>
      <c r="GF37" s="181"/>
      <c r="GG37" s="181"/>
      <c r="GH37" s="181"/>
      <c r="GI37" s="181"/>
      <c r="GJ37" s="181"/>
      <c r="GK37" s="181"/>
      <c r="GL37" s="181"/>
      <c r="GM37" s="181"/>
      <c r="GN37" s="181"/>
      <c r="GO37" s="181"/>
      <c r="GP37" s="181"/>
      <c r="GQ37" s="181"/>
      <c r="GR37" s="181"/>
      <c r="GS37" s="181"/>
      <c r="GT37" s="181"/>
      <c r="GU37" s="181"/>
      <c r="GV37" s="181"/>
      <c r="GW37" s="181"/>
      <c r="GX37" s="181"/>
      <c r="GY37" s="181"/>
      <c r="GZ37" s="181"/>
      <c r="HA37" s="181"/>
      <c r="HB37" s="181"/>
      <c r="HC37" s="181"/>
      <c r="HD37" s="181"/>
      <c r="HE37" s="181"/>
      <c r="HF37" s="181"/>
      <c r="HG37" s="181"/>
      <c r="HH37" s="181"/>
      <c r="HI37" s="181"/>
      <c r="HJ37" s="181"/>
      <c r="HK37" s="181"/>
      <c r="HL37" s="181"/>
      <c r="HM37" s="181"/>
      <c r="HN37" s="181"/>
      <c r="HO37" s="181"/>
      <c r="HP37" s="181"/>
      <c r="HQ37" s="181"/>
      <c r="HR37" s="181"/>
      <c r="HS37" s="181"/>
      <c r="HT37" s="181"/>
      <c r="HU37" s="181"/>
      <c r="HV37" s="181"/>
      <c r="HW37" s="181"/>
      <c r="HX37" s="181"/>
      <c r="HY37" s="181"/>
      <c r="HZ37" s="181"/>
      <c r="IA37" s="181"/>
      <c r="IB37" s="181"/>
      <c r="IC37" s="181"/>
      <c r="ID37" s="181"/>
      <c r="IE37" s="181"/>
      <c r="IF37" s="181"/>
      <c r="IG37" s="181"/>
      <c r="IH37" s="181"/>
      <c r="II37" s="181"/>
      <c r="IJ37" s="181"/>
      <c r="IK37" s="181"/>
      <c r="IL37" s="181"/>
      <c r="IM37" s="181"/>
      <c r="IN37" s="181"/>
      <c r="IO37" s="181"/>
      <c r="IP37" s="181"/>
      <c r="IQ37" s="181"/>
      <c r="IR37" s="181"/>
      <c r="IS37" s="181"/>
      <c r="IT37" s="181"/>
      <c r="IU37" s="181"/>
      <c r="IV37" s="181"/>
      <c r="IW37" s="181"/>
      <c r="IX37" s="181"/>
      <c r="IY37" s="181"/>
      <c r="IZ37" s="181"/>
      <c r="JA37" s="181"/>
      <c r="JB37" s="181"/>
      <c r="JC37" s="181"/>
      <c r="JD37" s="181"/>
      <c r="JE37" s="181"/>
      <c r="JF37" s="181"/>
      <c r="JG37" s="181"/>
      <c r="JH37" s="181"/>
      <c r="JI37" s="181"/>
      <c r="JJ37" s="181"/>
      <c r="JK37" s="181"/>
      <c r="JL37" s="181"/>
      <c r="JM37" s="181"/>
      <c r="JN37" s="181"/>
      <c r="JO37" s="181"/>
      <c r="JP37" s="181"/>
      <c r="JQ37" s="181"/>
      <c r="JR37" s="181"/>
      <c r="JS37" s="181"/>
      <c r="JT37" s="181"/>
      <c r="JU37" s="181"/>
      <c r="JV37" s="181"/>
      <c r="JW37" s="181"/>
      <c r="JX37" s="181"/>
      <c r="JY37" s="181"/>
      <c r="JZ37" s="181"/>
      <c r="KA37" s="181"/>
      <c r="KB37" s="181"/>
      <c r="KC37" s="181"/>
      <c r="KD37" s="181"/>
      <c r="KE37" s="181"/>
      <c r="KF37" s="181"/>
      <c r="KG37" s="181"/>
      <c r="KH37" s="181"/>
      <c r="KI37" s="181"/>
      <c r="KJ37" s="181"/>
      <c r="KK37" s="181"/>
      <c r="KL37" s="181"/>
      <c r="KM37" s="181"/>
      <c r="KN37" s="181"/>
      <c r="KO37" s="181"/>
      <c r="KP37" s="181"/>
      <c r="KQ37" s="181"/>
      <c r="KR37" s="181"/>
      <c r="KS37" s="181"/>
      <c r="KT37" s="181"/>
      <c r="KU37" s="181"/>
      <c r="KV37" s="181"/>
      <c r="KW37" s="181"/>
      <c r="KX37" s="181"/>
      <c r="KY37" s="181"/>
      <c r="KZ37" s="181"/>
      <c r="LA37" s="181"/>
      <c r="LB37" s="181"/>
      <c r="LC37" s="181"/>
      <c r="LD37" s="181"/>
      <c r="LE37" s="181"/>
      <c r="LF37" s="181"/>
      <c r="LG37" s="181"/>
      <c r="LH37" s="181"/>
      <c r="LI37" s="181"/>
      <c r="LJ37" s="181"/>
      <c r="LK37" s="181"/>
      <c r="LL37" s="181"/>
      <c r="LM37" s="181"/>
      <c r="LN37" s="181"/>
      <c r="LO37" s="181"/>
      <c r="LP37" s="181"/>
      <c r="LQ37" s="181"/>
      <c r="LR37" s="181"/>
      <c r="LS37" s="181"/>
      <c r="LT37" s="181"/>
      <c r="LU37" s="181"/>
      <c r="LV37" s="181"/>
      <c r="LW37" s="181"/>
      <c r="LX37" s="181"/>
      <c r="LY37" s="181"/>
      <c r="LZ37" s="181"/>
      <c r="MA37" s="181"/>
      <c r="MB37" s="181"/>
      <c r="MC37" s="181"/>
      <c r="MD37" s="181"/>
      <c r="ME37" s="181"/>
      <c r="MF37" s="181"/>
      <c r="MG37" s="181"/>
      <c r="MH37" s="181"/>
      <c r="MI37" s="181"/>
      <c r="MJ37" s="181"/>
      <c r="MK37" s="181"/>
      <c r="ML37" s="181"/>
      <c r="MM37" s="181"/>
      <c r="MN37" s="181"/>
      <c r="MO37" s="181"/>
      <c r="MP37" s="181"/>
      <c r="MQ37" s="181"/>
      <c r="MR37" s="181"/>
      <c r="MS37" s="181"/>
      <c r="MT37" s="181"/>
      <c r="MU37" s="181"/>
      <c r="MV37" s="181"/>
      <c r="MW37" s="181"/>
      <c r="MX37" s="181"/>
      <c r="MY37" s="181"/>
      <c r="MZ37" s="181"/>
      <c r="NA37" s="181"/>
      <c r="NB37" s="181"/>
      <c r="NC37" s="181"/>
      <c r="ND37" s="181"/>
      <c r="NE37" s="181"/>
      <c r="NF37" s="181"/>
      <c r="NG37" s="181"/>
      <c r="NH37" s="181"/>
      <c r="NI37" s="181"/>
      <c r="NJ37" s="181"/>
      <c r="NK37" s="181"/>
      <c r="NL37" s="181"/>
      <c r="NM37" s="181"/>
      <c r="NN37" s="181"/>
      <c r="NO37" s="181"/>
      <c r="NP37" s="181"/>
      <c r="NQ37" s="181"/>
      <c r="NR37" s="181"/>
      <c r="NS37" s="181"/>
      <c r="NT37" s="181"/>
      <c r="NU37" s="181"/>
      <c r="NV37" s="181"/>
      <c r="NW37" s="181"/>
      <c r="NX37" s="181"/>
      <c r="NY37" s="181"/>
      <c r="NZ37" s="181"/>
      <c r="OA37" s="181"/>
      <c r="OB37" s="181"/>
      <c r="OC37" s="181"/>
      <c r="OD37" s="181"/>
      <c r="OE37" s="181"/>
      <c r="OF37" s="181"/>
      <c r="OG37" s="181"/>
      <c r="OH37" s="181"/>
      <c r="OI37" s="181"/>
      <c r="OJ37" s="181"/>
      <c r="OK37" s="181"/>
      <c r="OL37" s="181"/>
      <c r="OM37" s="181"/>
      <c r="ON37" s="181"/>
      <c r="OO37" s="181"/>
      <c r="OP37" s="181"/>
      <c r="OQ37" s="181"/>
      <c r="OR37" s="181"/>
      <c r="OS37" s="181"/>
      <c r="OT37" s="181"/>
      <c r="OU37" s="181"/>
      <c r="OV37" s="181"/>
      <c r="OW37" s="181"/>
      <c r="OX37" s="181"/>
      <c r="OY37" s="181"/>
      <c r="OZ37" s="181"/>
      <c r="PA37" s="181"/>
      <c r="PB37" s="181"/>
      <c r="PC37" s="181"/>
      <c r="PD37" s="181"/>
      <c r="PE37" s="181"/>
      <c r="PF37" s="181"/>
      <c r="PG37" s="181"/>
      <c r="PH37" s="181"/>
      <c r="PI37" s="181"/>
      <c r="PJ37" s="181"/>
      <c r="PK37" s="181"/>
      <c r="PL37" s="181"/>
      <c r="PM37" s="181"/>
      <c r="PN37" s="181"/>
      <c r="PO37" s="181"/>
      <c r="PP37" s="181"/>
      <c r="PQ37" s="181"/>
      <c r="PR37" s="181"/>
      <c r="PS37" s="181"/>
      <c r="PT37" s="181"/>
      <c r="PU37" s="181"/>
      <c r="PV37" s="181"/>
      <c r="PW37" s="181"/>
      <c r="PX37" s="181"/>
      <c r="PY37" s="181"/>
      <c r="PZ37" s="181"/>
      <c r="QA37" s="181"/>
      <c r="QB37" s="181"/>
      <c r="QC37" s="181"/>
      <c r="QD37" s="181"/>
      <c r="QE37" s="181"/>
      <c r="QF37" s="181"/>
      <c r="QG37" s="181"/>
      <c r="QH37" s="181"/>
      <c r="QI37" s="181"/>
      <c r="QJ37" s="181"/>
      <c r="QK37" s="181"/>
      <c r="QL37" s="181"/>
      <c r="QM37" s="181"/>
      <c r="QN37" s="181"/>
      <c r="QO37" s="181"/>
      <c r="QP37" s="181"/>
      <c r="QQ37" s="181"/>
      <c r="QR37" s="181"/>
      <c r="QS37" s="181"/>
      <c r="QT37" s="181"/>
      <c r="QU37" s="181"/>
      <c r="QV37" s="181"/>
      <c r="QW37" s="181"/>
      <c r="QX37" s="181"/>
      <c r="QY37" s="181"/>
      <c r="QZ37" s="181"/>
      <c r="RA37" s="181"/>
      <c r="RB37" s="181"/>
      <c r="RC37" s="181"/>
      <c r="RD37" s="181"/>
      <c r="RE37" s="181"/>
      <c r="RF37" s="181"/>
      <c r="RG37" s="181"/>
      <c r="RH37" s="181"/>
      <c r="RI37" s="181"/>
      <c r="RJ37" s="181"/>
      <c r="RK37" s="181"/>
      <c r="RL37" s="181"/>
      <c r="RM37" s="181"/>
      <c r="RN37" s="181"/>
      <c r="RO37" s="181"/>
      <c r="RP37" s="181"/>
      <c r="RQ37" s="181"/>
      <c r="RR37" s="181"/>
      <c r="RS37" s="181"/>
      <c r="RT37" s="181"/>
      <c r="RU37" s="181"/>
      <c r="RV37" s="181"/>
      <c r="RW37" s="181"/>
      <c r="RX37" s="181"/>
      <c r="RY37" s="181"/>
      <c r="RZ37" s="181"/>
      <c r="SA37" s="181"/>
      <c r="SB37" s="181"/>
      <c r="SC37" s="181"/>
      <c r="SD37" s="181"/>
      <c r="SE37" s="181"/>
      <c r="SF37" s="181"/>
      <c r="SG37" s="181"/>
      <c r="SH37" s="181"/>
      <c r="SI37" s="181"/>
      <c r="SJ37" s="181"/>
      <c r="SK37" s="181"/>
      <c r="SL37" s="181"/>
      <c r="SM37" s="181"/>
      <c r="SN37" s="181"/>
      <c r="SO37" s="181"/>
      <c r="SP37" s="181"/>
      <c r="SQ37" s="181"/>
      <c r="SR37" s="181"/>
      <c r="SS37" s="181"/>
      <c r="ST37" s="181"/>
      <c r="SU37" s="181"/>
      <c r="SV37" s="181"/>
      <c r="SW37" s="181"/>
      <c r="SX37" s="181"/>
      <c r="SY37" s="181"/>
      <c r="SZ37" s="181"/>
      <c r="TA37" s="181"/>
      <c r="TB37" s="181"/>
      <c r="TC37" s="181"/>
      <c r="TD37" s="181"/>
      <c r="TE37" s="181"/>
      <c r="TF37" s="181"/>
      <c r="TG37" s="181"/>
      <c r="TH37" s="181"/>
      <c r="TI37" s="181"/>
      <c r="TJ37" s="181"/>
      <c r="TK37" s="181"/>
      <c r="TL37" s="181"/>
      <c r="TM37" s="181"/>
      <c r="TN37" s="181"/>
      <c r="TO37" s="181"/>
      <c r="TP37" s="181"/>
      <c r="TQ37" s="181"/>
      <c r="TR37" s="181"/>
      <c r="TS37" s="181"/>
      <c r="TT37" s="181"/>
      <c r="TU37" s="181"/>
      <c r="TV37" s="181"/>
      <c r="TW37" s="181"/>
      <c r="TX37" s="181"/>
      <c r="TY37" s="181"/>
      <c r="TZ37" s="181"/>
      <c r="UA37" s="181"/>
      <c r="UB37" s="181"/>
      <c r="UC37" s="181"/>
      <c r="UD37" s="181"/>
      <c r="UE37" s="181"/>
      <c r="UF37" s="181"/>
      <c r="UG37" s="181"/>
      <c r="UH37" s="181"/>
      <c r="UI37" s="181"/>
      <c r="UJ37" s="181"/>
      <c r="UK37" s="181"/>
      <c r="UL37" s="181"/>
      <c r="UM37" s="181"/>
      <c r="UN37" s="181"/>
      <c r="UO37" s="181"/>
      <c r="UP37" s="181"/>
      <c r="UQ37" s="181"/>
      <c r="UR37" s="181"/>
      <c r="US37" s="181"/>
      <c r="UT37" s="181"/>
      <c r="UU37" s="181"/>
      <c r="UV37" s="181"/>
      <c r="UW37" s="181"/>
      <c r="UX37" s="181"/>
      <c r="UY37" s="181"/>
      <c r="UZ37" s="181"/>
      <c r="VA37" s="181"/>
      <c r="VB37" s="181"/>
      <c r="VC37" s="181"/>
      <c r="VD37" s="181"/>
      <c r="VE37" s="181"/>
      <c r="VF37" s="181"/>
      <c r="VG37" s="181"/>
      <c r="VH37" s="181"/>
      <c r="VI37" s="181"/>
      <c r="VJ37" s="181"/>
      <c r="VK37" s="181"/>
      <c r="VL37" s="181"/>
      <c r="VM37" s="181"/>
      <c r="VN37" s="181"/>
      <c r="VO37" s="181"/>
      <c r="VP37" s="181"/>
      <c r="VQ37" s="181"/>
      <c r="VR37" s="181"/>
      <c r="VS37" s="181"/>
      <c r="VT37" s="181"/>
      <c r="VU37" s="181"/>
      <c r="VV37" s="181"/>
      <c r="VW37" s="181"/>
      <c r="VX37" s="181"/>
      <c r="VY37" s="181"/>
      <c r="VZ37" s="181"/>
      <c r="WA37" s="181"/>
      <c r="WB37" s="181"/>
      <c r="WC37" s="181"/>
      <c r="WD37" s="181"/>
      <c r="WE37" s="181"/>
      <c r="WF37" s="181"/>
      <c r="WG37" s="181"/>
      <c r="WH37" s="181"/>
      <c r="WI37" s="181"/>
      <c r="WJ37" s="181"/>
      <c r="WK37" s="181"/>
      <c r="WL37" s="181"/>
      <c r="WM37" s="181"/>
      <c r="WN37" s="181"/>
      <c r="WO37" s="181"/>
      <c r="WP37" s="181"/>
      <c r="WQ37" s="181"/>
      <c r="WR37" s="181"/>
      <c r="WS37" s="181"/>
      <c r="WT37" s="181"/>
      <c r="WU37" s="181"/>
      <c r="WV37" s="181"/>
      <c r="WW37" s="181"/>
      <c r="WX37" s="181"/>
      <c r="WY37" s="181"/>
      <c r="WZ37" s="181"/>
      <c r="XA37" s="181"/>
      <c r="XB37" s="181"/>
      <c r="XC37" s="181"/>
      <c r="XD37" s="181"/>
      <c r="XE37" s="181"/>
      <c r="XF37" s="181"/>
      <c r="XG37" s="181"/>
      <c r="XH37" s="181"/>
      <c r="XI37" s="181"/>
      <c r="XJ37" s="181"/>
      <c r="XK37" s="181"/>
      <c r="XL37" s="181"/>
      <c r="XM37" s="181"/>
      <c r="XN37" s="181"/>
      <c r="XO37" s="181"/>
      <c r="XP37" s="181"/>
      <c r="XQ37" s="181"/>
      <c r="XR37" s="181"/>
      <c r="XS37" s="181"/>
      <c r="XT37" s="181"/>
      <c r="XU37" s="181"/>
      <c r="XV37" s="181"/>
      <c r="XW37" s="181"/>
      <c r="XX37" s="181"/>
      <c r="XY37" s="181"/>
      <c r="XZ37" s="181"/>
      <c r="YA37" s="181"/>
      <c r="YB37" s="181"/>
      <c r="YC37" s="181"/>
      <c r="YD37" s="181"/>
      <c r="YE37" s="181"/>
      <c r="YF37" s="181"/>
      <c r="YG37" s="181"/>
      <c r="YH37" s="181"/>
      <c r="YI37" s="181"/>
      <c r="YJ37" s="181"/>
      <c r="YK37" s="181"/>
      <c r="YL37" s="181"/>
      <c r="YM37" s="181"/>
      <c r="YN37" s="181"/>
      <c r="YO37" s="181"/>
      <c r="YP37" s="181"/>
      <c r="YQ37" s="181"/>
      <c r="YR37" s="181"/>
      <c r="YS37" s="181"/>
      <c r="YT37" s="181"/>
      <c r="YU37" s="181"/>
      <c r="YV37" s="181"/>
      <c r="YW37" s="181"/>
      <c r="YX37" s="181"/>
      <c r="YY37" s="181"/>
      <c r="YZ37" s="181"/>
      <c r="ZA37" s="181"/>
      <c r="ZB37" s="181"/>
      <c r="ZC37" s="181"/>
      <c r="ZD37" s="181"/>
      <c r="ZE37" s="181"/>
      <c r="ZF37" s="181"/>
      <c r="ZG37" s="181"/>
      <c r="ZH37" s="181"/>
      <c r="ZI37" s="181"/>
      <c r="ZJ37" s="181"/>
      <c r="ZK37" s="181"/>
      <c r="ZL37" s="181"/>
      <c r="ZM37" s="181"/>
      <c r="ZN37" s="181"/>
      <c r="ZO37" s="181"/>
      <c r="ZP37" s="181"/>
      <c r="ZQ37" s="181"/>
      <c r="ZR37" s="181"/>
      <c r="ZS37" s="181"/>
      <c r="ZT37" s="181"/>
      <c r="ZU37" s="181"/>
      <c r="ZV37" s="181"/>
      <c r="ZW37" s="181"/>
      <c r="ZX37" s="181"/>
      <c r="ZY37" s="181"/>
      <c r="ZZ37" s="181"/>
      <c r="AAA37" s="181"/>
      <c r="AAB37" s="181"/>
      <c r="AAC37" s="181"/>
      <c r="AAD37" s="181"/>
      <c r="AAE37" s="181"/>
      <c r="AAF37" s="181"/>
      <c r="AAG37" s="181"/>
      <c r="AAH37" s="181"/>
      <c r="AAI37" s="181"/>
      <c r="AAJ37" s="181"/>
      <c r="AAK37" s="181"/>
      <c r="AAL37" s="181"/>
      <c r="AAM37" s="181"/>
      <c r="AAN37" s="181"/>
      <c r="AAO37" s="181"/>
      <c r="AAP37" s="181"/>
      <c r="AAQ37" s="181"/>
      <c r="AAR37" s="181"/>
      <c r="AAS37" s="181"/>
      <c r="AAT37" s="181"/>
      <c r="AAU37" s="181"/>
      <c r="AAV37" s="181"/>
      <c r="AAW37" s="181"/>
      <c r="AAX37" s="181"/>
      <c r="AAY37" s="181"/>
      <c r="AAZ37" s="181"/>
      <c r="ABA37" s="181"/>
      <c r="ABB37" s="181"/>
      <c r="ABC37" s="181"/>
      <c r="ABD37" s="181"/>
      <c r="ABE37" s="181"/>
      <c r="ABF37" s="181"/>
      <c r="ABG37" s="181"/>
      <c r="ABH37" s="181"/>
      <c r="ABI37" s="181"/>
      <c r="ABJ37" s="181"/>
      <c r="ABK37" s="181"/>
      <c r="ABL37" s="181"/>
      <c r="ABM37" s="181"/>
      <c r="ABN37" s="181"/>
      <c r="ABO37" s="181"/>
      <c r="ABP37" s="181"/>
      <c r="ABQ37" s="181"/>
      <c r="ABR37" s="181"/>
      <c r="ABS37" s="181"/>
      <c r="ABT37" s="181"/>
      <c r="ABU37" s="181"/>
      <c r="ABV37" s="181"/>
      <c r="ABW37" s="181"/>
      <c r="ABX37" s="181"/>
      <c r="ABY37" s="181"/>
      <c r="ABZ37" s="181"/>
      <c r="ACA37" s="181"/>
      <c r="ACB37" s="181"/>
      <c r="ACC37" s="181"/>
      <c r="ACD37" s="181"/>
      <c r="ACE37" s="181"/>
      <c r="ACF37" s="181"/>
      <c r="ACG37" s="181"/>
      <c r="ACH37" s="181"/>
      <c r="ACI37" s="181"/>
      <c r="ACJ37" s="181"/>
      <c r="ACK37" s="181"/>
      <c r="ACL37" s="181"/>
      <c r="ACM37" s="181"/>
      <c r="ACN37" s="181"/>
      <c r="ACO37" s="181"/>
      <c r="ACP37" s="181"/>
      <c r="ACQ37" s="181"/>
      <c r="ACR37" s="181"/>
      <c r="ACS37" s="181"/>
      <c r="ACT37" s="181"/>
      <c r="ACU37" s="181"/>
      <c r="ACV37" s="181"/>
      <c r="ACW37" s="181"/>
      <c r="ACX37" s="181"/>
      <c r="ACY37" s="181"/>
      <c r="ACZ37" s="181"/>
      <c r="ADA37" s="181"/>
      <c r="ADB37" s="181"/>
      <c r="ADC37" s="181"/>
      <c r="ADD37" s="181"/>
      <c r="ADE37" s="181"/>
      <c r="ADF37" s="181"/>
      <c r="ADG37" s="181"/>
      <c r="ADH37" s="181"/>
      <c r="ADI37" s="181"/>
      <c r="ADJ37" s="181"/>
      <c r="ADK37" s="181"/>
      <c r="ADL37" s="181"/>
      <c r="ADM37" s="181"/>
      <c r="ADN37" s="181"/>
      <c r="ADO37" s="181"/>
      <c r="ADP37" s="181"/>
      <c r="ADQ37" s="181"/>
      <c r="ADR37" s="181"/>
      <c r="ADS37" s="181"/>
      <c r="ADT37" s="181"/>
      <c r="ADU37" s="181"/>
      <c r="ADV37" s="181"/>
      <c r="ADW37" s="181"/>
      <c r="ADX37" s="181"/>
      <c r="ADY37" s="181"/>
      <c r="ADZ37" s="181"/>
      <c r="AEA37" s="181"/>
      <c r="AEB37" s="181"/>
      <c r="AEC37" s="181"/>
      <c r="AED37" s="181"/>
      <c r="AEE37" s="181"/>
      <c r="AEF37" s="181"/>
      <c r="AEG37" s="181"/>
      <c r="AEH37" s="181"/>
      <c r="AEI37" s="181"/>
      <c r="AEJ37" s="181"/>
      <c r="AEK37" s="181"/>
      <c r="AEL37" s="181"/>
      <c r="AEM37" s="181"/>
      <c r="AEN37" s="181"/>
      <c r="AEO37" s="181"/>
      <c r="AEP37" s="181"/>
      <c r="AEQ37" s="181"/>
      <c r="AER37" s="181"/>
      <c r="AES37" s="181"/>
      <c r="AET37" s="181"/>
      <c r="AEU37" s="181"/>
      <c r="AEV37" s="181"/>
      <c r="AEW37" s="181"/>
      <c r="AEX37" s="181"/>
      <c r="AEY37" s="181"/>
      <c r="AEZ37" s="181"/>
      <c r="AFA37" s="181"/>
      <c r="AFB37" s="181"/>
      <c r="AFC37" s="181"/>
      <c r="AFD37" s="181"/>
      <c r="AFE37" s="181"/>
      <c r="AFF37" s="181"/>
      <c r="AFG37" s="181"/>
      <c r="AFH37" s="181"/>
      <c r="AFI37" s="181"/>
      <c r="AFJ37" s="181"/>
      <c r="AFK37" s="181"/>
      <c r="AFL37" s="181"/>
      <c r="AFM37" s="181"/>
      <c r="AFN37" s="181"/>
      <c r="AFO37" s="181"/>
      <c r="AFP37" s="181"/>
      <c r="AFQ37" s="181"/>
      <c r="AFR37" s="181"/>
      <c r="AFS37" s="181"/>
      <c r="AFT37" s="181"/>
      <c r="AFU37" s="181"/>
      <c r="AFV37" s="181"/>
      <c r="AFW37" s="181"/>
      <c r="AFX37" s="181"/>
      <c r="AFY37" s="181"/>
      <c r="AFZ37" s="181"/>
      <c r="AGA37" s="181"/>
      <c r="AGB37" s="181"/>
      <c r="AGC37" s="181"/>
      <c r="AGD37" s="181"/>
      <c r="AGE37" s="181"/>
      <c r="AGF37" s="181"/>
      <c r="AGG37" s="181"/>
      <c r="AGH37" s="181"/>
      <c r="AGI37" s="181"/>
      <c r="AGJ37" s="181"/>
      <c r="AGK37" s="181"/>
      <c r="AGL37" s="181"/>
      <c r="AGM37" s="181"/>
      <c r="AGN37" s="181"/>
      <c r="AGO37" s="181"/>
      <c r="AGP37" s="181"/>
      <c r="AGQ37" s="181"/>
      <c r="AGR37" s="181"/>
      <c r="AGS37" s="181"/>
      <c r="AGT37" s="181"/>
      <c r="AGU37" s="181"/>
      <c r="AGV37" s="181"/>
      <c r="AGW37" s="181"/>
      <c r="AGX37" s="181"/>
      <c r="AGY37" s="181"/>
      <c r="AGZ37" s="181"/>
      <c r="AHA37" s="181"/>
      <c r="AHB37" s="181"/>
      <c r="AHC37" s="181"/>
      <c r="AHD37" s="181"/>
      <c r="AHE37" s="181"/>
      <c r="AHF37" s="181"/>
      <c r="AHG37" s="181"/>
      <c r="AHH37" s="181"/>
      <c r="AHI37" s="181"/>
      <c r="AHJ37" s="181"/>
      <c r="AHK37" s="181"/>
      <c r="AHL37" s="181"/>
      <c r="AHM37" s="181"/>
      <c r="AHN37" s="181"/>
      <c r="AHO37" s="181"/>
      <c r="AHP37" s="181"/>
      <c r="AHQ37" s="181"/>
      <c r="AHR37" s="181"/>
      <c r="AHS37" s="181"/>
      <c r="AHT37" s="181"/>
      <c r="AHU37" s="181"/>
      <c r="AHV37" s="181"/>
      <c r="AHW37" s="181"/>
      <c r="AHX37" s="181"/>
      <c r="AHY37" s="181"/>
      <c r="AHZ37" s="181"/>
      <c r="AIA37" s="181"/>
      <c r="AIB37" s="181"/>
      <c r="AIC37" s="181"/>
      <c r="AID37" s="181"/>
      <c r="AIE37" s="181"/>
      <c r="AIF37" s="181"/>
      <c r="AIG37" s="181"/>
      <c r="AIH37" s="181"/>
      <c r="AII37" s="181"/>
      <c r="AIJ37" s="181"/>
      <c r="AIK37" s="181"/>
      <c r="AIL37" s="181"/>
      <c r="AIM37" s="181"/>
      <c r="AIN37" s="181"/>
      <c r="AIO37" s="181"/>
      <c r="AIP37" s="181"/>
      <c r="AIQ37" s="181"/>
      <c r="AIR37" s="181"/>
      <c r="AIS37" s="181"/>
      <c r="AIT37" s="181"/>
      <c r="AIU37" s="181"/>
      <c r="AIV37" s="181"/>
      <c r="AIW37" s="181"/>
      <c r="AIX37" s="181"/>
      <c r="AIY37" s="181"/>
      <c r="AIZ37" s="181"/>
      <c r="AJA37" s="181"/>
      <c r="AJB37" s="181"/>
      <c r="AJC37" s="181"/>
      <c r="AJD37" s="181"/>
      <c r="AJE37" s="181"/>
      <c r="AJF37" s="181"/>
      <c r="AJG37" s="181"/>
      <c r="AJH37" s="181"/>
      <c r="AJI37" s="181"/>
      <c r="AJJ37" s="181"/>
      <c r="AJK37" s="181"/>
      <c r="AJL37" s="181"/>
      <c r="AJM37" s="181"/>
      <c r="AJN37" s="181"/>
      <c r="AJO37" s="181"/>
      <c r="AJP37" s="181"/>
      <c r="AJQ37" s="181"/>
      <c r="AJR37" s="181"/>
      <c r="AJS37" s="181"/>
      <c r="AJT37" s="181"/>
      <c r="AJU37" s="181"/>
      <c r="AJV37" s="181"/>
      <c r="AJW37" s="181"/>
      <c r="AJX37" s="181"/>
      <c r="AJY37" s="181"/>
      <c r="AJZ37" s="181"/>
      <c r="AKA37" s="181"/>
      <c r="AKB37" s="181"/>
      <c r="AKC37" s="181"/>
      <c r="AKD37" s="181"/>
      <c r="AKE37" s="181"/>
      <c r="AKF37" s="181"/>
      <c r="AKG37" s="181"/>
      <c r="AKH37" s="181"/>
      <c r="AKI37" s="181"/>
      <c r="AKJ37" s="181"/>
      <c r="AKK37" s="181"/>
      <c r="AKL37" s="181"/>
      <c r="AKM37" s="181"/>
      <c r="AKN37" s="181"/>
      <c r="AKO37" s="181"/>
      <c r="AKP37" s="181"/>
      <c r="AKQ37" s="181"/>
      <c r="AKR37" s="181"/>
      <c r="AKS37" s="181"/>
      <c r="AKT37" s="181"/>
      <c r="AKU37" s="181"/>
      <c r="AKV37" s="181"/>
      <c r="AKW37" s="181"/>
      <c r="AKX37" s="181"/>
      <c r="AKY37" s="181"/>
      <c r="AKZ37" s="181"/>
      <c r="ALA37" s="181"/>
      <c r="ALB37" s="181"/>
      <c r="ALC37" s="181"/>
      <c r="ALD37" s="181"/>
      <c r="ALE37" s="181"/>
      <c r="ALF37" s="181"/>
      <c r="ALG37" s="181"/>
      <c r="ALH37" s="181"/>
      <c r="ALI37" s="181"/>
      <c r="ALJ37" s="181"/>
      <c r="ALK37" s="181"/>
      <c r="ALL37" s="181"/>
      <c r="ALM37" s="181"/>
      <c r="ALN37" s="181"/>
      <c r="ALO37" s="181"/>
      <c r="ALP37" s="181"/>
      <c r="ALQ37" s="181"/>
      <c r="ALR37" s="181"/>
      <c r="ALS37" s="181"/>
      <c r="ALT37" s="181"/>
      <c r="ALU37" s="181"/>
      <c r="ALV37" s="181"/>
      <c r="ALW37" s="181"/>
      <c r="ALX37" s="181"/>
      <c r="ALY37" s="181"/>
      <c r="ALZ37" s="181"/>
      <c r="AMA37" s="181"/>
      <c r="AMB37" s="181"/>
      <c r="AMC37" s="181"/>
      <c r="AMD37" s="181"/>
      <c r="AME37" s="181"/>
      <c r="AMF37" s="181"/>
      <c r="AMG37" s="181"/>
      <c r="AMH37" s="181"/>
      <c r="AMI37" s="181"/>
      <c r="AMJ37" s="181"/>
      <c r="AMK37" s="181"/>
      <c r="AML37" s="181"/>
      <c r="AMM37" s="181"/>
      <c r="AMN37" s="181"/>
      <c r="AMO37" s="181"/>
      <c r="AMP37" s="181"/>
      <c r="AMQ37" s="181"/>
      <c r="AMR37" s="181"/>
      <c r="AMS37" s="181"/>
      <c r="AMT37" s="181"/>
      <c r="AMU37" s="181"/>
      <c r="AMV37" s="181"/>
      <c r="AMW37" s="181"/>
      <c r="AMX37" s="181"/>
      <c r="AMY37" s="181"/>
      <c r="AMZ37" s="181"/>
      <c r="ANA37" s="181"/>
      <c r="ANB37" s="181"/>
      <c r="ANC37" s="181"/>
      <c r="AND37" s="181"/>
      <c r="ANE37" s="181"/>
      <c r="ANF37" s="181"/>
      <c r="ANG37" s="181"/>
      <c r="ANH37" s="181"/>
      <c r="ANI37" s="181"/>
      <c r="ANJ37" s="181"/>
      <c r="ANK37" s="181"/>
      <c r="ANL37" s="181"/>
      <c r="ANM37" s="181"/>
      <c r="ANN37" s="181"/>
      <c r="ANO37" s="181"/>
      <c r="ANP37" s="181"/>
      <c r="ANQ37" s="181"/>
      <c r="ANR37" s="181"/>
      <c r="ANS37" s="181"/>
      <c r="ANT37" s="181"/>
      <c r="ANU37" s="181"/>
      <c r="ANV37" s="181"/>
      <c r="ANW37" s="181"/>
      <c r="ANX37" s="181"/>
      <c r="ANY37" s="181"/>
      <c r="ANZ37" s="181"/>
      <c r="AOA37" s="181"/>
      <c r="AOB37" s="181"/>
      <c r="AOC37" s="181"/>
      <c r="AOD37" s="181"/>
      <c r="AOE37" s="181"/>
      <c r="AOF37" s="181"/>
      <c r="AOG37" s="181"/>
      <c r="AOH37" s="181"/>
      <c r="AOI37" s="181"/>
      <c r="AOJ37" s="181"/>
      <c r="AOK37" s="181"/>
      <c r="AOL37" s="181"/>
      <c r="AOM37" s="181"/>
      <c r="AON37" s="181"/>
      <c r="AOO37" s="181"/>
      <c r="AOP37" s="181"/>
      <c r="AOQ37" s="181"/>
      <c r="AOR37" s="181"/>
      <c r="AOS37" s="181"/>
      <c r="AOT37" s="181"/>
      <c r="AOU37" s="181"/>
      <c r="AOV37" s="181"/>
      <c r="AOW37" s="181"/>
      <c r="AOX37" s="181"/>
      <c r="AOY37" s="181"/>
      <c r="AOZ37" s="181"/>
      <c r="APA37" s="181"/>
      <c r="APB37" s="181"/>
      <c r="APC37" s="181"/>
      <c r="APD37" s="181"/>
      <c r="APE37" s="181"/>
      <c r="APF37" s="181"/>
      <c r="APG37" s="181"/>
      <c r="APH37" s="181"/>
      <c r="API37" s="181"/>
      <c r="APJ37" s="181"/>
      <c r="APK37" s="181"/>
      <c r="APL37" s="181"/>
      <c r="APM37" s="181"/>
      <c r="APN37" s="181"/>
      <c r="APO37" s="181"/>
      <c r="APP37" s="181"/>
      <c r="APQ37" s="181"/>
      <c r="APR37" s="181"/>
      <c r="APS37" s="181"/>
      <c r="APT37" s="181"/>
      <c r="APU37" s="181"/>
      <c r="APV37" s="181"/>
      <c r="APW37" s="181"/>
      <c r="APX37" s="181"/>
      <c r="APY37" s="181"/>
      <c r="APZ37" s="181"/>
      <c r="AQA37" s="181"/>
      <c r="AQB37" s="181"/>
      <c r="AQC37" s="181"/>
      <c r="AQD37" s="181"/>
      <c r="AQE37" s="181"/>
      <c r="AQF37" s="181"/>
      <c r="AQG37" s="181"/>
      <c r="AQH37" s="181"/>
      <c r="AQI37" s="181"/>
      <c r="AQJ37" s="181"/>
      <c r="AQK37" s="181"/>
      <c r="AQL37" s="181"/>
      <c r="AQM37" s="181"/>
      <c r="AQN37" s="181"/>
      <c r="AQO37" s="181"/>
      <c r="AQP37" s="181"/>
      <c r="AQQ37" s="181"/>
      <c r="AQR37" s="181"/>
      <c r="AQS37" s="181"/>
      <c r="AQT37" s="181"/>
      <c r="AQU37" s="181"/>
      <c r="AQV37" s="181"/>
      <c r="AQW37" s="181"/>
      <c r="AQX37" s="181"/>
      <c r="AQY37" s="181"/>
      <c r="AQZ37" s="181"/>
      <c r="ARA37" s="181"/>
      <c r="ARB37" s="181"/>
      <c r="ARC37" s="181"/>
      <c r="ARD37" s="181"/>
      <c r="ARE37" s="181"/>
      <c r="ARF37" s="181"/>
      <c r="ARG37" s="181"/>
      <c r="ARH37" s="181"/>
      <c r="ARI37" s="181"/>
      <c r="ARJ37" s="181"/>
      <c r="ARK37" s="181"/>
      <c r="ARL37" s="181"/>
      <c r="ARM37" s="181"/>
      <c r="ARN37" s="181"/>
      <c r="ARO37" s="181"/>
      <c r="ARP37" s="181"/>
      <c r="ARQ37" s="181"/>
      <c r="ARR37" s="181"/>
      <c r="ARS37" s="181"/>
      <c r="ART37" s="181"/>
      <c r="ARU37" s="181"/>
      <c r="ARV37" s="181"/>
      <c r="ARW37" s="181"/>
      <c r="ARX37" s="181"/>
      <c r="ARY37" s="181"/>
      <c r="ARZ37" s="181"/>
      <c r="ASA37" s="181"/>
      <c r="ASB37" s="181"/>
      <c r="ASC37" s="181"/>
      <c r="ASD37" s="181"/>
      <c r="ASE37" s="181"/>
      <c r="ASF37" s="181"/>
      <c r="ASG37" s="181"/>
      <c r="ASH37" s="181"/>
      <c r="ASI37" s="181"/>
      <c r="ASJ37" s="181"/>
      <c r="ASK37" s="181"/>
      <c r="ASL37" s="181"/>
      <c r="ASM37" s="181"/>
      <c r="ASN37" s="181"/>
      <c r="ASO37" s="181"/>
      <c r="ASP37" s="181"/>
      <c r="ASQ37" s="181"/>
      <c r="ASR37" s="181"/>
      <c r="ASS37" s="181"/>
      <c r="AST37" s="181"/>
      <c r="ASU37" s="181"/>
      <c r="ASV37" s="181"/>
      <c r="ASW37" s="181"/>
      <c r="ASX37" s="181"/>
      <c r="ASY37" s="181"/>
      <c r="ASZ37" s="181"/>
      <c r="ATA37" s="181"/>
      <c r="ATB37" s="181"/>
      <c r="ATC37" s="181"/>
      <c r="ATD37" s="181"/>
      <c r="ATE37" s="181"/>
      <c r="ATF37" s="181"/>
      <c r="ATG37" s="181"/>
      <c r="ATH37" s="181"/>
      <c r="ATI37" s="181"/>
      <c r="ATJ37" s="181"/>
      <c r="ATK37" s="181"/>
      <c r="ATL37" s="181"/>
      <c r="ATM37" s="181"/>
      <c r="ATN37" s="181"/>
      <c r="ATO37" s="181"/>
      <c r="ATP37" s="181"/>
      <c r="ATQ37" s="181"/>
      <c r="ATR37" s="181"/>
      <c r="ATS37" s="181"/>
      <c r="ATT37" s="181"/>
      <c r="ATU37" s="181"/>
      <c r="ATV37" s="181"/>
      <c r="ATW37" s="181"/>
      <c r="ATX37" s="181"/>
      <c r="ATY37" s="181"/>
      <c r="ATZ37" s="181"/>
      <c r="AUA37" s="181"/>
      <c r="AUB37" s="181"/>
      <c r="AUC37" s="181"/>
      <c r="AUD37" s="181"/>
      <c r="AUE37" s="181"/>
      <c r="AUF37" s="181"/>
      <c r="AUG37" s="181"/>
      <c r="AUH37" s="181"/>
      <c r="AUI37" s="181"/>
      <c r="AUJ37" s="181"/>
      <c r="AUK37" s="181"/>
      <c r="AUL37" s="181"/>
      <c r="AUM37" s="181"/>
      <c r="AUN37" s="181"/>
      <c r="AUO37" s="181"/>
      <c r="AUP37" s="181"/>
      <c r="AUQ37" s="181"/>
      <c r="AUR37" s="181"/>
      <c r="AUS37" s="181"/>
      <c r="AUT37" s="181"/>
      <c r="AUU37" s="181"/>
      <c r="AUV37" s="181"/>
      <c r="AUW37" s="181"/>
      <c r="AUX37" s="181"/>
      <c r="AUY37" s="181"/>
      <c r="AUZ37" s="181"/>
      <c r="AVA37" s="181"/>
      <c r="AVB37" s="181"/>
      <c r="AVC37" s="181"/>
      <c r="AVD37" s="181"/>
      <c r="AVE37" s="181"/>
      <c r="AVF37" s="181"/>
      <c r="AVG37" s="181"/>
      <c r="AVH37" s="181"/>
      <c r="AVI37" s="181"/>
      <c r="AVJ37" s="181"/>
      <c r="AVK37" s="181"/>
      <c r="AVL37" s="181"/>
      <c r="AVM37" s="181"/>
      <c r="AVN37" s="181"/>
      <c r="AVO37" s="181"/>
      <c r="AVP37" s="181"/>
      <c r="AVQ37" s="181"/>
      <c r="AVR37" s="181"/>
      <c r="AVS37" s="181"/>
      <c r="AVT37" s="181"/>
      <c r="AVU37" s="181"/>
      <c r="AVV37" s="181"/>
      <c r="AVW37" s="181"/>
      <c r="AVX37" s="181"/>
      <c r="AVY37" s="181"/>
      <c r="AVZ37" s="181"/>
      <c r="AWA37" s="181"/>
      <c r="AWB37" s="181"/>
      <c r="AWC37" s="181"/>
      <c r="AWD37" s="181"/>
      <c r="AWE37" s="181"/>
      <c r="AWF37" s="181"/>
      <c r="AWG37" s="181"/>
      <c r="AWH37" s="181"/>
      <c r="AWI37" s="181"/>
      <c r="AWJ37" s="181"/>
      <c r="AWK37" s="181"/>
      <c r="AWL37" s="181"/>
      <c r="AWM37" s="181"/>
      <c r="AWN37" s="181"/>
      <c r="AWO37" s="181"/>
      <c r="AWP37" s="181"/>
      <c r="AWQ37" s="181"/>
      <c r="AWR37" s="181"/>
      <c r="AWS37" s="181"/>
      <c r="AWT37" s="181"/>
      <c r="AWU37" s="181"/>
      <c r="AWV37" s="181"/>
      <c r="AWW37" s="181"/>
      <c r="AWX37" s="181"/>
      <c r="AWY37" s="181"/>
      <c r="AWZ37" s="181"/>
      <c r="AXA37" s="181"/>
      <c r="AXB37" s="181"/>
      <c r="AXC37" s="181"/>
      <c r="AXD37" s="181"/>
      <c r="AXE37" s="181"/>
      <c r="AXF37" s="181"/>
      <c r="AXG37" s="181"/>
      <c r="AXH37" s="181"/>
      <c r="AXI37" s="181"/>
      <c r="AXJ37" s="181"/>
      <c r="AXK37" s="181"/>
      <c r="AXL37" s="181"/>
      <c r="AXM37" s="181"/>
      <c r="AXN37" s="181"/>
      <c r="AXO37" s="181"/>
      <c r="AXP37" s="181"/>
      <c r="AXQ37" s="181"/>
      <c r="AXR37" s="181"/>
      <c r="AXS37" s="181"/>
      <c r="AXT37" s="181"/>
      <c r="AXU37" s="181"/>
      <c r="AXV37" s="181"/>
      <c r="AXW37" s="181"/>
      <c r="AXX37" s="181"/>
      <c r="AXY37" s="181"/>
      <c r="AXZ37" s="181"/>
      <c r="AYA37" s="181"/>
      <c r="AYB37" s="181"/>
      <c r="AYC37" s="181"/>
      <c r="AYD37" s="181"/>
      <c r="AYE37" s="181"/>
      <c r="AYF37" s="181"/>
      <c r="AYG37" s="181"/>
      <c r="AYH37" s="181"/>
      <c r="AYI37" s="181"/>
      <c r="AYJ37" s="181"/>
      <c r="AYK37" s="181"/>
      <c r="AYL37" s="181"/>
      <c r="AYM37" s="181"/>
      <c r="AYN37" s="181"/>
      <c r="AYO37" s="181"/>
      <c r="AYP37" s="181"/>
      <c r="AYQ37" s="181"/>
      <c r="AYR37" s="181"/>
      <c r="AYS37" s="181"/>
      <c r="AYT37" s="181"/>
      <c r="AYU37" s="181"/>
      <c r="AYV37" s="181"/>
      <c r="AYW37" s="181"/>
      <c r="AYX37" s="181"/>
      <c r="AYY37" s="181"/>
      <c r="AYZ37" s="181"/>
      <c r="AZA37" s="181"/>
      <c r="AZB37" s="181"/>
      <c r="AZC37" s="181"/>
      <c r="AZD37" s="181"/>
      <c r="AZE37" s="181"/>
      <c r="AZF37" s="181"/>
      <c r="AZG37" s="181"/>
      <c r="AZH37" s="181"/>
      <c r="AZI37" s="181"/>
      <c r="AZJ37" s="181"/>
      <c r="AZK37" s="181"/>
      <c r="AZL37" s="181"/>
      <c r="AZM37" s="181"/>
      <c r="AZN37" s="181"/>
      <c r="AZO37" s="181"/>
      <c r="AZP37" s="181"/>
      <c r="AZQ37" s="181"/>
      <c r="AZR37" s="181"/>
      <c r="AZS37" s="181"/>
      <c r="AZT37" s="181"/>
      <c r="AZU37" s="181"/>
      <c r="AZV37" s="181"/>
      <c r="AZW37" s="181"/>
      <c r="AZX37" s="181"/>
      <c r="AZY37" s="181"/>
      <c r="AZZ37" s="181"/>
      <c r="BAA37" s="181"/>
      <c r="BAB37" s="181"/>
      <c r="BAC37" s="181"/>
      <c r="BAD37" s="181"/>
      <c r="BAE37" s="181"/>
      <c r="BAF37" s="181"/>
      <c r="BAG37" s="181"/>
      <c r="BAH37" s="181"/>
      <c r="BAI37" s="181"/>
      <c r="BAJ37" s="181"/>
      <c r="BAK37" s="181"/>
      <c r="BAL37" s="181"/>
      <c r="BAM37" s="181"/>
      <c r="BAN37" s="181"/>
      <c r="BAO37" s="181"/>
      <c r="BAP37" s="181"/>
      <c r="BAQ37" s="181"/>
      <c r="BAR37" s="181"/>
      <c r="BAS37" s="181"/>
      <c r="BAT37" s="181"/>
      <c r="BAU37" s="181"/>
      <c r="BAV37" s="181"/>
      <c r="BAW37" s="181"/>
      <c r="BAX37" s="181"/>
      <c r="BAY37" s="181"/>
      <c r="BAZ37" s="181"/>
      <c r="BBA37" s="181"/>
      <c r="BBB37" s="181"/>
      <c r="BBC37" s="181"/>
      <c r="BBD37" s="181"/>
      <c r="BBE37" s="181"/>
      <c r="BBF37" s="181"/>
      <c r="BBG37" s="181"/>
      <c r="BBH37" s="181"/>
      <c r="BBI37" s="181"/>
      <c r="BBJ37" s="181"/>
      <c r="BBK37" s="181"/>
      <c r="BBL37" s="181"/>
      <c r="BBM37" s="181"/>
      <c r="BBN37" s="181"/>
      <c r="BBO37" s="181"/>
      <c r="BBP37" s="181"/>
      <c r="BBQ37" s="181"/>
      <c r="BBR37" s="181"/>
      <c r="BBS37" s="181"/>
      <c r="BBT37" s="181"/>
      <c r="BBU37" s="181"/>
      <c r="BBV37" s="181"/>
      <c r="BBW37" s="181"/>
      <c r="BBX37" s="181"/>
      <c r="BBY37" s="181"/>
      <c r="BBZ37" s="181"/>
      <c r="BCA37" s="181"/>
      <c r="BCB37" s="181"/>
      <c r="BCC37" s="181"/>
      <c r="BCD37" s="181"/>
      <c r="BCE37" s="181"/>
      <c r="BCF37" s="181"/>
      <c r="BCG37" s="181"/>
      <c r="BCH37" s="181"/>
      <c r="BCI37" s="181"/>
      <c r="BCJ37" s="181"/>
      <c r="BCK37" s="181"/>
      <c r="BCL37" s="181"/>
      <c r="BCM37" s="181"/>
      <c r="BCN37" s="181"/>
      <c r="BCO37" s="181"/>
      <c r="BCP37" s="181"/>
      <c r="BCQ37" s="181"/>
      <c r="BCR37" s="181"/>
      <c r="BCS37" s="181"/>
      <c r="BCT37" s="181"/>
      <c r="BCU37" s="181"/>
      <c r="BCV37" s="181"/>
      <c r="BCW37" s="181"/>
      <c r="BCX37" s="181"/>
      <c r="BCY37" s="181"/>
      <c r="BCZ37" s="181"/>
      <c r="BDA37" s="181"/>
      <c r="BDB37" s="181"/>
      <c r="BDC37" s="181"/>
      <c r="BDD37" s="181"/>
      <c r="BDE37" s="181"/>
      <c r="BDF37" s="181"/>
      <c r="BDG37" s="181"/>
      <c r="BDH37" s="181"/>
      <c r="BDI37" s="181"/>
      <c r="BDJ37" s="181"/>
      <c r="BDK37" s="181"/>
      <c r="BDL37" s="181"/>
      <c r="BDM37" s="181"/>
      <c r="BDN37" s="181"/>
      <c r="BDO37" s="181"/>
      <c r="BDP37" s="181"/>
      <c r="BDQ37" s="181"/>
      <c r="BDR37" s="181"/>
      <c r="BDS37" s="181"/>
      <c r="BDT37" s="181"/>
      <c r="BDU37" s="181"/>
      <c r="BDV37" s="181"/>
      <c r="BDW37" s="181"/>
      <c r="BDX37" s="181"/>
      <c r="BDY37" s="181"/>
      <c r="BDZ37" s="181"/>
      <c r="BEA37" s="181"/>
      <c r="BEB37" s="181"/>
      <c r="BEC37" s="181"/>
      <c r="BED37" s="181"/>
      <c r="BEE37" s="181"/>
      <c r="BEF37" s="181"/>
      <c r="BEG37" s="181"/>
      <c r="BEH37" s="181"/>
      <c r="BEI37" s="181"/>
      <c r="BEJ37" s="181"/>
      <c r="BEK37" s="181"/>
      <c r="BEL37" s="181"/>
      <c r="BEM37" s="181"/>
      <c r="BEN37" s="181"/>
      <c r="BEO37" s="181"/>
      <c r="BEP37" s="181"/>
      <c r="BEQ37" s="181"/>
      <c r="BER37" s="181"/>
      <c r="BES37" s="181"/>
      <c r="BET37" s="181"/>
      <c r="BEU37" s="181"/>
      <c r="BEV37" s="181"/>
      <c r="BEW37" s="181"/>
      <c r="BEX37" s="181"/>
      <c r="BEY37" s="181"/>
      <c r="BEZ37" s="181"/>
      <c r="BFA37" s="181"/>
      <c r="BFB37" s="181"/>
      <c r="BFC37" s="181"/>
      <c r="BFD37" s="181"/>
      <c r="BFE37" s="181"/>
      <c r="BFF37" s="181"/>
      <c r="BFG37" s="181"/>
      <c r="BFH37" s="181"/>
      <c r="BFI37" s="181"/>
      <c r="BFJ37" s="181"/>
      <c r="BFK37" s="181"/>
      <c r="BFL37" s="181"/>
      <c r="BFM37" s="181"/>
      <c r="BFN37" s="181"/>
      <c r="BFO37" s="181"/>
      <c r="BFP37" s="181"/>
      <c r="BFQ37" s="181"/>
      <c r="BFR37" s="181"/>
      <c r="BFS37" s="181"/>
      <c r="BFT37" s="181"/>
      <c r="BFU37" s="181"/>
      <c r="BFV37" s="181"/>
      <c r="BFW37" s="181"/>
      <c r="BFX37" s="181"/>
      <c r="BFY37" s="181"/>
      <c r="BFZ37" s="181"/>
      <c r="BGA37" s="181"/>
      <c r="BGB37" s="181"/>
      <c r="BGC37" s="181"/>
      <c r="BGD37" s="181"/>
      <c r="BGE37" s="181"/>
      <c r="BGF37" s="181"/>
      <c r="BGG37" s="181"/>
      <c r="BGH37" s="181"/>
      <c r="BGI37" s="181"/>
      <c r="BGJ37" s="181"/>
      <c r="BGK37" s="181"/>
      <c r="BGL37" s="181"/>
      <c r="BGM37" s="181"/>
      <c r="BGN37" s="181"/>
      <c r="BGO37" s="181"/>
      <c r="BGP37" s="181"/>
      <c r="BGQ37" s="181"/>
      <c r="BGR37" s="181"/>
      <c r="BGS37" s="181"/>
      <c r="BGT37" s="181"/>
      <c r="BGU37" s="181"/>
      <c r="BGV37" s="181"/>
      <c r="BGW37" s="181"/>
      <c r="BGX37" s="181"/>
      <c r="BGY37" s="181"/>
      <c r="BGZ37" s="181"/>
      <c r="BHA37" s="181"/>
      <c r="BHB37" s="181"/>
      <c r="BHC37" s="181"/>
      <c r="BHD37" s="181"/>
      <c r="BHE37" s="181"/>
      <c r="BHF37" s="181"/>
      <c r="BHG37" s="181"/>
      <c r="BHH37" s="181"/>
      <c r="BHI37" s="181"/>
      <c r="BHJ37" s="181"/>
      <c r="BHK37" s="181"/>
      <c r="BHL37" s="181"/>
      <c r="BHM37" s="181"/>
      <c r="BHN37" s="181"/>
      <c r="BHO37" s="181"/>
      <c r="BHP37" s="181"/>
      <c r="BHQ37" s="181"/>
      <c r="BHR37" s="181"/>
      <c r="BHS37" s="181"/>
      <c r="BHT37" s="181"/>
      <c r="BHU37" s="181"/>
      <c r="BHV37" s="181"/>
      <c r="BHW37" s="181"/>
      <c r="BHX37" s="181"/>
      <c r="BHY37" s="181"/>
      <c r="BHZ37" s="181"/>
      <c r="BIA37" s="181"/>
      <c r="BIB37" s="181"/>
      <c r="BIC37" s="181"/>
      <c r="BID37" s="181"/>
      <c r="BIE37" s="181"/>
      <c r="BIF37" s="181"/>
      <c r="BIG37" s="181"/>
      <c r="BIH37" s="181"/>
      <c r="BII37" s="181"/>
      <c r="BIJ37" s="181"/>
      <c r="BIK37" s="181"/>
      <c r="BIL37" s="181"/>
      <c r="BIM37" s="181"/>
      <c r="BIN37" s="181"/>
      <c r="BIO37" s="181"/>
      <c r="BIP37" s="181"/>
      <c r="BIQ37" s="181"/>
      <c r="BIR37" s="181"/>
      <c r="BIS37" s="181"/>
      <c r="BIT37" s="181"/>
      <c r="BIU37" s="181"/>
      <c r="BIV37" s="181"/>
      <c r="BIW37" s="181"/>
      <c r="BIX37" s="181"/>
      <c r="BIY37" s="181"/>
      <c r="BIZ37" s="181"/>
      <c r="BJA37" s="181"/>
      <c r="BJB37" s="181"/>
      <c r="BJC37" s="181"/>
      <c r="BJD37" s="181"/>
      <c r="BJE37" s="181"/>
      <c r="BJF37" s="181"/>
      <c r="BJG37" s="181"/>
      <c r="BJH37" s="181"/>
      <c r="BJI37" s="181"/>
      <c r="BJJ37" s="181"/>
      <c r="BJK37" s="181"/>
      <c r="BJL37" s="181"/>
      <c r="BJM37" s="181"/>
      <c r="BJN37" s="181"/>
      <c r="BJO37" s="181"/>
      <c r="BJP37" s="181"/>
      <c r="BJQ37" s="181"/>
      <c r="BJR37" s="181"/>
      <c r="BJS37" s="181"/>
      <c r="BJT37" s="181"/>
      <c r="BJU37" s="181"/>
      <c r="BJV37" s="181"/>
      <c r="BJW37" s="181"/>
      <c r="BJX37" s="181"/>
      <c r="BJY37" s="181"/>
      <c r="BJZ37" s="181"/>
      <c r="BKA37" s="181"/>
      <c r="BKB37" s="181"/>
      <c r="BKC37" s="181"/>
      <c r="BKD37" s="181"/>
      <c r="BKE37" s="181"/>
      <c r="BKF37" s="181"/>
      <c r="BKG37" s="181"/>
      <c r="BKH37" s="181"/>
      <c r="BKI37" s="181"/>
      <c r="BKJ37" s="181"/>
      <c r="BKK37" s="181"/>
      <c r="BKL37" s="181"/>
      <c r="BKM37" s="181"/>
      <c r="BKN37" s="181"/>
      <c r="BKO37" s="181"/>
      <c r="BKP37" s="181"/>
      <c r="BKQ37" s="181"/>
      <c r="BKR37" s="181"/>
      <c r="BKS37" s="181"/>
      <c r="BKT37" s="181"/>
      <c r="BKU37" s="181"/>
      <c r="BKV37" s="181"/>
      <c r="BKW37" s="181"/>
      <c r="BKX37" s="181"/>
      <c r="BKY37" s="181"/>
      <c r="BKZ37" s="181"/>
      <c r="BLA37" s="181"/>
      <c r="BLB37" s="181"/>
      <c r="BLC37" s="181"/>
      <c r="BLD37" s="181"/>
      <c r="BLE37" s="181"/>
      <c r="BLF37" s="181"/>
      <c r="BLG37" s="181"/>
      <c r="BLH37" s="181"/>
      <c r="BLI37" s="181"/>
      <c r="BLJ37" s="181"/>
      <c r="BLK37" s="181"/>
      <c r="BLL37" s="181"/>
      <c r="BLM37" s="181"/>
      <c r="BLN37" s="181"/>
      <c r="BLO37" s="181"/>
      <c r="BLP37" s="181"/>
      <c r="BLQ37" s="181"/>
      <c r="BLR37" s="181"/>
      <c r="BLS37" s="181"/>
      <c r="BLT37" s="181"/>
      <c r="BLU37" s="181"/>
      <c r="BLV37" s="181"/>
      <c r="BLW37" s="181"/>
      <c r="BLX37" s="181"/>
      <c r="BLY37" s="181"/>
      <c r="BLZ37" s="181"/>
      <c r="BMA37" s="181"/>
      <c r="BMB37" s="181"/>
      <c r="BMC37" s="181"/>
      <c r="BMD37" s="181"/>
      <c r="BME37" s="181"/>
      <c r="BMF37" s="181"/>
      <c r="BMG37" s="181"/>
      <c r="BMH37" s="181"/>
      <c r="BMI37" s="181"/>
      <c r="BMJ37" s="181"/>
      <c r="BMK37" s="181"/>
      <c r="BML37" s="181"/>
      <c r="BMM37" s="181"/>
      <c r="BMN37" s="181"/>
      <c r="BMO37" s="181"/>
      <c r="BMP37" s="181"/>
      <c r="BMQ37" s="181"/>
      <c r="BMR37" s="181"/>
      <c r="BMS37" s="181"/>
      <c r="BMT37" s="181"/>
      <c r="BMU37" s="181"/>
      <c r="BMV37" s="181"/>
      <c r="BMW37" s="181"/>
      <c r="BMX37" s="181"/>
      <c r="BMY37" s="181"/>
      <c r="BMZ37" s="181"/>
      <c r="BNA37" s="181"/>
      <c r="BNB37" s="181"/>
      <c r="BNC37" s="181"/>
      <c r="BND37" s="181"/>
      <c r="BNE37" s="181"/>
      <c r="BNF37" s="181"/>
      <c r="BNG37" s="181"/>
      <c r="BNH37" s="181"/>
      <c r="BNI37" s="181"/>
      <c r="BNJ37" s="181"/>
      <c r="BNK37" s="181"/>
      <c r="BNL37" s="181"/>
      <c r="BNM37" s="181"/>
      <c r="BNN37" s="181"/>
      <c r="BNO37" s="181"/>
      <c r="BNP37" s="181"/>
      <c r="BNQ37" s="181"/>
      <c r="BNR37" s="181"/>
      <c r="BNS37" s="181"/>
      <c r="BNT37" s="181"/>
      <c r="BNU37" s="181"/>
      <c r="BNV37" s="181"/>
      <c r="BNW37" s="181"/>
      <c r="BNX37" s="181"/>
      <c r="BNY37" s="181"/>
      <c r="BNZ37" s="181"/>
      <c r="BOA37" s="181"/>
      <c r="BOB37" s="181"/>
      <c r="BOC37" s="181"/>
      <c r="BOD37" s="181"/>
      <c r="BOE37" s="181"/>
      <c r="BOF37" s="181"/>
      <c r="BOG37" s="181"/>
      <c r="BOH37" s="181"/>
      <c r="BOI37" s="181"/>
      <c r="BOJ37" s="181"/>
      <c r="BOK37" s="181"/>
      <c r="BOL37" s="181"/>
      <c r="BOM37" s="181"/>
      <c r="BON37" s="181"/>
      <c r="BOO37" s="181"/>
      <c r="BOP37" s="181"/>
      <c r="BOQ37" s="181"/>
      <c r="BOR37" s="181"/>
      <c r="BOS37" s="181"/>
      <c r="BOT37" s="181"/>
      <c r="BOU37" s="181"/>
      <c r="BOV37" s="181"/>
      <c r="BOW37" s="181"/>
      <c r="BOX37" s="181"/>
      <c r="BOY37" s="181"/>
      <c r="BOZ37" s="181"/>
      <c r="BPA37" s="181"/>
      <c r="BPB37" s="181"/>
      <c r="BPC37" s="181"/>
      <c r="BPD37" s="181"/>
      <c r="BPE37" s="181"/>
      <c r="BPF37" s="181"/>
      <c r="BPG37" s="181"/>
      <c r="BPH37" s="181"/>
      <c r="BPI37" s="181"/>
      <c r="BPJ37" s="181"/>
      <c r="BPK37" s="181"/>
      <c r="BPL37" s="181"/>
      <c r="BPM37" s="181"/>
      <c r="BPN37" s="181"/>
      <c r="BPO37" s="181"/>
      <c r="BPP37" s="181"/>
      <c r="BPQ37" s="181"/>
      <c r="BPR37" s="181"/>
      <c r="BPS37" s="181"/>
      <c r="BPT37" s="181"/>
      <c r="BPU37" s="181"/>
      <c r="BPV37" s="181"/>
      <c r="BPW37" s="181"/>
      <c r="BPX37" s="181"/>
      <c r="BPY37" s="181"/>
      <c r="BPZ37" s="181"/>
      <c r="BQA37" s="181"/>
      <c r="BQB37" s="181"/>
      <c r="BQC37" s="181"/>
      <c r="BQD37" s="181"/>
      <c r="BQE37" s="181"/>
      <c r="BQF37" s="181"/>
      <c r="BQG37" s="181"/>
      <c r="BQH37" s="181"/>
      <c r="BQI37" s="181"/>
      <c r="BQJ37" s="181"/>
      <c r="BQK37" s="181"/>
    </row>
    <row r="38" spans="1:1805" ht="15.75" thickBot="1" x14ac:dyDescent="0.3">
      <c r="A38" s="201"/>
      <c r="B38" s="168" t="s">
        <v>3</v>
      </c>
      <c r="K38" s="202">
        <f>SUM(M38:AU38)</f>
        <v>-3.3</v>
      </c>
      <c r="L38" s="168"/>
      <c r="M38" s="208">
        <f>SUM(M33:M36)</f>
        <v>-3.3</v>
      </c>
      <c r="N38" s="208">
        <f t="shared" ref="N38:AU38" si="1">SUM(N33:N36)</f>
        <v>0</v>
      </c>
      <c r="O38" s="208">
        <f t="shared" si="1"/>
        <v>0</v>
      </c>
      <c r="P38" s="208">
        <f t="shared" si="1"/>
        <v>0</v>
      </c>
      <c r="Q38" s="208">
        <f t="shared" si="1"/>
        <v>0</v>
      </c>
      <c r="R38" s="208">
        <f t="shared" si="1"/>
        <v>0</v>
      </c>
      <c r="S38" s="208">
        <f t="shared" si="1"/>
        <v>0</v>
      </c>
      <c r="T38" s="208">
        <f t="shared" si="1"/>
        <v>0</v>
      </c>
      <c r="U38" s="208">
        <f t="shared" si="1"/>
        <v>0</v>
      </c>
      <c r="V38" s="208">
        <f t="shared" si="1"/>
        <v>0</v>
      </c>
      <c r="W38" s="208">
        <f t="shared" si="1"/>
        <v>0</v>
      </c>
      <c r="X38" s="208">
        <f t="shared" si="1"/>
        <v>0</v>
      </c>
      <c r="Y38" s="208">
        <f t="shared" si="1"/>
        <v>0</v>
      </c>
      <c r="Z38" s="208">
        <f t="shared" si="1"/>
        <v>0</v>
      </c>
      <c r="AA38" s="208">
        <f t="shared" si="1"/>
        <v>0</v>
      </c>
      <c r="AB38" s="208">
        <f t="shared" si="1"/>
        <v>0</v>
      </c>
      <c r="AC38" s="208">
        <f t="shared" si="1"/>
        <v>0</v>
      </c>
      <c r="AD38" s="208">
        <f t="shared" si="1"/>
        <v>0</v>
      </c>
      <c r="AE38" s="208">
        <f t="shared" si="1"/>
        <v>0</v>
      </c>
      <c r="AF38" s="208">
        <f t="shared" si="1"/>
        <v>0</v>
      </c>
      <c r="AG38" s="208">
        <f t="shared" si="1"/>
        <v>0</v>
      </c>
      <c r="AH38" s="208">
        <f t="shared" si="1"/>
        <v>0</v>
      </c>
      <c r="AI38" s="208">
        <f t="shared" si="1"/>
        <v>0</v>
      </c>
      <c r="AJ38" s="208">
        <f t="shared" si="1"/>
        <v>0</v>
      </c>
      <c r="AK38" s="208">
        <f t="shared" si="1"/>
        <v>0</v>
      </c>
      <c r="AL38" s="208">
        <f t="shared" si="1"/>
        <v>0</v>
      </c>
      <c r="AM38" s="208">
        <f t="shared" si="1"/>
        <v>0</v>
      </c>
      <c r="AN38" s="208">
        <f t="shared" si="1"/>
        <v>0</v>
      </c>
      <c r="AO38" s="208">
        <f t="shared" si="1"/>
        <v>0</v>
      </c>
      <c r="AP38" s="208">
        <f t="shared" si="1"/>
        <v>0</v>
      </c>
      <c r="AQ38" s="208">
        <f t="shared" si="1"/>
        <v>0</v>
      </c>
      <c r="AR38" s="208">
        <f t="shared" si="1"/>
        <v>0</v>
      </c>
      <c r="AS38" s="208">
        <f t="shared" si="1"/>
        <v>0</v>
      </c>
      <c r="AT38" s="208">
        <f t="shared" si="1"/>
        <v>0</v>
      </c>
      <c r="AU38" s="208">
        <f t="shared" si="1"/>
        <v>0</v>
      </c>
    </row>
    <row r="39" spans="1:1805" s="180" customFormat="1" ht="6.75" thickTop="1" x14ac:dyDescent="0.15">
      <c r="A39" s="194"/>
      <c r="B39" s="195"/>
      <c r="K39" s="205"/>
      <c r="L39" s="195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09"/>
      <c r="AB39" s="209"/>
      <c r="AC39" s="209"/>
      <c r="AD39" s="209"/>
      <c r="AE39" s="209"/>
      <c r="AF39" s="209"/>
      <c r="AG39" s="209"/>
      <c r="AH39" s="209"/>
      <c r="AI39" s="209"/>
      <c r="AJ39" s="209"/>
      <c r="AK39" s="209"/>
      <c r="AL39" s="209"/>
      <c r="AM39" s="209"/>
      <c r="AN39" s="209"/>
      <c r="AO39" s="209"/>
      <c r="AP39" s="209"/>
      <c r="AQ39" s="209"/>
      <c r="AR39" s="209"/>
      <c r="AS39" s="209"/>
      <c r="AT39" s="209"/>
      <c r="AU39" s="209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81"/>
      <c r="BM39" s="181"/>
      <c r="BN39" s="181"/>
      <c r="BO39" s="181"/>
      <c r="BP39" s="181"/>
      <c r="BQ39" s="181"/>
      <c r="BR39" s="181"/>
      <c r="BS39" s="181"/>
      <c r="BT39" s="181"/>
      <c r="BU39" s="181"/>
      <c r="BV39" s="181"/>
      <c r="BW39" s="181"/>
      <c r="BX39" s="181"/>
      <c r="BY39" s="181"/>
      <c r="BZ39" s="181"/>
      <c r="CA39" s="181"/>
      <c r="CB39" s="181"/>
      <c r="CC39" s="181"/>
      <c r="CD39" s="181"/>
      <c r="CE39" s="181"/>
      <c r="CF39" s="181"/>
      <c r="CG39" s="181"/>
      <c r="CH39" s="181"/>
      <c r="CI39" s="181"/>
      <c r="CJ39" s="181"/>
      <c r="CK39" s="181"/>
      <c r="CL39" s="181"/>
      <c r="CM39" s="181"/>
      <c r="CN39" s="181"/>
      <c r="CO39" s="181"/>
      <c r="CP39" s="181"/>
      <c r="CQ39" s="181"/>
      <c r="CR39" s="181"/>
      <c r="CS39" s="181"/>
      <c r="CT39" s="181"/>
      <c r="CU39" s="181"/>
      <c r="CV39" s="181"/>
      <c r="CW39" s="181"/>
      <c r="CX39" s="181"/>
      <c r="CY39" s="181"/>
      <c r="CZ39" s="181"/>
      <c r="DA39" s="181"/>
      <c r="DB39" s="181"/>
      <c r="DC39" s="181"/>
      <c r="DD39" s="181"/>
      <c r="DE39" s="181"/>
      <c r="DF39" s="181"/>
      <c r="DG39" s="181"/>
      <c r="DH39" s="181"/>
      <c r="DI39" s="181"/>
      <c r="DJ39" s="181"/>
      <c r="DK39" s="181"/>
      <c r="DL39" s="181"/>
      <c r="DM39" s="181"/>
      <c r="DN39" s="181"/>
      <c r="DO39" s="181"/>
      <c r="DP39" s="181"/>
      <c r="DQ39" s="181"/>
      <c r="DR39" s="181"/>
      <c r="DS39" s="181"/>
      <c r="DT39" s="181"/>
      <c r="DU39" s="181"/>
      <c r="DV39" s="181"/>
      <c r="DW39" s="181"/>
      <c r="DX39" s="181"/>
      <c r="DY39" s="181"/>
      <c r="DZ39" s="181"/>
      <c r="EA39" s="181"/>
      <c r="EB39" s="181"/>
      <c r="EC39" s="181"/>
      <c r="ED39" s="181"/>
      <c r="EE39" s="181"/>
      <c r="EF39" s="181"/>
      <c r="EG39" s="181"/>
      <c r="EH39" s="181"/>
      <c r="EI39" s="181"/>
      <c r="EJ39" s="181"/>
      <c r="EK39" s="181"/>
      <c r="EL39" s="181"/>
      <c r="EM39" s="181"/>
      <c r="EN39" s="181"/>
      <c r="EO39" s="181"/>
      <c r="EP39" s="181"/>
      <c r="EQ39" s="181"/>
      <c r="ER39" s="181"/>
      <c r="ES39" s="181"/>
      <c r="ET39" s="181"/>
      <c r="EU39" s="181"/>
      <c r="EV39" s="181"/>
      <c r="EW39" s="181"/>
      <c r="EX39" s="181"/>
      <c r="EY39" s="181"/>
      <c r="EZ39" s="181"/>
      <c r="FA39" s="181"/>
      <c r="FB39" s="181"/>
      <c r="FC39" s="181"/>
      <c r="FD39" s="181"/>
      <c r="FE39" s="181"/>
      <c r="FF39" s="181"/>
      <c r="FG39" s="181"/>
      <c r="FH39" s="181"/>
      <c r="FI39" s="181"/>
      <c r="FJ39" s="181"/>
      <c r="FK39" s="181"/>
      <c r="FL39" s="181"/>
      <c r="FM39" s="181"/>
      <c r="FN39" s="181"/>
      <c r="FO39" s="181"/>
      <c r="FP39" s="181"/>
      <c r="FQ39" s="181"/>
      <c r="FR39" s="181"/>
      <c r="FS39" s="181"/>
      <c r="FT39" s="181"/>
      <c r="FU39" s="181"/>
      <c r="FV39" s="181"/>
      <c r="FW39" s="181"/>
      <c r="FX39" s="181"/>
      <c r="FY39" s="181"/>
      <c r="FZ39" s="181"/>
      <c r="GA39" s="181"/>
      <c r="GB39" s="181"/>
      <c r="GC39" s="181"/>
      <c r="GD39" s="181"/>
      <c r="GE39" s="181"/>
      <c r="GF39" s="181"/>
      <c r="GG39" s="181"/>
      <c r="GH39" s="181"/>
      <c r="GI39" s="181"/>
      <c r="GJ39" s="181"/>
      <c r="GK39" s="181"/>
      <c r="GL39" s="181"/>
      <c r="GM39" s="181"/>
      <c r="GN39" s="181"/>
      <c r="GO39" s="181"/>
      <c r="GP39" s="181"/>
      <c r="GQ39" s="181"/>
      <c r="GR39" s="181"/>
      <c r="GS39" s="181"/>
      <c r="GT39" s="181"/>
      <c r="GU39" s="181"/>
      <c r="GV39" s="181"/>
      <c r="GW39" s="181"/>
      <c r="GX39" s="181"/>
      <c r="GY39" s="181"/>
      <c r="GZ39" s="181"/>
      <c r="HA39" s="181"/>
      <c r="HB39" s="181"/>
      <c r="HC39" s="181"/>
      <c r="HD39" s="181"/>
      <c r="HE39" s="181"/>
      <c r="HF39" s="181"/>
      <c r="HG39" s="181"/>
      <c r="HH39" s="181"/>
      <c r="HI39" s="181"/>
      <c r="HJ39" s="181"/>
      <c r="HK39" s="181"/>
      <c r="HL39" s="181"/>
      <c r="HM39" s="181"/>
      <c r="HN39" s="181"/>
      <c r="HO39" s="181"/>
      <c r="HP39" s="181"/>
      <c r="HQ39" s="181"/>
      <c r="HR39" s="181"/>
      <c r="HS39" s="181"/>
      <c r="HT39" s="181"/>
      <c r="HU39" s="181"/>
      <c r="HV39" s="181"/>
      <c r="HW39" s="181"/>
      <c r="HX39" s="181"/>
      <c r="HY39" s="181"/>
      <c r="HZ39" s="181"/>
      <c r="IA39" s="181"/>
      <c r="IB39" s="181"/>
      <c r="IC39" s="181"/>
      <c r="ID39" s="181"/>
      <c r="IE39" s="181"/>
      <c r="IF39" s="181"/>
      <c r="IG39" s="181"/>
      <c r="IH39" s="181"/>
      <c r="II39" s="181"/>
      <c r="IJ39" s="181"/>
      <c r="IK39" s="181"/>
      <c r="IL39" s="181"/>
      <c r="IM39" s="181"/>
      <c r="IN39" s="181"/>
      <c r="IO39" s="181"/>
      <c r="IP39" s="181"/>
      <c r="IQ39" s="181"/>
      <c r="IR39" s="181"/>
      <c r="IS39" s="181"/>
      <c r="IT39" s="181"/>
      <c r="IU39" s="181"/>
      <c r="IV39" s="181"/>
      <c r="IW39" s="181"/>
      <c r="IX39" s="181"/>
      <c r="IY39" s="181"/>
      <c r="IZ39" s="181"/>
      <c r="JA39" s="181"/>
      <c r="JB39" s="181"/>
      <c r="JC39" s="181"/>
      <c r="JD39" s="181"/>
      <c r="JE39" s="181"/>
      <c r="JF39" s="181"/>
      <c r="JG39" s="181"/>
      <c r="JH39" s="181"/>
      <c r="JI39" s="181"/>
      <c r="JJ39" s="181"/>
      <c r="JK39" s="181"/>
      <c r="JL39" s="181"/>
      <c r="JM39" s="181"/>
      <c r="JN39" s="181"/>
      <c r="JO39" s="181"/>
      <c r="JP39" s="181"/>
      <c r="JQ39" s="181"/>
      <c r="JR39" s="181"/>
      <c r="JS39" s="181"/>
      <c r="JT39" s="181"/>
      <c r="JU39" s="181"/>
      <c r="JV39" s="181"/>
      <c r="JW39" s="181"/>
      <c r="JX39" s="181"/>
      <c r="JY39" s="181"/>
      <c r="JZ39" s="181"/>
      <c r="KA39" s="181"/>
      <c r="KB39" s="181"/>
      <c r="KC39" s="181"/>
      <c r="KD39" s="181"/>
      <c r="KE39" s="181"/>
      <c r="KF39" s="181"/>
      <c r="KG39" s="181"/>
      <c r="KH39" s="181"/>
      <c r="KI39" s="181"/>
      <c r="KJ39" s="181"/>
      <c r="KK39" s="181"/>
      <c r="KL39" s="181"/>
      <c r="KM39" s="181"/>
      <c r="KN39" s="181"/>
      <c r="KO39" s="181"/>
      <c r="KP39" s="181"/>
      <c r="KQ39" s="181"/>
      <c r="KR39" s="181"/>
      <c r="KS39" s="181"/>
      <c r="KT39" s="181"/>
      <c r="KU39" s="181"/>
      <c r="KV39" s="181"/>
      <c r="KW39" s="181"/>
      <c r="KX39" s="181"/>
      <c r="KY39" s="181"/>
      <c r="KZ39" s="181"/>
      <c r="LA39" s="181"/>
      <c r="LB39" s="181"/>
      <c r="LC39" s="181"/>
      <c r="LD39" s="181"/>
      <c r="LE39" s="181"/>
      <c r="LF39" s="181"/>
      <c r="LG39" s="181"/>
      <c r="LH39" s="181"/>
      <c r="LI39" s="181"/>
      <c r="LJ39" s="181"/>
      <c r="LK39" s="181"/>
      <c r="LL39" s="181"/>
      <c r="LM39" s="181"/>
      <c r="LN39" s="181"/>
      <c r="LO39" s="181"/>
      <c r="LP39" s="181"/>
      <c r="LQ39" s="181"/>
      <c r="LR39" s="181"/>
      <c r="LS39" s="181"/>
      <c r="LT39" s="181"/>
      <c r="LU39" s="181"/>
      <c r="LV39" s="181"/>
      <c r="LW39" s="181"/>
      <c r="LX39" s="181"/>
      <c r="LY39" s="181"/>
      <c r="LZ39" s="181"/>
      <c r="MA39" s="181"/>
      <c r="MB39" s="181"/>
      <c r="MC39" s="181"/>
      <c r="MD39" s="181"/>
      <c r="ME39" s="181"/>
      <c r="MF39" s="181"/>
      <c r="MG39" s="181"/>
      <c r="MH39" s="181"/>
      <c r="MI39" s="181"/>
      <c r="MJ39" s="181"/>
      <c r="MK39" s="181"/>
      <c r="ML39" s="181"/>
      <c r="MM39" s="181"/>
      <c r="MN39" s="181"/>
      <c r="MO39" s="181"/>
      <c r="MP39" s="181"/>
      <c r="MQ39" s="181"/>
      <c r="MR39" s="181"/>
      <c r="MS39" s="181"/>
      <c r="MT39" s="181"/>
      <c r="MU39" s="181"/>
      <c r="MV39" s="181"/>
      <c r="MW39" s="181"/>
      <c r="MX39" s="181"/>
      <c r="MY39" s="181"/>
      <c r="MZ39" s="181"/>
      <c r="NA39" s="181"/>
      <c r="NB39" s="181"/>
      <c r="NC39" s="181"/>
      <c r="ND39" s="181"/>
      <c r="NE39" s="181"/>
      <c r="NF39" s="181"/>
      <c r="NG39" s="181"/>
      <c r="NH39" s="181"/>
      <c r="NI39" s="181"/>
      <c r="NJ39" s="181"/>
      <c r="NK39" s="181"/>
      <c r="NL39" s="181"/>
      <c r="NM39" s="181"/>
      <c r="NN39" s="181"/>
      <c r="NO39" s="181"/>
      <c r="NP39" s="181"/>
      <c r="NQ39" s="181"/>
      <c r="NR39" s="181"/>
      <c r="NS39" s="181"/>
      <c r="NT39" s="181"/>
      <c r="NU39" s="181"/>
      <c r="NV39" s="181"/>
      <c r="NW39" s="181"/>
      <c r="NX39" s="181"/>
      <c r="NY39" s="181"/>
      <c r="NZ39" s="181"/>
      <c r="OA39" s="181"/>
      <c r="OB39" s="181"/>
      <c r="OC39" s="181"/>
      <c r="OD39" s="181"/>
      <c r="OE39" s="181"/>
      <c r="OF39" s="181"/>
      <c r="OG39" s="181"/>
      <c r="OH39" s="181"/>
      <c r="OI39" s="181"/>
      <c r="OJ39" s="181"/>
      <c r="OK39" s="181"/>
      <c r="OL39" s="181"/>
      <c r="OM39" s="181"/>
      <c r="ON39" s="181"/>
      <c r="OO39" s="181"/>
      <c r="OP39" s="181"/>
      <c r="OQ39" s="181"/>
      <c r="OR39" s="181"/>
      <c r="OS39" s="181"/>
      <c r="OT39" s="181"/>
      <c r="OU39" s="181"/>
      <c r="OV39" s="181"/>
      <c r="OW39" s="181"/>
      <c r="OX39" s="181"/>
      <c r="OY39" s="181"/>
      <c r="OZ39" s="181"/>
      <c r="PA39" s="181"/>
      <c r="PB39" s="181"/>
      <c r="PC39" s="181"/>
      <c r="PD39" s="181"/>
      <c r="PE39" s="181"/>
      <c r="PF39" s="181"/>
      <c r="PG39" s="181"/>
      <c r="PH39" s="181"/>
      <c r="PI39" s="181"/>
      <c r="PJ39" s="181"/>
      <c r="PK39" s="181"/>
      <c r="PL39" s="181"/>
      <c r="PM39" s="181"/>
      <c r="PN39" s="181"/>
      <c r="PO39" s="181"/>
      <c r="PP39" s="181"/>
      <c r="PQ39" s="181"/>
      <c r="PR39" s="181"/>
      <c r="PS39" s="181"/>
      <c r="PT39" s="181"/>
      <c r="PU39" s="181"/>
      <c r="PV39" s="181"/>
      <c r="PW39" s="181"/>
      <c r="PX39" s="181"/>
      <c r="PY39" s="181"/>
      <c r="PZ39" s="181"/>
      <c r="QA39" s="181"/>
      <c r="QB39" s="181"/>
      <c r="QC39" s="181"/>
      <c r="QD39" s="181"/>
      <c r="QE39" s="181"/>
      <c r="QF39" s="181"/>
      <c r="QG39" s="181"/>
      <c r="QH39" s="181"/>
      <c r="QI39" s="181"/>
      <c r="QJ39" s="181"/>
      <c r="QK39" s="181"/>
      <c r="QL39" s="181"/>
      <c r="QM39" s="181"/>
      <c r="QN39" s="181"/>
      <c r="QO39" s="181"/>
      <c r="QP39" s="181"/>
      <c r="QQ39" s="181"/>
      <c r="QR39" s="181"/>
      <c r="QS39" s="181"/>
      <c r="QT39" s="181"/>
      <c r="QU39" s="181"/>
      <c r="QV39" s="181"/>
      <c r="QW39" s="181"/>
      <c r="QX39" s="181"/>
      <c r="QY39" s="181"/>
      <c r="QZ39" s="181"/>
      <c r="RA39" s="181"/>
      <c r="RB39" s="181"/>
      <c r="RC39" s="181"/>
      <c r="RD39" s="181"/>
      <c r="RE39" s="181"/>
      <c r="RF39" s="181"/>
      <c r="RG39" s="181"/>
      <c r="RH39" s="181"/>
      <c r="RI39" s="181"/>
      <c r="RJ39" s="181"/>
      <c r="RK39" s="181"/>
      <c r="RL39" s="181"/>
      <c r="RM39" s="181"/>
      <c r="RN39" s="181"/>
      <c r="RO39" s="181"/>
      <c r="RP39" s="181"/>
      <c r="RQ39" s="181"/>
      <c r="RR39" s="181"/>
      <c r="RS39" s="181"/>
      <c r="RT39" s="181"/>
      <c r="RU39" s="181"/>
      <c r="RV39" s="181"/>
      <c r="RW39" s="181"/>
      <c r="RX39" s="181"/>
      <c r="RY39" s="181"/>
      <c r="RZ39" s="181"/>
      <c r="SA39" s="181"/>
      <c r="SB39" s="181"/>
      <c r="SC39" s="181"/>
      <c r="SD39" s="181"/>
      <c r="SE39" s="181"/>
      <c r="SF39" s="181"/>
      <c r="SG39" s="181"/>
      <c r="SH39" s="181"/>
      <c r="SI39" s="181"/>
      <c r="SJ39" s="181"/>
      <c r="SK39" s="181"/>
      <c r="SL39" s="181"/>
      <c r="SM39" s="181"/>
      <c r="SN39" s="181"/>
      <c r="SO39" s="181"/>
      <c r="SP39" s="181"/>
      <c r="SQ39" s="181"/>
      <c r="SR39" s="181"/>
      <c r="SS39" s="181"/>
      <c r="ST39" s="181"/>
      <c r="SU39" s="181"/>
      <c r="SV39" s="181"/>
      <c r="SW39" s="181"/>
      <c r="SX39" s="181"/>
      <c r="SY39" s="181"/>
      <c r="SZ39" s="181"/>
      <c r="TA39" s="181"/>
      <c r="TB39" s="181"/>
      <c r="TC39" s="181"/>
      <c r="TD39" s="181"/>
      <c r="TE39" s="181"/>
      <c r="TF39" s="181"/>
      <c r="TG39" s="181"/>
      <c r="TH39" s="181"/>
      <c r="TI39" s="181"/>
      <c r="TJ39" s="181"/>
      <c r="TK39" s="181"/>
      <c r="TL39" s="181"/>
      <c r="TM39" s="181"/>
      <c r="TN39" s="181"/>
      <c r="TO39" s="181"/>
      <c r="TP39" s="181"/>
      <c r="TQ39" s="181"/>
      <c r="TR39" s="181"/>
      <c r="TS39" s="181"/>
      <c r="TT39" s="181"/>
      <c r="TU39" s="181"/>
      <c r="TV39" s="181"/>
      <c r="TW39" s="181"/>
      <c r="TX39" s="181"/>
      <c r="TY39" s="181"/>
      <c r="TZ39" s="181"/>
      <c r="UA39" s="181"/>
      <c r="UB39" s="181"/>
      <c r="UC39" s="181"/>
      <c r="UD39" s="181"/>
      <c r="UE39" s="181"/>
      <c r="UF39" s="181"/>
      <c r="UG39" s="181"/>
      <c r="UH39" s="181"/>
      <c r="UI39" s="181"/>
      <c r="UJ39" s="181"/>
      <c r="UK39" s="181"/>
      <c r="UL39" s="181"/>
      <c r="UM39" s="181"/>
      <c r="UN39" s="181"/>
      <c r="UO39" s="181"/>
      <c r="UP39" s="181"/>
      <c r="UQ39" s="181"/>
      <c r="UR39" s="181"/>
      <c r="US39" s="181"/>
      <c r="UT39" s="181"/>
      <c r="UU39" s="181"/>
      <c r="UV39" s="181"/>
      <c r="UW39" s="181"/>
      <c r="UX39" s="181"/>
      <c r="UY39" s="181"/>
      <c r="UZ39" s="181"/>
      <c r="VA39" s="181"/>
      <c r="VB39" s="181"/>
      <c r="VC39" s="181"/>
      <c r="VD39" s="181"/>
      <c r="VE39" s="181"/>
      <c r="VF39" s="181"/>
      <c r="VG39" s="181"/>
      <c r="VH39" s="181"/>
      <c r="VI39" s="181"/>
      <c r="VJ39" s="181"/>
      <c r="VK39" s="181"/>
      <c r="VL39" s="181"/>
      <c r="VM39" s="181"/>
      <c r="VN39" s="181"/>
      <c r="VO39" s="181"/>
      <c r="VP39" s="181"/>
      <c r="VQ39" s="181"/>
      <c r="VR39" s="181"/>
      <c r="VS39" s="181"/>
      <c r="VT39" s="181"/>
      <c r="VU39" s="181"/>
      <c r="VV39" s="181"/>
      <c r="VW39" s="181"/>
      <c r="VX39" s="181"/>
      <c r="VY39" s="181"/>
      <c r="VZ39" s="181"/>
      <c r="WA39" s="181"/>
      <c r="WB39" s="181"/>
      <c r="WC39" s="181"/>
      <c r="WD39" s="181"/>
      <c r="WE39" s="181"/>
      <c r="WF39" s="181"/>
      <c r="WG39" s="181"/>
      <c r="WH39" s="181"/>
      <c r="WI39" s="181"/>
      <c r="WJ39" s="181"/>
      <c r="WK39" s="181"/>
      <c r="WL39" s="181"/>
      <c r="WM39" s="181"/>
      <c r="WN39" s="181"/>
      <c r="WO39" s="181"/>
      <c r="WP39" s="181"/>
      <c r="WQ39" s="181"/>
      <c r="WR39" s="181"/>
      <c r="WS39" s="181"/>
      <c r="WT39" s="181"/>
      <c r="WU39" s="181"/>
      <c r="WV39" s="181"/>
      <c r="WW39" s="181"/>
      <c r="WX39" s="181"/>
      <c r="WY39" s="181"/>
      <c r="WZ39" s="181"/>
      <c r="XA39" s="181"/>
      <c r="XB39" s="181"/>
      <c r="XC39" s="181"/>
      <c r="XD39" s="181"/>
      <c r="XE39" s="181"/>
      <c r="XF39" s="181"/>
      <c r="XG39" s="181"/>
      <c r="XH39" s="181"/>
      <c r="XI39" s="181"/>
      <c r="XJ39" s="181"/>
      <c r="XK39" s="181"/>
      <c r="XL39" s="181"/>
      <c r="XM39" s="181"/>
      <c r="XN39" s="181"/>
      <c r="XO39" s="181"/>
      <c r="XP39" s="181"/>
      <c r="XQ39" s="181"/>
      <c r="XR39" s="181"/>
      <c r="XS39" s="181"/>
      <c r="XT39" s="181"/>
      <c r="XU39" s="181"/>
      <c r="XV39" s="181"/>
      <c r="XW39" s="181"/>
      <c r="XX39" s="181"/>
      <c r="XY39" s="181"/>
      <c r="XZ39" s="181"/>
      <c r="YA39" s="181"/>
      <c r="YB39" s="181"/>
      <c r="YC39" s="181"/>
      <c r="YD39" s="181"/>
      <c r="YE39" s="181"/>
      <c r="YF39" s="181"/>
      <c r="YG39" s="181"/>
      <c r="YH39" s="181"/>
      <c r="YI39" s="181"/>
      <c r="YJ39" s="181"/>
      <c r="YK39" s="181"/>
      <c r="YL39" s="181"/>
      <c r="YM39" s="181"/>
      <c r="YN39" s="181"/>
      <c r="YO39" s="181"/>
      <c r="YP39" s="181"/>
      <c r="YQ39" s="181"/>
      <c r="YR39" s="181"/>
      <c r="YS39" s="181"/>
      <c r="YT39" s="181"/>
      <c r="YU39" s="181"/>
      <c r="YV39" s="181"/>
      <c r="YW39" s="181"/>
      <c r="YX39" s="181"/>
      <c r="YY39" s="181"/>
      <c r="YZ39" s="181"/>
      <c r="ZA39" s="181"/>
      <c r="ZB39" s="181"/>
      <c r="ZC39" s="181"/>
      <c r="ZD39" s="181"/>
      <c r="ZE39" s="181"/>
      <c r="ZF39" s="181"/>
      <c r="ZG39" s="181"/>
      <c r="ZH39" s="181"/>
      <c r="ZI39" s="181"/>
      <c r="ZJ39" s="181"/>
      <c r="ZK39" s="181"/>
      <c r="ZL39" s="181"/>
      <c r="ZM39" s="181"/>
      <c r="ZN39" s="181"/>
      <c r="ZO39" s="181"/>
      <c r="ZP39" s="181"/>
      <c r="ZQ39" s="181"/>
      <c r="ZR39" s="181"/>
      <c r="ZS39" s="181"/>
      <c r="ZT39" s="181"/>
      <c r="ZU39" s="181"/>
      <c r="ZV39" s="181"/>
      <c r="ZW39" s="181"/>
      <c r="ZX39" s="181"/>
      <c r="ZY39" s="181"/>
      <c r="ZZ39" s="181"/>
      <c r="AAA39" s="181"/>
      <c r="AAB39" s="181"/>
      <c r="AAC39" s="181"/>
      <c r="AAD39" s="181"/>
      <c r="AAE39" s="181"/>
      <c r="AAF39" s="181"/>
      <c r="AAG39" s="181"/>
      <c r="AAH39" s="181"/>
      <c r="AAI39" s="181"/>
      <c r="AAJ39" s="181"/>
      <c r="AAK39" s="181"/>
      <c r="AAL39" s="181"/>
      <c r="AAM39" s="181"/>
      <c r="AAN39" s="181"/>
      <c r="AAO39" s="181"/>
      <c r="AAP39" s="181"/>
      <c r="AAQ39" s="181"/>
      <c r="AAR39" s="181"/>
      <c r="AAS39" s="181"/>
      <c r="AAT39" s="181"/>
      <c r="AAU39" s="181"/>
      <c r="AAV39" s="181"/>
      <c r="AAW39" s="181"/>
      <c r="AAX39" s="181"/>
      <c r="AAY39" s="181"/>
      <c r="AAZ39" s="181"/>
      <c r="ABA39" s="181"/>
      <c r="ABB39" s="181"/>
      <c r="ABC39" s="181"/>
      <c r="ABD39" s="181"/>
      <c r="ABE39" s="181"/>
      <c r="ABF39" s="181"/>
      <c r="ABG39" s="181"/>
      <c r="ABH39" s="181"/>
      <c r="ABI39" s="181"/>
      <c r="ABJ39" s="181"/>
      <c r="ABK39" s="181"/>
      <c r="ABL39" s="181"/>
      <c r="ABM39" s="181"/>
      <c r="ABN39" s="181"/>
      <c r="ABO39" s="181"/>
      <c r="ABP39" s="181"/>
      <c r="ABQ39" s="181"/>
      <c r="ABR39" s="181"/>
      <c r="ABS39" s="181"/>
      <c r="ABT39" s="181"/>
      <c r="ABU39" s="181"/>
      <c r="ABV39" s="181"/>
      <c r="ABW39" s="181"/>
      <c r="ABX39" s="181"/>
      <c r="ABY39" s="181"/>
      <c r="ABZ39" s="181"/>
      <c r="ACA39" s="181"/>
      <c r="ACB39" s="181"/>
      <c r="ACC39" s="181"/>
      <c r="ACD39" s="181"/>
      <c r="ACE39" s="181"/>
      <c r="ACF39" s="181"/>
      <c r="ACG39" s="181"/>
      <c r="ACH39" s="181"/>
      <c r="ACI39" s="181"/>
      <c r="ACJ39" s="181"/>
      <c r="ACK39" s="181"/>
      <c r="ACL39" s="181"/>
      <c r="ACM39" s="181"/>
      <c r="ACN39" s="181"/>
      <c r="ACO39" s="181"/>
      <c r="ACP39" s="181"/>
      <c r="ACQ39" s="181"/>
      <c r="ACR39" s="181"/>
      <c r="ACS39" s="181"/>
      <c r="ACT39" s="181"/>
      <c r="ACU39" s="181"/>
      <c r="ACV39" s="181"/>
      <c r="ACW39" s="181"/>
      <c r="ACX39" s="181"/>
      <c r="ACY39" s="181"/>
      <c r="ACZ39" s="181"/>
      <c r="ADA39" s="181"/>
      <c r="ADB39" s="181"/>
      <c r="ADC39" s="181"/>
      <c r="ADD39" s="181"/>
      <c r="ADE39" s="181"/>
      <c r="ADF39" s="181"/>
      <c r="ADG39" s="181"/>
      <c r="ADH39" s="181"/>
      <c r="ADI39" s="181"/>
      <c r="ADJ39" s="181"/>
      <c r="ADK39" s="181"/>
      <c r="ADL39" s="181"/>
      <c r="ADM39" s="181"/>
      <c r="ADN39" s="181"/>
      <c r="ADO39" s="181"/>
      <c r="ADP39" s="181"/>
      <c r="ADQ39" s="181"/>
      <c r="ADR39" s="181"/>
      <c r="ADS39" s="181"/>
      <c r="ADT39" s="181"/>
      <c r="ADU39" s="181"/>
      <c r="ADV39" s="181"/>
      <c r="ADW39" s="181"/>
      <c r="ADX39" s="181"/>
      <c r="ADY39" s="181"/>
      <c r="ADZ39" s="181"/>
      <c r="AEA39" s="181"/>
      <c r="AEB39" s="181"/>
      <c r="AEC39" s="181"/>
      <c r="AED39" s="181"/>
      <c r="AEE39" s="181"/>
      <c r="AEF39" s="181"/>
      <c r="AEG39" s="181"/>
      <c r="AEH39" s="181"/>
      <c r="AEI39" s="181"/>
      <c r="AEJ39" s="181"/>
      <c r="AEK39" s="181"/>
      <c r="AEL39" s="181"/>
      <c r="AEM39" s="181"/>
      <c r="AEN39" s="181"/>
      <c r="AEO39" s="181"/>
      <c r="AEP39" s="181"/>
      <c r="AEQ39" s="181"/>
      <c r="AER39" s="181"/>
      <c r="AES39" s="181"/>
      <c r="AET39" s="181"/>
      <c r="AEU39" s="181"/>
      <c r="AEV39" s="181"/>
      <c r="AEW39" s="181"/>
      <c r="AEX39" s="181"/>
      <c r="AEY39" s="181"/>
      <c r="AEZ39" s="181"/>
      <c r="AFA39" s="181"/>
      <c r="AFB39" s="181"/>
      <c r="AFC39" s="181"/>
      <c r="AFD39" s="181"/>
      <c r="AFE39" s="181"/>
      <c r="AFF39" s="181"/>
      <c r="AFG39" s="181"/>
      <c r="AFH39" s="181"/>
      <c r="AFI39" s="181"/>
      <c r="AFJ39" s="181"/>
      <c r="AFK39" s="181"/>
      <c r="AFL39" s="181"/>
      <c r="AFM39" s="181"/>
      <c r="AFN39" s="181"/>
      <c r="AFO39" s="181"/>
      <c r="AFP39" s="181"/>
      <c r="AFQ39" s="181"/>
      <c r="AFR39" s="181"/>
      <c r="AFS39" s="181"/>
      <c r="AFT39" s="181"/>
      <c r="AFU39" s="181"/>
      <c r="AFV39" s="181"/>
      <c r="AFW39" s="181"/>
      <c r="AFX39" s="181"/>
      <c r="AFY39" s="181"/>
      <c r="AFZ39" s="181"/>
      <c r="AGA39" s="181"/>
      <c r="AGB39" s="181"/>
      <c r="AGC39" s="181"/>
      <c r="AGD39" s="181"/>
      <c r="AGE39" s="181"/>
      <c r="AGF39" s="181"/>
      <c r="AGG39" s="181"/>
      <c r="AGH39" s="181"/>
      <c r="AGI39" s="181"/>
      <c r="AGJ39" s="181"/>
      <c r="AGK39" s="181"/>
      <c r="AGL39" s="181"/>
      <c r="AGM39" s="181"/>
      <c r="AGN39" s="181"/>
      <c r="AGO39" s="181"/>
      <c r="AGP39" s="181"/>
      <c r="AGQ39" s="181"/>
      <c r="AGR39" s="181"/>
      <c r="AGS39" s="181"/>
      <c r="AGT39" s="181"/>
      <c r="AGU39" s="181"/>
      <c r="AGV39" s="181"/>
      <c r="AGW39" s="181"/>
      <c r="AGX39" s="181"/>
      <c r="AGY39" s="181"/>
      <c r="AGZ39" s="181"/>
      <c r="AHA39" s="181"/>
      <c r="AHB39" s="181"/>
      <c r="AHC39" s="181"/>
      <c r="AHD39" s="181"/>
      <c r="AHE39" s="181"/>
      <c r="AHF39" s="181"/>
      <c r="AHG39" s="181"/>
      <c r="AHH39" s="181"/>
      <c r="AHI39" s="181"/>
      <c r="AHJ39" s="181"/>
      <c r="AHK39" s="181"/>
      <c r="AHL39" s="181"/>
      <c r="AHM39" s="181"/>
      <c r="AHN39" s="181"/>
      <c r="AHO39" s="181"/>
      <c r="AHP39" s="181"/>
      <c r="AHQ39" s="181"/>
      <c r="AHR39" s="181"/>
      <c r="AHS39" s="181"/>
      <c r="AHT39" s="181"/>
      <c r="AHU39" s="181"/>
      <c r="AHV39" s="181"/>
      <c r="AHW39" s="181"/>
      <c r="AHX39" s="181"/>
      <c r="AHY39" s="181"/>
      <c r="AHZ39" s="181"/>
      <c r="AIA39" s="181"/>
      <c r="AIB39" s="181"/>
      <c r="AIC39" s="181"/>
      <c r="AID39" s="181"/>
      <c r="AIE39" s="181"/>
      <c r="AIF39" s="181"/>
      <c r="AIG39" s="181"/>
      <c r="AIH39" s="181"/>
      <c r="AII39" s="181"/>
      <c r="AIJ39" s="181"/>
      <c r="AIK39" s="181"/>
      <c r="AIL39" s="181"/>
      <c r="AIM39" s="181"/>
      <c r="AIN39" s="181"/>
      <c r="AIO39" s="181"/>
      <c r="AIP39" s="181"/>
      <c r="AIQ39" s="181"/>
      <c r="AIR39" s="181"/>
      <c r="AIS39" s="181"/>
      <c r="AIT39" s="181"/>
      <c r="AIU39" s="181"/>
      <c r="AIV39" s="181"/>
      <c r="AIW39" s="181"/>
      <c r="AIX39" s="181"/>
      <c r="AIY39" s="181"/>
      <c r="AIZ39" s="181"/>
      <c r="AJA39" s="181"/>
      <c r="AJB39" s="181"/>
      <c r="AJC39" s="181"/>
      <c r="AJD39" s="181"/>
      <c r="AJE39" s="181"/>
      <c r="AJF39" s="181"/>
      <c r="AJG39" s="181"/>
      <c r="AJH39" s="181"/>
      <c r="AJI39" s="181"/>
      <c r="AJJ39" s="181"/>
      <c r="AJK39" s="181"/>
      <c r="AJL39" s="181"/>
      <c r="AJM39" s="181"/>
      <c r="AJN39" s="181"/>
      <c r="AJO39" s="181"/>
      <c r="AJP39" s="181"/>
      <c r="AJQ39" s="181"/>
      <c r="AJR39" s="181"/>
      <c r="AJS39" s="181"/>
      <c r="AJT39" s="181"/>
      <c r="AJU39" s="181"/>
      <c r="AJV39" s="181"/>
      <c r="AJW39" s="181"/>
      <c r="AJX39" s="181"/>
      <c r="AJY39" s="181"/>
      <c r="AJZ39" s="181"/>
      <c r="AKA39" s="181"/>
      <c r="AKB39" s="181"/>
      <c r="AKC39" s="181"/>
      <c r="AKD39" s="181"/>
      <c r="AKE39" s="181"/>
      <c r="AKF39" s="181"/>
      <c r="AKG39" s="181"/>
      <c r="AKH39" s="181"/>
      <c r="AKI39" s="181"/>
      <c r="AKJ39" s="181"/>
      <c r="AKK39" s="181"/>
      <c r="AKL39" s="181"/>
      <c r="AKM39" s="181"/>
      <c r="AKN39" s="181"/>
      <c r="AKO39" s="181"/>
      <c r="AKP39" s="181"/>
      <c r="AKQ39" s="181"/>
      <c r="AKR39" s="181"/>
      <c r="AKS39" s="181"/>
      <c r="AKT39" s="181"/>
      <c r="AKU39" s="181"/>
      <c r="AKV39" s="181"/>
      <c r="AKW39" s="181"/>
      <c r="AKX39" s="181"/>
      <c r="AKY39" s="181"/>
      <c r="AKZ39" s="181"/>
      <c r="ALA39" s="181"/>
      <c r="ALB39" s="181"/>
      <c r="ALC39" s="181"/>
      <c r="ALD39" s="181"/>
      <c r="ALE39" s="181"/>
      <c r="ALF39" s="181"/>
      <c r="ALG39" s="181"/>
      <c r="ALH39" s="181"/>
      <c r="ALI39" s="181"/>
      <c r="ALJ39" s="181"/>
      <c r="ALK39" s="181"/>
      <c r="ALL39" s="181"/>
      <c r="ALM39" s="181"/>
      <c r="ALN39" s="181"/>
      <c r="ALO39" s="181"/>
      <c r="ALP39" s="181"/>
      <c r="ALQ39" s="181"/>
      <c r="ALR39" s="181"/>
      <c r="ALS39" s="181"/>
      <c r="ALT39" s="181"/>
      <c r="ALU39" s="181"/>
      <c r="ALV39" s="181"/>
      <c r="ALW39" s="181"/>
      <c r="ALX39" s="181"/>
      <c r="ALY39" s="181"/>
      <c r="ALZ39" s="181"/>
      <c r="AMA39" s="181"/>
      <c r="AMB39" s="181"/>
      <c r="AMC39" s="181"/>
      <c r="AMD39" s="181"/>
      <c r="AME39" s="181"/>
      <c r="AMF39" s="181"/>
      <c r="AMG39" s="181"/>
      <c r="AMH39" s="181"/>
      <c r="AMI39" s="181"/>
      <c r="AMJ39" s="181"/>
      <c r="AMK39" s="181"/>
      <c r="AML39" s="181"/>
      <c r="AMM39" s="181"/>
      <c r="AMN39" s="181"/>
      <c r="AMO39" s="181"/>
      <c r="AMP39" s="181"/>
      <c r="AMQ39" s="181"/>
      <c r="AMR39" s="181"/>
      <c r="AMS39" s="181"/>
      <c r="AMT39" s="181"/>
      <c r="AMU39" s="181"/>
      <c r="AMV39" s="181"/>
      <c r="AMW39" s="181"/>
      <c r="AMX39" s="181"/>
      <c r="AMY39" s="181"/>
      <c r="AMZ39" s="181"/>
      <c r="ANA39" s="181"/>
      <c r="ANB39" s="181"/>
      <c r="ANC39" s="181"/>
      <c r="AND39" s="181"/>
      <c r="ANE39" s="181"/>
      <c r="ANF39" s="181"/>
      <c r="ANG39" s="181"/>
      <c r="ANH39" s="181"/>
      <c r="ANI39" s="181"/>
      <c r="ANJ39" s="181"/>
      <c r="ANK39" s="181"/>
      <c r="ANL39" s="181"/>
      <c r="ANM39" s="181"/>
      <c r="ANN39" s="181"/>
      <c r="ANO39" s="181"/>
      <c r="ANP39" s="181"/>
      <c r="ANQ39" s="181"/>
      <c r="ANR39" s="181"/>
      <c r="ANS39" s="181"/>
      <c r="ANT39" s="181"/>
      <c r="ANU39" s="181"/>
      <c r="ANV39" s="181"/>
      <c r="ANW39" s="181"/>
      <c r="ANX39" s="181"/>
      <c r="ANY39" s="181"/>
      <c r="ANZ39" s="181"/>
      <c r="AOA39" s="181"/>
      <c r="AOB39" s="181"/>
      <c r="AOC39" s="181"/>
      <c r="AOD39" s="181"/>
      <c r="AOE39" s="181"/>
      <c r="AOF39" s="181"/>
      <c r="AOG39" s="181"/>
      <c r="AOH39" s="181"/>
      <c r="AOI39" s="181"/>
      <c r="AOJ39" s="181"/>
      <c r="AOK39" s="181"/>
      <c r="AOL39" s="181"/>
      <c r="AOM39" s="181"/>
      <c r="AON39" s="181"/>
      <c r="AOO39" s="181"/>
      <c r="AOP39" s="181"/>
      <c r="AOQ39" s="181"/>
      <c r="AOR39" s="181"/>
      <c r="AOS39" s="181"/>
      <c r="AOT39" s="181"/>
      <c r="AOU39" s="181"/>
      <c r="AOV39" s="181"/>
      <c r="AOW39" s="181"/>
      <c r="AOX39" s="181"/>
      <c r="AOY39" s="181"/>
      <c r="AOZ39" s="181"/>
      <c r="APA39" s="181"/>
      <c r="APB39" s="181"/>
      <c r="APC39" s="181"/>
      <c r="APD39" s="181"/>
      <c r="APE39" s="181"/>
      <c r="APF39" s="181"/>
      <c r="APG39" s="181"/>
      <c r="APH39" s="181"/>
      <c r="API39" s="181"/>
      <c r="APJ39" s="181"/>
      <c r="APK39" s="181"/>
      <c r="APL39" s="181"/>
      <c r="APM39" s="181"/>
      <c r="APN39" s="181"/>
      <c r="APO39" s="181"/>
      <c r="APP39" s="181"/>
      <c r="APQ39" s="181"/>
      <c r="APR39" s="181"/>
      <c r="APS39" s="181"/>
      <c r="APT39" s="181"/>
      <c r="APU39" s="181"/>
      <c r="APV39" s="181"/>
      <c r="APW39" s="181"/>
      <c r="APX39" s="181"/>
      <c r="APY39" s="181"/>
      <c r="APZ39" s="181"/>
      <c r="AQA39" s="181"/>
      <c r="AQB39" s="181"/>
      <c r="AQC39" s="181"/>
      <c r="AQD39" s="181"/>
      <c r="AQE39" s="181"/>
      <c r="AQF39" s="181"/>
      <c r="AQG39" s="181"/>
      <c r="AQH39" s="181"/>
      <c r="AQI39" s="181"/>
      <c r="AQJ39" s="181"/>
      <c r="AQK39" s="181"/>
      <c r="AQL39" s="181"/>
      <c r="AQM39" s="181"/>
      <c r="AQN39" s="181"/>
      <c r="AQO39" s="181"/>
      <c r="AQP39" s="181"/>
      <c r="AQQ39" s="181"/>
      <c r="AQR39" s="181"/>
      <c r="AQS39" s="181"/>
      <c r="AQT39" s="181"/>
      <c r="AQU39" s="181"/>
      <c r="AQV39" s="181"/>
      <c r="AQW39" s="181"/>
      <c r="AQX39" s="181"/>
      <c r="AQY39" s="181"/>
      <c r="AQZ39" s="181"/>
      <c r="ARA39" s="181"/>
      <c r="ARB39" s="181"/>
      <c r="ARC39" s="181"/>
      <c r="ARD39" s="181"/>
      <c r="ARE39" s="181"/>
      <c r="ARF39" s="181"/>
      <c r="ARG39" s="181"/>
      <c r="ARH39" s="181"/>
      <c r="ARI39" s="181"/>
      <c r="ARJ39" s="181"/>
      <c r="ARK39" s="181"/>
      <c r="ARL39" s="181"/>
      <c r="ARM39" s="181"/>
      <c r="ARN39" s="181"/>
      <c r="ARO39" s="181"/>
      <c r="ARP39" s="181"/>
      <c r="ARQ39" s="181"/>
      <c r="ARR39" s="181"/>
      <c r="ARS39" s="181"/>
      <c r="ART39" s="181"/>
      <c r="ARU39" s="181"/>
      <c r="ARV39" s="181"/>
      <c r="ARW39" s="181"/>
      <c r="ARX39" s="181"/>
      <c r="ARY39" s="181"/>
      <c r="ARZ39" s="181"/>
      <c r="ASA39" s="181"/>
      <c r="ASB39" s="181"/>
      <c r="ASC39" s="181"/>
      <c r="ASD39" s="181"/>
      <c r="ASE39" s="181"/>
      <c r="ASF39" s="181"/>
      <c r="ASG39" s="181"/>
      <c r="ASH39" s="181"/>
      <c r="ASI39" s="181"/>
      <c r="ASJ39" s="181"/>
      <c r="ASK39" s="181"/>
      <c r="ASL39" s="181"/>
      <c r="ASM39" s="181"/>
      <c r="ASN39" s="181"/>
      <c r="ASO39" s="181"/>
      <c r="ASP39" s="181"/>
      <c r="ASQ39" s="181"/>
      <c r="ASR39" s="181"/>
      <c r="ASS39" s="181"/>
      <c r="AST39" s="181"/>
      <c r="ASU39" s="181"/>
      <c r="ASV39" s="181"/>
      <c r="ASW39" s="181"/>
      <c r="ASX39" s="181"/>
      <c r="ASY39" s="181"/>
      <c r="ASZ39" s="181"/>
      <c r="ATA39" s="181"/>
      <c r="ATB39" s="181"/>
      <c r="ATC39" s="181"/>
      <c r="ATD39" s="181"/>
      <c r="ATE39" s="181"/>
      <c r="ATF39" s="181"/>
      <c r="ATG39" s="181"/>
      <c r="ATH39" s="181"/>
      <c r="ATI39" s="181"/>
      <c r="ATJ39" s="181"/>
      <c r="ATK39" s="181"/>
      <c r="ATL39" s="181"/>
      <c r="ATM39" s="181"/>
      <c r="ATN39" s="181"/>
      <c r="ATO39" s="181"/>
      <c r="ATP39" s="181"/>
      <c r="ATQ39" s="181"/>
      <c r="ATR39" s="181"/>
      <c r="ATS39" s="181"/>
      <c r="ATT39" s="181"/>
      <c r="ATU39" s="181"/>
      <c r="ATV39" s="181"/>
      <c r="ATW39" s="181"/>
      <c r="ATX39" s="181"/>
      <c r="ATY39" s="181"/>
      <c r="ATZ39" s="181"/>
      <c r="AUA39" s="181"/>
      <c r="AUB39" s="181"/>
      <c r="AUC39" s="181"/>
      <c r="AUD39" s="181"/>
      <c r="AUE39" s="181"/>
      <c r="AUF39" s="181"/>
      <c r="AUG39" s="181"/>
      <c r="AUH39" s="181"/>
      <c r="AUI39" s="181"/>
      <c r="AUJ39" s="181"/>
      <c r="AUK39" s="181"/>
      <c r="AUL39" s="181"/>
      <c r="AUM39" s="181"/>
      <c r="AUN39" s="181"/>
      <c r="AUO39" s="181"/>
      <c r="AUP39" s="181"/>
      <c r="AUQ39" s="181"/>
      <c r="AUR39" s="181"/>
      <c r="AUS39" s="181"/>
      <c r="AUT39" s="181"/>
      <c r="AUU39" s="181"/>
      <c r="AUV39" s="181"/>
      <c r="AUW39" s="181"/>
      <c r="AUX39" s="181"/>
      <c r="AUY39" s="181"/>
      <c r="AUZ39" s="181"/>
      <c r="AVA39" s="181"/>
      <c r="AVB39" s="181"/>
      <c r="AVC39" s="181"/>
      <c r="AVD39" s="181"/>
      <c r="AVE39" s="181"/>
      <c r="AVF39" s="181"/>
      <c r="AVG39" s="181"/>
      <c r="AVH39" s="181"/>
      <c r="AVI39" s="181"/>
      <c r="AVJ39" s="181"/>
      <c r="AVK39" s="181"/>
      <c r="AVL39" s="181"/>
      <c r="AVM39" s="181"/>
      <c r="AVN39" s="181"/>
      <c r="AVO39" s="181"/>
      <c r="AVP39" s="181"/>
      <c r="AVQ39" s="181"/>
      <c r="AVR39" s="181"/>
      <c r="AVS39" s="181"/>
      <c r="AVT39" s="181"/>
      <c r="AVU39" s="181"/>
      <c r="AVV39" s="181"/>
      <c r="AVW39" s="181"/>
      <c r="AVX39" s="181"/>
      <c r="AVY39" s="181"/>
      <c r="AVZ39" s="181"/>
      <c r="AWA39" s="181"/>
      <c r="AWB39" s="181"/>
      <c r="AWC39" s="181"/>
      <c r="AWD39" s="181"/>
      <c r="AWE39" s="181"/>
      <c r="AWF39" s="181"/>
      <c r="AWG39" s="181"/>
      <c r="AWH39" s="181"/>
      <c r="AWI39" s="181"/>
      <c r="AWJ39" s="181"/>
      <c r="AWK39" s="181"/>
      <c r="AWL39" s="181"/>
      <c r="AWM39" s="181"/>
      <c r="AWN39" s="181"/>
      <c r="AWO39" s="181"/>
      <c r="AWP39" s="181"/>
      <c r="AWQ39" s="181"/>
      <c r="AWR39" s="181"/>
      <c r="AWS39" s="181"/>
      <c r="AWT39" s="181"/>
      <c r="AWU39" s="181"/>
      <c r="AWV39" s="181"/>
      <c r="AWW39" s="181"/>
      <c r="AWX39" s="181"/>
      <c r="AWY39" s="181"/>
      <c r="AWZ39" s="181"/>
      <c r="AXA39" s="181"/>
      <c r="AXB39" s="181"/>
      <c r="AXC39" s="181"/>
      <c r="AXD39" s="181"/>
      <c r="AXE39" s="181"/>
      <c r="AXF39" s="181"/>
      <c r="AXG39" s="181"/>
      <c r="AXH39" s="181"/>
      <c r="AXI39" s="181"/>
      <c r="AXJ39" s="181"/>
      <c r="AXK39" s="181"/>
      <c r="AXL39" s="181"/>
      <c r="AXM39" s="181"/>
      <c r="AXN39" s="181"/>
      <c r="AXO39" s="181"/>
      <c r="AXP39" s="181"/>
      <c r="AXQ39" s="181"/>
      <c r="AXR39" s="181"/>
      <c r="AXS39" s="181"/>
      <c r="AXT39" s="181"/>
      <c r="AXU39" s="181"/>
      <c r="AXV39" s="181"/>
      <c r="AXW39" s="181"/>
      <c r="AXX39" s="181"/>
      <c r="AXY39" s="181"/>
      <c r="AXZ39" s="181"/>
      <c r="AYA39" s="181"/>
      <c r="AYB39" s="181"/>
      <c r="AYC39" s="181"/>
      <c r="AYD39" s="181"/>
      <c r="AYE39" s="181"/>
      <c r="AYF39" s="181"/>
      <c r="AYG39" s="181"/>
      <c r="AYH39" s="181"/>
      <c r="AYI39" s="181"/>
      <c r="AYJ39" s="181"/>
      <c r="AYK39" s="181"/>
      <c r="AYL39" s="181"/>
      <c r="AYM39" s="181"/>
      <c r="AYN39" s="181"/>
      <c r="AYO39" s="181"/>
      <c r="AYP39" s="181"/>
      <c r="AYQ39" s="181"/>
      <c r="AYR39" s="181"/>
      <c r="AYS39" s="181"/>
      <c r="AYT39" s="181"/>
      <c r="AYU39" s="181"/>
      <c r="AYV39" s="181"/>
      <c r="AYW39" s="181"/>
      <c r="AYX39" s="181"/>
      <c r="AYY39" s="181"/>
      <c r="AYZ39" s="181"/>
      <c r="AZA39" s="181"/>
      <c r="AZB39" s="181"/>
      <c r="AZC39" s="181"/>
      <c r="AZD39" s="181"/>
      <c r="AZE39" s="181"/>
      <c r="AZF39" s="181"/>
      <c r="AZG39" s="181"/>
      <c r="AZH39" s="181"/>
      <c r="AZI39" s="181"/>
      <c r="AZJ39" s="181"/>
      <c r="AZK39" s="181"/>
      <c r="AZL39" s="181"/>
      <c r="AZM39" s="181"/>
      <c r="AZN39" s="181"/>
      <c r="AZO39" s="181"/>
      <c r="AZP39" s="181"/>
      <c r="AZQ39" s="181"/>
      <c r="AZR39" s="181"/>
      <c r="AZS39" s="181"/>
      <c r="AZT39" s="181"/>
      <c r="AZU39" s="181"/>
      <c r="AZV39" s="181"/>
      <c r="AZW39" s="181"/>
      <c r="AZX39" s="181"/>
      <c r="AZY39" s="181"/>
      <c r="AZZ39" s="181"/>
      <c r="BAA39" s="181"/>
      <c r="BAB39" s="181"/>
      <c r="BAC39" s="181"/>
      <c r="BAD39" s="181"/>
      <c r="BAE39" s="181"/>
      <c r="BAF39" s="181"/>
      <c r="BAG39" s="181"/>
      <c r="BAH39" s="181"/>
      <c r="BAI39" s="181"/>
      <c r="BAJ39" s="181"/>
      <c r="BAK39" s="181"/>
      <c r="BAL39" s="181"/>
      <c r="BAM39" s="181"/>
      <c r="BAN39" s="181"/>
      <c r="BAO39" s="181"/>
      <c r="BAP39" s="181"/>
      <c r="BAQ39" s="181"/>
      <c r="BAR39" s="181"/>
      <c r="BAS39" s="181"/>
      <c r="BAT39" s="181"/>
      <c r="BAU39" s="181"/>
      <c r="BAV39" s="181"/>
      <c r="BAW39" s="181"/>
      <c r="BAX39" s="181"/>
      <c r="BAY39" s="181"/>
      <c r="BAZ39" s="181"/>
      <c r="BBA39" s="181"/>
      <c r="BBB39" s="181"/>
      <c r="BBC39" s="181"/>
      <c r="BBD39" s="181"/>
      <c r="BBE39" s="181"/>
      <c r="BBF39" s="181"/>
      <c r="BBG39" s="181"/>
      <c r="BBH39" s="181"/>
      <c r="BBI39" s="181"/>
      <c r="BBJ39" s="181"/>
      <c r="BBK39" s="181"/>
      <c r="BBL39" s="181"/>
      <c r="BBM39" s="181"/>
      <c r="BBN39" s="181"/>
      <c r="BBO39" s="181"/>
      <c r="BBP39" s="181"/>
      <c r="BBQ39" s="181"/>
      <c r="BBR39" s="181"/>
      <c r="BBS39" s="181"/>
      <c r="BBT39" s="181"/>
      <c r="BBU39" s="181"/>
      <c r="BBV39" s="181"/>
      <c r="BBW39" s="181"/>
      <c r="BBX39" s="181"/>
      <c r="BBY39" s="181"/>
      <c r="BBZ39" s="181"/>
      <c r="BCA39" s="181"/>
      <c r="BCB39" s="181"/>
      <c r="BCC39" s="181"/>
      <c r="BCD39" s="181"/>
      <c r="BCE39" s="181"/>
      <c r="BCF39" s="181"/>
      <c r="BCG39" s="181"/>
      <c r="BCH39" s="181"/>
      <c r="BCI39" s="181"/>
      <c r="BCJ39" s="181"/>
      <c r="BCK39" s="181"/>
      <c r="BCL39" s="181"/>
      <c r="BCM39" s="181"/>
      <c r="BCN39" s="181"/>
      <c r="BCO39" s="181"/>
      <c r="BCP39" s="181"/>
      <c r="BCQ39" s="181"/>
      <c r="BCR39" s="181"/>
      <c r="BCS39" s="181"/>
      <c r="BCT39" s="181"/>
      <c r="BCU39" s="181"/>
      <c r="BCV39" s="181"/>
      <c r="BCW39" s="181"/>
      <c r="BCX39" s="181"/>
      <c r="BCY39" s="181"/>
      <c r="BCZ39" s="181"/>
      <c r="BDA39" s="181"/>
      <c r="BDB39" s="181"/>
      <c r="BDC39" s="181"/>
      <c r="BDD39" s="181"/>
      <c r="BDE39" s="181"/>
      <c r="BDF39" s="181"/>
      <c r="BDG39" s="181"/>
      <c r="BDH39" s="181"/>
      <c r="BDI39" s="181"/>
      <c r="BDJ39" s="181"/>
      <c r="BDK39" s="181"/>
      <c r="BDL39" s="181"/>
      <c r="BDM39" s="181"/>
      <c r="BDN39" s="181"/>
      <c r="BDO39" s="181"/>
      <c r="BDP39" s="181"/>
      <c r="BDQ39" s="181"/>
      <c r="BDR39" s="181"/>
      <c r="BDS39" s="181"/>
      <c r="BDT39" s="181"/>
      <c r="BDU39" s="181"/>
      <c r="BDV39" s="181"/>
      <c r="BDW39" s="181"/>
      <c r="BDX39" s="181"/>
      <c r="BDY39" s="181"/>
      <c r="BDZ39" s="181"/>
      <c r="BEA39" s="181"/>
      <c r="BEB39" s="181"/>
      <c r="BEC39" s="181"/>
      <c r="BED39" s="181"/>
      <c r="BEE39" s="181"/>
      <c r="BEF39" s="181"/>
      <c r="BEG39" s="181"/>
      <c r="BEH39" s="181"/>
      <c r="BEI39" s="181"/>
      <c r="BEJ39" s="181"/>
      <c r="BEK39" s="181"/>
      <c r="BEL39" s="181"/>
      <c r="BEM39" s="181"/>
      <c r="BEN39" s="181"/>
      <c r="BEO39" s="181"/>
      <c r="BEP39" s="181"/>
      <c r="BEQ39" s="181"/>
      <c r="BER39" s="181"/>
      <c r="BES39" s="181"/>
      <c r="BET39" s="181"/>
      <c r="BEU39" s="181"/>
      <c r="BEV39" s="181"/>
      <c r="BEW39" s="181"/>
      <c r="BEX39" s="181"/>
      <c r="BEY39" s="181"/>
      <c r="BEZ39" s="181"/>
      <c r="BFA39" s="181"/>
      <c r="BFB39" s="181"/>
      <c r="BFC39" s="181"/>
      <c r="BFD39" s="181"/>
      <c r="BFE39" s="181"/>
      <c r="BFF39" s="181"/>
      <c r="BFG39" s="181"/>
      <c r="BFH39" s="181"/>
      <c r="BFI39" s="181"/>
      <c r="BFJ39" s="181"/>
      <c r="BFK39" s="181"/>
      <c r="BFL39" s="181"/>
      <c r="BFM39" s="181"/>
      <c r="BFN39" s="181"/>
      <c r="BFO39" s="181"/>
      <c r="BFP39" s="181"/>
      <c r="BFQ39" s="181"/>
      <c r="BFR39" s="181"/>
      <c r="BFS39" s="181"/>
      <c r="BFT39" s="181"/>
      <c r="BFU39" s="181"/>
      <c r="BFV39" s="181"/>
      <c r="BFW39" s="181"/>
      <c r="BFX39" s="181"/>
      <c r="BFY39" s="181"/>
      <c r="BFZ39" s="181"/>
      <c r="BGA39" s="181"/>
      <c r="BGB39" s="181"/>
      <c r="BGC39" s="181"/>
      <c r="BGD39" s="181"/>
      <c r="BGE39" s="181"/>
      <c r="BGF39" s="181"/>
      <c r="BGG39" s="181"/>
      <c r="BGH39" s="181"/>
      <c r="BGI39" s="181"/>
      <c r="BGJ39" s="181"/>
      <c r="BGK39" s="181"/>
      <c r="BGL39" s="181"/>
      <c r="BGM39" s="181"/>
      <c r="BGN39" s="181"/>
      <c r="BGO39" s="181"/>
      <c r="BGP39" s="181"/>
      <c r="BGQ39" s="181"/>
      <c r="BGR39" s="181"/>
      <c r="BGS39" s="181"/>
      <c r="BGT39" s="181"/>
      <c r="BGU39" s="181"/>
      <c r="BGV39" s="181"/>
      <c r="BGW39" s="181"/>
      <c r="BGX39" s="181"/>
      <c r="BGY39" s="181"/>
      <c r="BGZ39" s="181"/>
      <c r="BHA39" s="181"/>
      <c r="BHB39" s="181"/>
      <c r="BHC39" s="181"/>
      <c r="BHD39" s="181"/>
      <c r="BHE39" s="181"/>
      <c r="BHF39" s="181"/>
      <c r="BHG39" s="181"/>
      <c r="BHH39" s="181"/>
      <c r="BHI39" s="181"/>
      <c r="BHJ39" s="181"/>
      <c r="BHK39" s="181"/>
      <c r="BHL39" s="181"/>
      <c r="BHM39" s="181"/>
      <c r="BHN39" s="181"/>
      <c r="BHO39" s="181"/>
      <c r="BHP39" s="181"/>
      <c r="BHQ39" s="181"/>
      <c r="BHR39" s="181"/>
      <c r="BHS39" s="181"/>
      <c r="BHT39" s="181"/>
      <c r="BHU39" s="181"/>
      <c r="BHV39" s="181"/>
      <c r="BHW39" s="181"/>
      <c r="BHX39" s="181"/>
      <c r="BHY39" s="181"/>
      <c r="BHZ39" s="181"/>
      <c r="BIA39" s="181"/>
      <c r="BIB39" s="181"/>
      <c r="BIC39" s="181"/>
      <c r="BID39" s="181"/>
      <c r="BIE39" s="181"/>
      <c r="BIF39" s="181"/>
      <c r="BIG39" s="181"/>
      <c r="BIH39" s="181"/>
      <c r="BII39" s="181"/>
      <c r="BIJ39" s="181"/>
      <c r="BIK39" s="181"/>
      <c r="BIL39" s="181"/>
      <c r="BIM39" s="181"/>
      <c r="BIN39" s="181"/>
      <c r="BIO39" s="181"/>
      <c r="BIP39" s="181"/>
      <c r="BIQ39" s="181"/>
      <c r="BIR39" s="181"/>
      <c r="BIS39" s="181"/>
      <c r="BIT39" s="181"/>
      <c r="BIU39" s="181"/>
      <c r="BIV39" s="181"/>
      <c r="BIW39" s="181"/>
      <c r="BIX39" s="181"/>
      <c r="BIY39" s="181"/>
      <c r="BIZ39" s="181"/>
      <c r="BJA39" s="181"/>
      <c r="BJB39" s="181"/>
      <c r="BJC39" s="181"/>
      <c r="BJD39" s="181"/>
      <c r="BJE39" s="181"/>
      <c r="BJF39" s="181"/>
      <c r="BJG39" s="181"/>
      <c r="BJH39" s="181"/>
      <c r="BJI39" s="181"/>
      <c r="BJJ39" s="181"/>
      <c r="BJK39" s="181"/>
      <c r="BJL39" s="181"/>
      <c r="BJM39" s="181"/>
      <c r="BJN39" s="181"/>
      <c r="BJO39" s="181"/>
      <c r="BJP39" s="181"/>
      <c r="BJQ39" s="181"/>
      <c r="BJR39" s="181"/>
      <c r="BJS39" s="181"/>
      <c r="BJT39" s="181"/>
      <c r="BJU39" s="181"/>
      <c r="BJV39" s="181"/>
      <c r="BJW39" s="181"/>
      <c r="BJX39" s="181"/>
      <c r="BJY39" s="181"/>
      <c r="BJZ39" s="181"/>
      <c r="BKA39" s="181"/>
      <c r="BKB39" s="181"/>
      <c r="BKC39" s="181"/>
      <c r="BKD39" s="181"/>
      <c r="BKE39" s="181"/>
      <c r="BKF39" s="181"/>
      <c r="BKG39" s="181"/>
      <c r="BKH39" s="181"/>
      <c r="BKI39" s="181"/>
      <c r="BKJ39" s="181"/>
      <c r="BKK39" s="181"/>
      <c r="BKL39" s="181"/>
      <c r="BKM39" s="181"/>
      <c r="BKN39" s="181"/>
      <c r="BKO39" s="181"/>
      <c r="BKP39" s="181"/>
      <c r="BKQ39" s="181"/>
      <c r="BKR39" s="181"/>
      <c r="BKS39" s="181"/>
      <c r="BKT39" s="181"/>
      <c r="BKU39" s="181"/>
      <c r="BKV39" s="181"/>
      <c r="BKW39" s="181"/>
      <c r="BKX39" s="181"/>
      <c r="BKY39" s="181"/>
      <c r="BKZ39" s="181"/>
      <c r="BLA39" s="181"/>
      <c r="BLB39" s="181"/>
      <c r="BLC39" s="181"/>
      <c r="BLD39" s="181"/>
      <c r="BLE39" s="181"/>
      <c r="BLF39" s="181"/>
      <c r="BLG39" s="181"/>
      <c r="BLH39" s="181"/>
      <c r="BLI39" s="181"/>
      <c r="BLJ39" s="181"/>
      <c r="BLK39" s="181"/>
      <c r="BLL39" s="181"/>
      <c r="BLM39" s="181"/>
      <c r="BLN39" s="181"/>
      <c r="BLO39" s="181"/>
      <c r="BLP39" s="181"/>
      <c r="BLQ39" s="181"/>
      <c r="BLR39" s="181"/>
      <c r="BLS39" s="181"/>
      <c r="BLT39" s="181"/>
      <c r="BLU39" s="181"/>
      <c r="BLV39" s="181"/>
      <c r="BLW39" s="181"/>
      <c r="BLX39" s="181"/>
      <c r="BLY39" s="181"/>
      <c r="BLZ39" s="181"/>
      <c r="BMA39" s="181"/>
      <c r="BMB39" s="181"/>
      <c r="BMC39" s="181"/>
      <c r="BMD39" s="181"/>
      <c r="BME39" s="181"/>
      <c r="BMF39" s="181"/>
      <c r="BMG39" s="181"/>
      <c r="BMH39" s="181"/>
      <c r="BMI39" s="181"/>
      <c r="BMJ39" s="181"/>
      <c r="BMK39" s="181"/>
      <c r="BML39" s="181"/>
      <c r="BMM39" s="181"/>
      <c r="BMN39" s="181"/>
      <c r="BMO39" s="181"/>
      <c r="BMP39" s="181"/>
      <c r="BMQ39" s="181"/>
      <c r="BMR39" s="181"/>
      <c r="BMS39" s="181"/>
      <c r="BMT39" s="181"/>
      <c r="BMU39" s="181"/>
      <c r="BMV39" s="181"/>
      <c r="BMW39" s="181"/>
      <c r="BMX39" s="181"/>
      <c r="BMY39" s="181"/>
      <c r="BMZ39" s="181"/>
      <c r="BNA39" s="181"/>
      <c r="BNB39" s="181"/>
      <c r="BNC39" s="181"/>
      <c r="BND39" s="181"/>
      <c r="BNE39" s="181"/>
      <c r="BNF39" s="181"/>
      <c r="BNG39" s="181"/>
      <c r="BNH39" s="181"/>
      <c r="BNI39" s="181"/>
      <c r="BNJ39" s="181"/>
      <c r="BNK39" s="181"/>
      <c r="BNL39" s="181"/>
      <c r="BNM39" s="181"/>
      <c r="BNN39" s="181"/>
      <c r="BNO39" s="181"/>
      <c r="BNP39" s="181"/>
      <c r="BNQ39" s="181"/>
      <c r="BNR39" s="181"/>
      <c r="BNS39" s="181"/>
      <c r="BNT39" s="181"/>
      <c r="BNU39" s="181"/>
      <c r="BNV39" s="181"/>
      <c r="BNW39" s="181"/>
      <c r="BNX39" s="181"/>
      <c r="BNY39" s="181"/>
      <c r="BNZ39" s="181"/>
      <c r="BOA39" s="181"/>
      <c r="BOB39" s="181"/>
      <c r="BOC39" s="181"/>
      <c r="BOD39" s="181"/>
      <c r="BOE39" s="181"/>
      <c r="BOF39" s="181"/>
      <c r="BOG39" s="181"/>
      <c r="BOH39" s="181"/>
      <c r="BOI39" s="181"/>
      <c r="BOJ39" s="181"/>
      <c r="BOK39" s="181"/>
      <c r="BOL39" s="181"/>
      <c r="BOM39" s="181"/>
      <c r="BON39" s="181"/>
      <c r="BOO39" s="181"/>
      <c r="BOP39" s="181"/>
      <c r="BOQ39" s="181"/>
      <c r="BOR39" s="181"/>
      <c r="BOS39" s="181"/>
      <c r="BOT39" s="181"/>
      <c r="BOU39" s="181"/>
      <c r="BOV39" s="181"/>
      <c r="BOW39" s="181"/>
      <c r="BOX39" s="181"/>
      <c r="BOY39" s="181"/>
      <c r="BOZ39" s="181"/>
      <c r="BPA39" s="181"/>
      <c r="BPB39" s="181"/>
      <c r="BPC39" s="181"/>
      <c r="BPD39" s="181"/>
      <c r="BPE39" s="181"/>
      <c r="BPF39" s="181"/>
      <c r="BPG39" s="181"/>
      <c r="BPH39" s="181"/>
      <c r="BPI39" s="181"/>
      <c r="BPJ39" s="181"/>
      <c r="BPK39" s="181"/>
      <c r="BPL39" s="181"/>
      <c r="BPM39" s="181"/>
      <c r="BPN39" s="181"/>
      <c r="BPO39" s="181"/>
      <c r="BPP39" s="181"/>
      <c r="BPQ39" s="181"/>
      <c r="BPR39" s="181"/>
      <c r="BPS39" s="181"/>
      <c r="BPT39" s="181"/>
      <c r="BPU39" s="181"/>
      <c r="BPV39" s="181"/>
      <c r="BPW39" s="181"/>
      <c r="BPX39" s="181"/>
      <c r="BPY39" s="181"/>
      <c r="BPZ39" s="181"/>
      <c r="BQA39" s="181"/>
      <c r="BQB39" s="181"/>
      <c r="BQC39" s="181"/>
      <c r="BQD39" s="181"/>
      <c r="BQE39" s="181"/>
      <c r="BQF39" s="181"/>
      <c r="BQG39" s="181"/>
      <c r="BQH39" s="181"/>
      <c r="BQI39" s="181"/>
      <c r="BQJ39" s="181"/>
      <c r="BQK39" s="181"/>
    </row>
    <row r="40" spans="1:1805" ht="15.75" thickBot="1" x14ac:dyDescent="0.3">
      <c r="A40" s="201"/>
      <c r="B40" s="168" t="s">
        <v>109</v>
      </c>
      <c r="K40" s="202">
        <f>SUM(M40:AU40)</f>
        <v>0</v>
      </c>
      <c r="L40" s="168"/>
      <c r="M40" s="208">
        <f>IF('Inputs and key outputs'!$D$14&gt;0,IF(M2='Inputs and key outputs'!$D$20+'Inputs and key outputs'!$D$14,1,0)*M63,0)</f>
        <v>0</v>
      </c>
      <c r="N40" s="208">
        <f>IF('Inputs and key outputs'!$D$14&gt;0,IF(N2='Inputs and key outputs'!$D$20+'Inputs and key outputs'!$D$14,1,0)*N63,0)</f>
        <v>0</v>
      </c>
      <c r="O40" s="208">
        <f>IF('Inputs and key outputs'!$D$14&gt;0,IF(O2='Inputs and key outputs'!$D$20+'Inputs and key outputs'!$D$14,1,0)*O63,0)</f>
        <v>0</v>
      </c>
      <c r="P40" s="208">
        <f>IF('Inputs and key outputs'!$D$14&gt;0,IF(P2='Inputs and key outputs'!$D$20+'Inputs and key outputs'!$D$14,1,0)*P63,0)</f>
        <v>0</v>
      </c>
      <c r="Q40" s="208">
        <f>IF('Inputs and key outputs'!$D$14&gt;0,IF(Q2='Inputs and key outputs'!$D$20+'Inputs and key outputs'!$D$14,1,0)*Q63,0)</f>
        <v>0</v>
      </c>
      <c r="R40" s="208">
        <f>IF('Inputs and key outputs'!$D$14&gt;0,IF(R2='Inputs and key outputs'!$D$20+'Inputs and key outputs'!$D$14,1,0)*R63,0)</f>
        <v>0</v>
      </c>
      <c r="S40" s="208">
        <f>IF('Inputs and key outputs'!$D$14&gt;0,IF(S2='Inputs and key outputs'!$D$20+'Inputs and key outputs'!$D$14,1,0)*S63,0)</f>
        <v>0</v>
      </c>
      <c r="T40" s="208">
        <f>IF('Inputs and key outputs'!$D$14&gt;0,IF(T2='Inputs and key outputs'!$D$20+'Inputs and key outputs'!$D$14,1,0)*T63,0)</f>
        <v>0</v>
      </c>
      <c r="U40" s="208">
        <f>IF('Inputs and key outputs'!$D$14&gt;0,IF(U2='Inputs and key outputs'!$D$20+'Inputs and key outputs'!$D$14,1,0)*U63,0)</f>
        <v>0</v>
      </c>
      <c r="V40" s="208">
        <f>IF('Inputs and key outputs'!$D$14&gt;0,IF(V2='Inputs and key outputs'!$D$20+'Inputs and key outputs'!$D$14,1,0)*V63,0)</f>
        <v>0</v>
      </c>
      <c r="W40" s="208">
        <f>IF('Inputs and key outputs'!$D$14&gt;0,IF(W2='Inputs and key outputs'!$D$20+'Inputs and key outputs'!$D$14,1,0)*W63,0)</f>
        <v>0</v>
      </c>
      <c r="X40" s="208">
        <f>IF('Inputs and key outputs'!$D$14&gt;0,IF(X2='Inputs and key outputs'!$D$20+'Inputs and key outputs'!$D$14,1,0)*X63,0)</f>
        <v>0</v>
      </c>
      <c r="Y40" s="208">
        <f>IF('Inputs and key outputs'!$D$14&gt;0,IF(Y2='Inputs and key outputs'!$D$20+'Inputs and key outputs'!$D$14,1,0)*Y63,0)</f>
        <v>0</v>
      </c>
      <c r="Z40" s="208">
        <f>IF('Inputs and key outputs'!$D$14&gt;0,IF(Z2='Inputs and key outputs'!$D$20+'Inputs and key outputs'!$D$14,1,0)*Z63,0)</f>
        <v>0</v>
      </c>
      <c r="AA40" s="208">
        <f>IF('Inputs and key outputs'!$D$14&gt;0,IF(AA2='Inputs and key outputs'!$D$20+'Inputs and key outputs'!$D$14,1,0)*AA63,0)</f>
        <v>0</v>
      </c>
      <c r="AB40" s="208">
        <f>IF('Inputs and key outputs'!$D$14&gt;0,IF(AB2='Inputs and key outputs'!$D$20+'Inputs and key outputs'!$D$14,1,0)*AB63,0)</f>
        <v>0</v>
      </c>
      <c r="AC40" s="208">
        <f>IF('Inputs and key outputs'!$D$14&gt;0,IF(AC2='Inputs and key outputs'!$D$20+'Inputs and key outputs'!$D$14,1,0)*AC63,0)</f>
        <v>0</v>
      </c>
      <c r="AD40" s="208">
        <f>IF('Inputs and key outputs'!$D$14&gt;0,IF(AD2='Inputs and key outputs'!$D$20+'Inputs and key outputs'!$D$14,1,0)*AD63,0)</f>
        <v>0</v>
      </c>
      <c r="AE40" s="208">
        <f>IF('Inputs and key outputs'!$D$14&gt;0,IF(AE2='Inputs and key outputs'!$D$20+'Inputs and key outputs'!$D$14,1,0)*AE63,0)</f>
        <v>0</v>
      </c>
      <c r="AF40" s="208">
        <f>IF('Inputs and key outputs'!$D$14&gt;0,IF(AF2='Inputs and key outputs'!$D$20+'Inputs and key outputs'!$D$14,1,0)*AF63,0)</f>
        <v>0</v>
      </c>
      <c r="AG40" s="208">
        <f>IF('Inputs and key outputs'!$D$14&gt;0,IF(AG2='Inputs and key outputs'!$D$20+'Inputs and key outputs'!$D$14,1,0)*AG63,0)</f>
        <v>0</v>
      </c>
      <c r="AH40" s="208">
        <f>IF('Inputs and key outputs'!$D$14&gt;0,IF(AH2='Inputs and key outputs'!$D$20+'Inputs and key outputs'!$D$14,1,0)*AH63,0)</f>
        <v>0</v>
      </c>
      <c r="AI40" s="208">
        <f>IF('Inputs and key outputs'!$D$14&gt;0,IF(AI2='Inputs and key outputs'!$D$20+'Inputs and key outputs'!$D$14,1,0)*AI63,0)</f>
        <v>0</v>
      </c>
      <c r="AJ40" s="208">
        <f>IF('Inputs and key outputs'!$D$14&gt;0,IF(AJ2='Inputs and key outputs'!$D$20+'Inputs and key outputs'!$D$14,1,0)*AJ63,0)</f>
        <v>0</v>
      </c>
      <c r="AK40" s="208">
        <f>IF('Inputs and key outputs'!$D$14&gt;0,IF(AK2='Inputs and key outputs'!$D$20+'Inputs and key outputs'!$D$14,1,0)*AK63,0)</f>
        <v>0</v>
      </c>
      <c r="AL40" s="208">
        <f>IF('Inputs and key outputs'!$D$14&gt;0,IF(AL2='Inputs and key outputs'!$D$20+'Inputs and key outputs'!$D$14,1,0)*AL63,0)</f>
        <v>0</v>
      </c>
      <c r="AM40" s="208">
        <f>IF('Inputs and key outputs'!$D$14&gt;0,IF(AM2='Inputs and key outputs'!$D$20+'Inputs and key outputs'!$D$14,1,0)*AM63,0)</f>
        <v>0</v>
      </c>
      <c r="AN40" s="208">
        <f>IF('Inputs and key outputs'!$D$14&gt;0,IF(AN2='Inputs and key outputs'!$D$20+'Inputs and key outputs'!$D$14,1,0)*AN63,0)</f>
        <v>0</v>
      </c>
      <c r="AO40" s="208">
        <f>IF('Inputs and key outputs'!$D$14&gt;0,IF(AO2='Inputs and key outputs'!$D$20+'Inputs and key outputs'!$D$14,1,0)*AO63,0)</f>
        <v>0</v>
      </c>
      <c r="AP40" s="208">
        <f>IF('Inputs and key outputs'!$D$14&gt;0,IF(AP2='Inputs and key outputs'!$D$20+'Inputs and key outputs'!$D$14,1,0)*AP63,0)</f>
        <v>0</v>
      </c>
      <c r="AQ40" s="208">
        <f>IF('Inputs and key outputs'!$D$14&gt;0,IF(AQ2='Inputs and key outputs'!$D$20+'Inputs and key outputs'!$D$14,1,0)*AQ63,0)</f>
        <v>0</v>
      </c>
      <c r="AR40" s="208">
        <f>IF('Inputs and key outputs'!$D$14&gt;0,IF(AR2='Inputs and key outputs'!$D$20+'Inputs and key outputs'!$D$14,1,0)*AR63,0)</f>
        <v>0</v>
      </c>
      <c r="AS40" s="208">
        <f>IF('Inputs and key outputs'!$D$14&gt;0,IF(AS2='Inputs and key outputs'!$D$20+'Inputs and key outputs'!$D$14,1,0)*AS63,0)</f>
        <v>0</v>
      </c>
      <c r="AT40" s="208">
        <f>IF('Inputs and key outputs'!$D$14&gt;0,IF(AT2='Inputs and key outputs'!$D$20+'Inputs and key outputs'!$D$14,1,0)*AT63,0)</f>
        <v>0</v>
      </c>
      <c r="AU40" s="208">
        <f>IF('Inputs and key outputs'!$D$14&gt;0,IF(AU2='Inputs and key outputs'!$D$20+'Inputs and key outputs'!$D$14,1,0)*AU63,0)</f>
        <v>0</v>
      </c>
    </row>
    <row r="41" spans="1:1805" s="180" customFormat="1" ht="6.75" thickTop="1" x14ac:dyDescent="0.15">
      <c r="A41" s="194"/>
      <c r="B41" s="195"/>
      <c r="K41" s="205"/>
      <c r="L41" s="195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  <c r="BQ41" s="181"/>
      <c r="BR41" s="181"/>
      <c r="BS41" s="181"/>
      <c r="BT41" s="181"/>
      <c r="BU41" s="181"/>
      <c r="BV41" s="181"/>
      <c r="BW41" s="181"/>
      <c r="BX41" s="181"/>
      <c r="BY41" s="181"/>
      <c r="BZ41" s="181"/>
      <c r="CA41" s="181"/>
      <c r="CB41" s="181"/>
      <c r="CC41" s="181"/>
      <c r="CD41" s="181"/>
      <c r="CE41" s="181"/>
      <c r="CF41" s="181"/>
      <c r="CG41" s="181"/>
      <c r="CH41" s="181"/>
      <c r="CI41" s="181"/>
      <c r="CJ41" s="181"/>
      <c r="CK41" s="181"/>
      <c r="CL41" s="181"/>
      <c r="CM41" s="181"/>
      <c r="CN41" s="181"/>
      <c r="CO41" s="181"/>
      <c r="CP41" s="181"/>
      <c r="CQ41" s="181"/>
      <c r="CR41" s="181"/>
      <c r="CS41" s="181"/>
      <c r="CT41" s="181"/>
      <c r="CU41" s="181"/>
      <c r="CV41" s="181"/>
      <c r="CW41" s="181"/>
      <c r="CX41" s="181"/>
      <c r="CY41" s="181"/>
      <c r="CZ41" s="181"/>
      <c r="DA41" s="181"/>
      <c r="DB41" s="181"/>
      <c r="DC41" s="181"/>
      <c r="DD41" s="181"/>
      <c r="DE41" s="181"/>
      <c r="DF41" s="181"/>
      <c r="DG41" s="181"/>
      <c r="DH41" s="181"/>
      <c r="DI41" s="181"/>
      <c r="DJ41" s="181"/>
      <c r="DK41" s="181"/>
      <c r="DL41" s="181"/>
      <c r="DM41" s="181"/>
      <c r="DN41" s="181"/>
      <c r="DO41" s="181"/>
      <c r="DP41" s="181"/>
      <c r="DQ41" s="181"/>
      <c r="DR41" s="181"/>
      <c r="DS41" s="181"/>
      <c r="DT41" s="181"/>
      <c r="DU41" s="181"/>
      <c r="DV41" s="181"/>
      <c r="DW41" s="181"/>
      <c r="DX41" s="181"/>
      <c r="DY41" s="181"/>
      <c r="DZ41" s="181"/>
      <c r="EA41" s="181"/>
      <c r="EB41" s="181"/>
      <c r="EC41" s="181"/>
      <c r="ED41" s="181"/>
      <c r="EE41" s="181"/>
      <c r="EF41" s="181"/>
      <c r="EG41" s="181"/>
      <c r="EH41" s="181"/>
      <c r="EI41" s="181"/>
      <c r="EJ41" s="181"/>
      <c r="EK41" s="181"/>
      <c r="EL41" s="181"/>
      <c r="EM41" s="181"/>
      <c r="EN41" s="181"/>
      <c r="EO41" s="181"/>
      <c r="EP41" s="181"/>
      <c r="EQ41" s="181"/>
      <c r="ER41" s="181"/>
      <c r="ES41" s="181"/>
      <c r="ET41" s="181"/>
      <c r="EU41" s="181"/>
      <c r="EV41" s="181"/>
      <c r="EW41" s="181"/>
      <c r="EX41" s="181"/>
      <c r="EY41" s="181"/>
      <c r="EZ41" s="181"/>
      <c r="FA41" s="181"/>
      <c r="FB41" s="181"/>
      <c r="FC41" s="181"/>
      <c r="FD41" s="181"/>
      <c r="FE41" s="181"/>
      <c r="FF41" s="181"/>
      <c r="FG41" s="181"/>
      <c r="FH41" s="181"/>
      <c r="FI41" s="181"/>
      <c r="FJ41" s="181"/>
      <c r="FK41" s="181"/>
      <c r="FL41" s="181"/>
      <c r="FM41" s="181"/>
      <c r="FN41" s="181"/>
      <c r="FO41" s="181"/>
      <c r="FP41" s="181"/>
      <c r="FQ41" s="181"/>
      <c r="FR41" s="181"/>
      <c r="FS41" s="181"/>
      <c r="FT41" s="181"/>
      <c r="FU41" s="181"/>
      <c r="FV41" s="181"/>
      <c r="FW41" s="181"/>
      <c r="FX41" s="181"/>
      <c r="FY41" s="181"/>
      <c r="FZ41" s="181"/>
      <c r="GA41" s="181"/>
      <c r="GB41" s="181"/>
      <c r="GC41" s="181"/>
      <c r="GD41" s="181"/>
      <c r="GE41" s="181"/>
      <c r="GF41" s="181"/>
      <c r="GG41" s="181"/>
      <c r="GH41" s="181"/>
      <c r="GI41" s="181"/>
      <c r="GJ41" s="181"/>
      <c r="GK41" s="181"/>
      <c r="GL41" s="181"/>
      <c r="GM41" s="181"/>
      <c r="GN41" s="181"/>
      <c r="GO41" s="181"/>
      <c r="GP41" s="181"/>
      <c r="GQ41" s="181"/>
      <c r="GR41" s="181"/>
      <c r="GS41" s="181"/>
      <c r="GT41" s="181"/>
      <c r="GU41" s="181"/>
      <c r="GV41" s="181"/>
      <c r="GW41" s="181"/>
      <c r="GX41" s="181"/>
      <c r="GY41" s="181"/>
      <c r="GZ41" s="181"/>
      <c r="HA41" s="181"/>
      <c r="HB41" s="181"/>
      <c r="HC41" s="181"/>
      <c r="HD41" s="181"/>
      <c r="HE41" s="181"/>
      <c r="HF41" s="181"/>
      <c r="HG41" s="181"/>
      <c r="HH41" s="181"/>
      <c r="HI41" s="181"/>
      <c r="HJ41" s="181"/>
      <c r="HK41" s="181"/>
      <c r="HL41" s="181"/>
      <c r="HM41" s="181"/>
      <c r="HN41" s="181"/>
      <c r="HO41" s="181"/>
      <c r="HP41" s="181"/>
      <c r="HQ41" s="181"/>
      <c r="HR41" s="181"/>
      <c r="HS41" s="181"/>
      <c r="HT41" s="181"/>
      <c r="HU41" s="181"/>
      <c r="HV41" s="181"/>
      <c r="HW41" s="181"/>
      <c r="HX41" s="181"/>
      <c r="HY41" s="181"/>
      <c r="HZ41" s="181"/>
      <c r="IA41" s="181"/>
      <c r="IB41" s="181"/>
      <c r="IC41" s="181"/>
      <c r="ID41" s="181"/>
      <c r="IE41" s="181"/>
      <c r="IF41" s="181"/>
      <c r="IG41" s="181"/>
      <c r="IH41" s="181"/>
      <c r="II41" s="181"/>
      <c r="IJ41" s="181"/>
      <c r="IK41" s="181"/>
      <c r="IL41" s="181"/>
      <c r="IM41" s="181"/>
      <c r="IN41" s="181"/>
      <c r="IO41" s="181"/>
      <c r="IP41" s="181"/>
      <c r="IQ41" s="181"/>
      <c r="IR41" s="181"/>
      <c r="IS41" s="181"/>
      <c r="IT41" s="181"/>
      <c r="IU41" s="181"/>
      <c r="IV41" s="181"/>
      <c r="IW41" s="181"/>
      <c r="IX41" s="181"/>
      <c r="IY41" s="181"/>
      <c r="IZ41" s="181"/>
      <c r="JA41" s="181"/>
      <c r="JB41" s="181"/>
      <c r="JC41" s="181"/>
      <c r="JD41" s="181"/>
      <c r="JE41" s="181"/>
      <c r="JF41" s="181"/>
      <c r="JG41" s="181"/>
      <c r="JH41" s="181"/>
      <c r="JI41" s="181"/>
      <c r="JJ41" s="181"/>
      <c r="JK41" s="181"/>
      <c r="JL41" s="181"/>
      <c r="JM41" s="181"/>
      <c r="JN41" s="181"/>
      <c r="JO41" s="181"/>
      <c r="JP41" s="181"/>
      <c r="JQ41" s="181"/>
      <c r="JR41" s="181"/>
      <c r="JS41" s="181"/>
      <c r="JT41" s="181"/>
      <c r="JU41" s="181"/>
      <c r="JV41" s="181"/>
      <c r="JW41" s="181"/>
      <c r="JX41" s="181"/>
      <c r="JY41" s="181"/>
      <c r="JZ41" s="181"/>
      <c r="KA41" s="181"/>
      <c r="KB41" s="181"/>
      <c r="KC41" s="181"/>
      <c r="KD41" s="181"/>
      <c r="KE41" s="181"/>
      <c r="KF41" s="181"/>
      <c r="KG41" s="181"/>
      <c r="KH41" s="181"/>
      <c r="KI41" s="181"/>
      <c r="KJ41" s="181"/>
      <c r="KK41" s="181"/>
      <c r="KL41" s="181"/>
      <c r="KM41" s="181"/>
      <c r="KN41" s="181"/>
      <c r="KO41" s="181"/>
      <c r="KP41" s="181"/>
      <c r="KQ41" s="181"/>
      <c r="KR41" s="181"/>
      <c r="KS41" s="181"/>
      <c r="KT41" s="181"/>
      <c r="KU41" s="181"/>
      <c r="KV41" s="181"/>
      <c r="KW41" s="181"/>
      <c r="KX41" s="181"/>
      <c r="KY41" s="181"/>
      <c r="KZ41" s="181"/>
      <c r="LA41" s="181"/>
      <c r="LB41" s="181"/>
      <c r="LC41" s="181"/>
      <c r="LD41" s="181"/>
      <c r="LE41" s="181"/>
      <c r="LF41" s="181"/>
      <c r="LG41" s="181"/>
      <c r="LH41" s="181"/>
      <c r="LI41" s="181"/>
      <c r="LJ41" s="181"/>
      <c r="LK41" s="181"/>
      <c r="LL41" s="181"/>
      <c r="LM41" s="181"/>
      <c r="LN41" s="181"/>
      <c r="LO41" s="181"/>
      <c r="LP41" s="181"/>
      <c r="LQ41" s="181"/>
      <c r="LR41" s="181"/>
      <c r="LS41" s="181"/>
      <c r="LT41" s="181"/>
      <c r="LU41" s="181"/>
      <c r="LV41" s="181"/>
      <c r="LW41" s="181"/>
      <c r="LX41" s="181"/>
      <c r="LY41" s="181"/>
      <c r="LZ41" s="181"/>
      <c r="MA41" s="181"/>
      <c r="MB41" s="181"/>
      <c r="MC41" s="181"/>
      <c r="MD41" s="181"/>
      <c r="ME41" s="181"/>
      <c r="MF41" s="181"/>
      <c r="MG41" s="181"/>
      <c r="MH41" s="181"/>
      <c r="MI41" s="181"/>
      <c r="MJ41" s="181"/>
      <c r="MK41" s="181"/>
      <c r="ML41" s="181"/>
      <c r="MM41" s="181"/>
      <c r="MN41" s="181"/>
      <c r="MO41" s="181"/>
      <c r="MP41" s="181"/>
      <c r="MQ41" s="181"/>
      <c r="MR41" s="181"/>
      <c r="MS41" s="181"/>
      <c r="MT41" s="181"/>
      <c r="MU41" s="181"/>
      <c r="MV41" s="181"/>
      <c r="MW41" s="181"/>
      <c r="MX41" s="181"/>
      <c r="MY41" s="181"/>
      <c r="MZ41" s="181"/>
      <c r="NA41" s="181"/>
      <c r="NB41" s="181"/>
      <c r="NC41" s="181"/>
      <c r="ND41" s="181"/>
      <c r="NE41" s="181"/>
      <c r="NF41" s="181"/>
      <c r="NG41" s="181"/>
      <c r="NH41" s="181"/>
      <c r="NI41" s="181"/>
      <c r="NJ41" s="181"/>
      <c r="NK41" s="181"/>
      <c r="NL41" s="181"/>
      <c r="NM41" s="181"/>
      <c r="NN41" s="181"/>
      <c r="NO41" s="181"/>
      <c r="NP41" s="181"/>
      <c r="NQ41" s="181"/>
      <c r="NR41" s="181"/>
      <c r="NS41" s="181"/>
      <c r="NT41" s="181"/>
      <c r="NU41" s="181"/>
      <c r="NV41" s="181"/>
      <c r="NW41" s="181"/>
      <c r="NX41" s="181"/>
      <c r="NY41" s="181"/>
      <c r="NZ41" s="181"/>
      <c r="OA41" s="181"/>
      <c r="OB41" s="181"/>
      <c r="OC41" s="181"/>
      <c r="OD41" s="181"/>
      <c r="OE41" s="181"/>
      <c r="OF41" s="181"/>
      <c r="OG41" s="181"/>
      <c r="OH41" s="181"/>
      <c r="OI41" s="181"/>
      <c r="OJ41" s="181"/>
      <c r="OK41" s="181"/>
      <c r="OL41" s="181"/>
      <c r="OM41" s="181"/>
      <c r="ON41" s="181"/>
      <c r="OO41" s="181"/>
      <c r="OP41" s="181"/>
      <c r="OQ41" s="181"/>
      <c r="OR41" s="181"/>
      <c r="OS41" s="181"/>
      <c r="OT41" s="181"/>
      <c r="OU41" s="181"/>
      <c r="OV41" s="181"/>
      <c r="OW41" s="181"/>
      <c r="OX41" s="181"/>
      <c r="OY41" s="181"/>
      <c r="OZ41" s="181"/>
      <c r="PA41" s="181"/>
      <c r="PB41" s="181"/>
      <c r="PC41" s="181"/>
      <c r="PD41" s="181"/>
      <c r="PE41" s="181"/>
      <c r="PF41" s="181"/>
      <c r="PG41" s="181"/>
      <c r="PH41" s="181"/>
      <c r="PI41" s="181"/>
      <c r="PJ41" s="181"/>
      <c r="PK41" s="181"/>
      <c r="PL41" s="181"/>
      <c r="PM41" s="181"/>
      <c r="PN41" s="181"/>
      <c r="PO41" s="181"/>
      <c r="PP41" s="181"/>
      <c r="PQ41" s="181"/>
      <c r="PR41" s="181"/>
      <c r="PS41" s="181"/>
      <c r="PT41" s="181"/>
      <c r="PU41" s="181"/>
      <c r="PV41" s="181"/>
      <c r="PW41" s="181"/>
      <c r="PX41" s="181"/>
      <c r="PY41" s="181"/>
      <c r="PZ41" s="181"/>
      <c r="QA41" s="181"/>
      <c r="QB41" s="181"/>
      <c r="QC41" s="181"/>
      <c r="QD41" s="181"/>
      <c r="QE41" s="181"/>
      <c r="QF41" s="181"/>
      <c r="QG41" s="181"/>
      <c r="QH41" s="181"/>
      <c r="QI41" s="181"/>
      <c r="QJ41" s="181"/>
      <c r="QK41" s="181"/>
      <c r="QL41" s="181"/>
      <c r="QM41" s="181"/>
      <c r="QN41" s="181"/>
      <c r="QO41" s="181"/>
      <c r="QP41" s="181"/>
      <c r="QQ41" s="181"/>
      <c r="QR41" s="181"/>
      <c r="QS41" s="181"/>
      <c r="QT41" s="181"/>
      <c r="QU41" s="181"/>
      <c r="QV41" s="181"/>
      <c r="QW41" s="181"/>
      <c r="QX41" s="181"/>
      <c r="QY41" s="181"/>
      <c r="QZ41" s="181"/>
      <c r="RA41" s="181"/>
      <c r="RB41" s="181"/>
      <c r="RC41" s="181"/>
      <c r="RD41" s="181"/>
      <c r="RE41" s="181"/>
      <c r="RF41" s="181"/>
      <c r="RG41" s="181"/>
      <c r="RH41" s="181"/>
      <c r="RI41" s="181"/>
      <c r="RJ41" s="181"/>
      <c r="RK41" s="181"/>
      <c r="RL41" s="181"/>
      <c r="RM41" s="181"/>
      <c r="RN41" s="181"/>
      <c r="RO41" s="181"/>
      <c r="RP41" s="181"/>
      <c r="RQ41" s="181"/>
      <c r="RR41" s="181"/>
      <c r="RS41" s="181"/>
      <c r="RT41" s="181"/>
      <c r="RU41" s="181"/>
      <c r="RV41" s="181"/>
      <c r="RW41" s="181"/>
      <c r="RX41" s="181"/>
      <c r="RY41" s="181"/>
      <c r="RZ41" s="181"/>
      <c r="SA41" s="181"/>
      <c r="SB41" s="181"/>
      <c r="SC41" s="181"/>
      <c r="SD41" s="181"/>
      <c r="SE41" s="181"/>
      <c r="SF41" s="181"/>
      <c r="SG41" s="181"/>
      <c r="SH41" s="181"/>
      <c r="SI41" s="181"/>
      <c r="SJ41" s="181"/>
      <c r="SK41" s="181"/>
      <c r="SL41" s="181"/>
      <c r="SM41" s="181"/>
      <c r="SN41" s="181"/>
      <c r="SO41" s="181"/>
      <c r="SP41" s="181"/>
      <c r="SQ41" s="181"/>
      <c r="SR41" s="181"/>
      <c r="SS41" s="181"/>
      <c r="ST41" s="181"/>
      <c r="SU41" s="181"/>
      <c r="SV41" s="181"/>
      <c r="SW41" s="181"/>
      <c r="SX41" s="181"/>
      <c r="SY41" s="181"/>
      <c r="SZ41" s="181"/>
      <c r="TA41" s="181"/>
      <c r="TB41" s="181"/>
      <c r="TC41" s="181"/>
      <c r="TD41" s="181"/>
      <c r="TE41" s="181"/>
      <c r="TF41" s="181"/>
      <c r="TG41" s="181"/>
      <c r="TH41" s="181"/>
      <c r="TI41" s="181"/>
      <c r="TJ41" s="181"/>
      <c r="TK41" s="181"/>
      <c r="TL41" s="181"/>
      <c r="TM41" s="181"/>
      <c r="TN41" s="181"/>
      <c r="TO41" s="181"/>
      <c r="TP41" s="181"/>
      <c r="TQ41" s="181"/>
      <c r="TR41" s="181"/>
      <c r="TS41" s="181"/>
      <c r="TT41" s="181"/>
      <c r="TU41" s="181"/>
      <c r="TV41" s="181"/>
      <c r="TW41" s="181"/>
      <c r="TX41" s="181"/>
      <c r="TY41" s="181"/>
      <c r="TZ41" s="181"/>
      <c r="UA41" s="181"/>
      <c r="UB41" s="181"/>
      <c r="UC41" s="181"/>
      <c r="UD41" s="181"/>
      <c r="UE41" s="181"/>
      <c r="UF41" s="181"/>
      <c r="UG41" s="181"/>
      <c r="UH41" s="181"/>
      <c r="UI41" s="181"/>
      <c r="UJ41" s="181"/>
      <c r="UK41" s="181"/>
      <c r="UL41" s="181"/>
      <c r="UM41" s="181"/>
      <c r="UN41" s="181"/>
      <c r="UO41" s="181"/>
      <c r="UP41" s="181"/>
      <c r="UQ41" s="181"/>
      <c r="UR41" s="181"/>
      <c r="US41" s="181"/>
      <c r="UT41" s="181"/>
      <c r="UU41" s="181"/>
      <c r="UV41" s="181"/>
      <c r="UW41" s="181"/>
      <c r="UX41" s="181"/>
      <c r="UY41" s="181"/>
      <c r="UZ41" s="181"/>
      <c r="VA41" s="181"/>
      <c r="VB41" s="181"/>
      <c r="VC41" s="181"/>
      <c r="VD41" s="181"/>
      <c r="VE41" s="181"/>
      <c r="VF41" s="181"/>
      <c r="VG41" s="181"/>
      <c r="VH41" s="181"/>
      <c r="VI41" s="181"/>
      <c r="VJ41" s="181"/>
      <c r="VK41" s="181"/>
      <c r="VL41" s="181"/>
      <c r="VM41" s="181"/>
      <c r="VN41" s="181"/>
      <c r="VO41" s="181"/>
      <c r="VP41" s="181"/>
      <c r="VQ41" s="181"/>
      <c r="VR41" s="181"/>
      <c r="VS41" s="181"/>
      <c r="VT41" s="181"/>
      <c r="VU41" s="181"/>
      <c r="VV41" s="181"/>
      <c r="VW41" s="181"/>
      <c r="VX41" s="181"/>
      <c r="VY41" s="181"/>
      <c r="VZ41" s="181"/>
      <c r="WA41" s="181"/>
      <c r="WB41" s="181"/>
      <c r="WC41" s="181"/>
      <c r="WD41" s="181"/>
      <c r="WE41" s="181"/>
      <c r="WF41" s="181"/>
      <c r="WG41" s="181"/>
      <c r="WH41" s="181"/>
      <c r="WI41" s="181"/>
      <c r="WJ41" s="181"/>
      <c r="WK41" s="181"/>
      <c r="WL41" s="181"/>
      <c r="WM41" s="181"/>
      <c r="WN41" s="181"/>
      <c r="WO41" s="181"/>
      <c r="WP41" s="181"/>
      <c r="WQ41" s="181"/>
      <c r="WR41" s="181"/>
      <c r="WS41" s="181"/>
      <c r="WT41" s="181"/>
      <c r="WU41" s="181"/>
      <c r="WV41" s="181"/>
      <c r="WW41" s="181"/>
      <c r="WX41" s="181"/>
      <c r="WY41" s="181"/>
      <c r="WZ41" s="181"/>
      <c r="XA41" s="181"/>
      <c r="XB41" s="181"/>
      <c r="XC41" s="181"/>
      <c r="XD41" s="181"/>
      <c r="XE41" s="181"/>
      <c r="XF41" s="181"/>
      <c r="XG41" s="181"/>
      <c r="XH41" s="181"/>
      <c r="XI41" s="181"/>
      <c r="XJ41" s="181"/>
      <c r="XK41" s="181"/>
      <c r="XL41" s="181"/>
      <c r="XM41" s="181"/>
      <c r="XN41" s="181"/>
      <c r="XO41" s="181"/>
      <c r="XP41" s="181"/>
      <c r="XQ41" s="181"/>
      <c r="XR41" s="181"/>
      <c r="XS41" s="181"/>
      <c r="XT41" s="181"/>
      <c r="XU41" s="181"/>
      <c r="XV41" s="181"/>
      <c r="XW41" s="181"/>
      <c r="XX41" s="181"/>
      <c r="XY41" s="181"/>
      <c r="XZ41" s="181"/>
      <c r="YA41" s="181"/>
      <c r="YB41" s="181"/>
      <c r="YC41" s="181"/>
      <c r="YD41" s="181"/>
      <c r="YE41" s="181"/>
      <c r="YF41" s="181"/>
      <c r="YG41" s="181"/>
      <c r="YH41" s="181"/>
      <c r="YI41" s="181"/>
      <c r="YJ41" s="181"/>
      <c r="YK41" s="181"/>
      <c r="YL41" s="181"/>
      <c r="YM41" s="181"/>
      <c r="YN41" s="181"/>
      <c r="YO41" s="181"/>
      <c r="YP41" s="181"/>
      <c r="YQ41" s="181"/>
      <c r="YR41" s="181"/>
      <c r="YS41" s="181"/>
      <c r="YT41" s="181"/>
      <c r="YU41" s="181"/>
      <c r="YV41" s="181"/>
      <c r="YW41" s="181"/>
      <c r="YX41" s="181"/>
      <c r="YY41" s="181"/>
      <c r="YZ41" s="181"/>
      <c r="ZA41" s="181"/>
      <c r="ZB41" s="181"/>
      <c r="ZC41" s="181"/>
      <c r="ZD41" s="181"/>
      <c r="ZE41" s="181"/>
      <c r="ZF41" s="181"/>
      <c r="ZG41" s="181"/>
      <c r="ZH41" s="181"/>
      <c r="ZI41" s="181"/>
      <c r="ZJ41" s="181"/>
      <c r="ZK41" s="181"/>
      <c r="ZL41" s="181"/>
      <c r="ZM41" s="181"/>
      <c r="ZN41" s="181"/>
      <c r="ZO41" s="181"/>
      <c r="ZP41" s="181"/>
      <c r="ZQ41" s="181"/>
      <c r="ZR41" s="181"/>
      <c r="ZS41" s="181"/>
      <c r="ZT41" s="181"/>
      <c r="ZU41" s="181"/>
      <c r="ZV41" s="181"/>
      <c r="ZW41" s="181"/>
      <c r="ZX41" s="181"/>
      <c r="ZY41" s="181"/>
      <c r="ZZ41" s="181"/>
      <c r="AAA41" s="181"/>
      <c r="AAB41" s="181"/>
      <c r="AAC41" s="181"/>
      <c r="AAD41" s="181"/>
      <c r="AAE41" s="181"/>
      <c r="AAF41" s="181"/>
      <c r="AAG41" s="181"/>
      <c r="AAH41" s="181"/>
      <c r="AAI41" s="181"/>
      <c r="AAJ41" s="181"/>
      <c r="AAK41" s="181"/>
      <c r="AAL41" s="181"/>
      <c r="AAM41" s="181"/>
      <c r="AAN41" s="181"/>
      <c r="AAO41" s="181"/>
      <c r="AAP41" s="181"/>
      <c r="AAQ41" s="181"/>
      <c r="AAR41" s="181"/>
      <c r="AAS41" s="181"/>
      <c r="AAT41" s="181"/>
      <c r="AAU41" s="181"/>
      <c r="AAV41" s="181"/>
      <c r="AAW41" s="181"/>
      <c r="AAX41" s="181"/>
      <c r="AAY41" s="181"/>
      <c r="AAZ41" s="181"/>
      <c r="ABA41" s="181"/>
      <c r="ABB41" s="181"/>
      <c r="ABC41" s="181"/>
      <c r="ABD41" s="181"/>
      <c r="ABE41" s="181"/>
      <c r="ABF41" s="181"/>
      <c r="ABG41" s="181"/>
      <c r="ABH41" s="181"/>
      <c r="ABI41" s="181"/>
      <c r="ABJ41" s="181"/>
      <c r="ABK41" s="181"/>
      <c r="ABL41" s="181"/>
      <c r="ABM41" s="181"/>
      <c r="ABN41" s="181"/>
      <c r="ABO41" s="181"/>
      <c r="ABP41" s="181"/>
      <c r="ABQ41" s="181"/>
      <c r="ABR41" s="181"/>
      <c r="ABS41" s="181"/>
      <c r="ABT41" s="181"/>
      <c r="ABU41" s="181"/>
      <c r="ABV41" s="181"/>
      <c r="ABW41" s="181"/>
      <c r="ABX41" s="181"/>
      <c r="ABY41" s="181"/>
      <c r="ABZ41" s="181"/>
      <c r="ACA41" s="181"/>
      <c r="ACB41" s="181"/>
      <c r="ACC41" s="181"/>
      <c r="ACD41" s="181"/>
      <c r="ACE41" s="181"/>
      <c r="ACF41" s="181"/>
      <c r="ACG41" s="181"/>
      <c r="ACH41" s="181"/>
      <c r="ACI41" s="181"/>
      <c r="ACJ41" s="181"/>
      <c r="ACK41" s="181"/>
      <c r="ACL41" s="181"/>
      <c r="ACM41" s="181"/>
      <c r="ACN41" s="181"/>
      <c r="ACO41" s="181"/>
      <c r="ACP41" s="181"/>
      <c r="ACQ41" s="181"/>
      <c r="ACR41" s="181"/>
      <c r="ACS41" s="181"/>
      <c r="ACT41" s="181"/>
      <c r="ACU41" s="181"/>
      <c r="ACV41" s="181"/>
      <c r="ACW41" s="181"/>
      <c r="ACX41" s="181"/>
      <c r="ACY41" s="181"/>
      <c r="ACZ41" s="181"/>
      <c r="ADA41" s="181"/>
      <c r="ADB41" s="181"/>
      <c r="ADC41" s="181"/>
      <c r="ADD41" s="181"/>
      <c r="ADE41" s="181"/>
      <c r="ADF41" s="181"/>
      <c r="ADG41" s="181"/>
      <c r="ADH41" s="181"/>
      <c r="ADI41" s="181"/>
      <c r="ADJ41" s="181"/>
      <c r="ADK41" s="181"/>
      <c r="ADL41" s="181"/>
      <c r="ADM41" s="181"/>
      <c r="ADN41" s="181"/>
      <c r="ADO41" s="181"/>
      <c r="ADP41" s="181"/>
      <c r="ADQ41" s="181"/>
      <c r="ADR41" s="181"/>
      <c r="ADS41" s="181"/>
      <c r="ADT41" s="181"/>
      <c r="ADU41" s="181"/>
      <c r="ADV41" s="181"/>
      <c r="ADW41" s="181"/>
      <c r="ADX41" s="181"/>
      <c r="ADY41" s="181"/>
      <c r="ADZ41" s="181"/>
      <c r="AEA41" s="181"/>
      <c r="AEB41" s="181"/>
      <c r="AEC41" s="181"/>
      <c r="AED41" s="181"/>
      <c r="AEE41" s="181"/>
      <c r="AEF41" s="181"/>
      <c r="AEG41" s="181"/>
      <c r="AEH41" s="181"/>
      <c r="AEI41" s="181"/>
      <c r="AEJ41" s="181"/>
      <c r="AEK41" s="181"/>
      <c r="AEL41" s="181"/>
      <c r="AEM41" s="181"/>
      <c r="AEN41" s="181"/>
      <c r="AEO41" s="181"/>
      <c r="AEP41" s="181"/>
      <c r="AEQ41" s="181"/>
      <c r="AER41" s="181"/>
      <c r="AES41" s="181"/>
      <c r="AET41" s="181"/>
      <c r="AEU41" s="181"/>
      <c r="AEV41" s="181"/>
      <c r="AEW41" s="181"/>
      <c r="AEX41" s="181"/>
      <c r="AEY41" s="181"/>
      <c r="AEZ41" s="181"/>
      <c r="AFA41" s="181"/>
      <c r="AFB41" s="181"/>
      <c r="AFC41" s="181"/>
      <c r="AFD41" s="181"/>
      <c r="AFE41" s="181"/>
      <c r="AFF41" s="181"/>
      <c r="AFG41" s="181"/>
      <c r="AFH41" s="181"/>
      <c r="AFI41" s="181"/>
      <c r="AFJ41" s="181"/>
      <c r="AFK41" s="181"/>
      <c r="AFL41" s="181"/>
      <c r="AFM41" s="181"/>
      <c r="AFN41" s="181"/>
      <c r="AFO41" s="181"/>
      <c r="AFP41" s="181"/>
      <c r="AFQ41" s="181"/>
      <c r="AFR41" s="181"/>
      <c r="AFS41" s="181"/>
      <c r="AFT41" s="181"/>
      <c r="AFU41" s="181"/>
      <c r="AFV41" s="181"/>
      <c r="AFW41" s="181"/>
      <c r="AFX41" s="181"/>
      <c r="AFY41" s="181"/>
      <c r="AFZ41" s="181"/>
      <c r="AGA41" s="181"/>
      <c r="AGB41" s="181"/>
      <c r="AGC41" s="181"/>
      <c r="AGD41" s="181"/>
      <c r="AGE41" s="181"/>
      <c r="AGF41" s="181"/>
      <c r="AGG41" s="181"/>
      <c r="AGH41" s="181"/>
      <c r="AGI41" s="181"/>
      <c r="AGJ41" s="181"/>
      <c r="AGK41" s="181"/>
      <c r="AGL41" s="181"/>
      <c r="AGM41" s="181"/>
      <c r="AGN41" s="181"/>
      <c r="AGO41" s="181"/>
      <c r="AGP41" s="181"/>
      <c r="AGQ41" s="181"/>
      <c r="AGR41" s="181"/>
      <c r="AGS41" s="181"/>
      <c r="AGT41" s="181"/>
      <c r="AGU41" s="181"/>
      <c r="AGV41" s="181"/>
      <c r="AGW41" s="181"/>
      <c r="AGX41" s="181"/>
      <c r="AGY41" s="181"/>
      <c r="AGZ41" s="181"/>
      <c r="AHA41" s="181"/>
      <c r="AHB41" s="181"/>
      <c r="AHC41" s="181"/>
      <c r="AHD41" s="181"/>
      <c r="AHE41" s="181"/>
      <c r="AHF41" s="181"/>
      <c r="AHG41" s="181"/>
      <c r="AHH41" s="181"/>
      <c r="AHI41" s="181"/>
      <c r="AHJ41" s="181"/>
      <c r="AHK41" s="181"/>
      <c r="AHL41" s="181"/>
      <c r="AHM41" s="181"/>
      <c r="AHN41" s="181"/>
      <c r="AHO41" s="181"/>
      <c r="AHP41" s="181"/>
      <c r="AHQ41" s="181"/>
      <c r="AHR41" s="181"/>
      <c r="AHS41" s="181"/>
      <c r="AHT41" s="181"/>
      <c r="AHU41" s="181"/>
      <c r="AHV41" s="181"/>
      <c r="AHW41" s="181"/>
      <c r="AHX41" s="181"/>
      <c r="AHY41" s="181"/>
      <c r="AHZ41" s="181"/>
      <c r="AIA41" s="181"/>
      <c r="AIB41" s="181"/>
      <c r="AIC41" s="181"/>
      <c r="AID41" s="181"/>
      <c r="AIE41" s="181"/>
      <c r="AIF41" s="181"/>
      <c r="AIG41" s="181"/>
      <c r="AIH41" s="181"/>
      <c r="AII41" s="181"/>
      <c r="AIJ41" s="181"/>
      <c r="AIK41" s="181"/>
      <c r="AIL41" s="181"/>
      <c r="AIM41" s="181"/>
      <c r="AIN41" s="181"/>
      <c r="AIO41" s="181"/>
      <c r="AIP41" s="181"/>
      <c r="AIQ41" s="181"/>
      <c r="AIR41" s="181"/>
      <c r="AIS41" s="181"/>
      <c r="AIT41" s="181"/>
      <c r="AIU41" s="181"/>
      <c r="AIV41" s="181"/>
      <c r="AIW41" s="181"/>
      <c r="AIX41" s="181"/>
      <c r="AIY41" s="181"/>
      <c r="AIZ41" s="181"/>
      <c r="AJA41" s="181"/>
      <c r="AJB41" s="181"/>
      <c r="AJC41" s="181"/>
      <c r="AJD41" s="181"/>
      <c r="AJE41" s="181"/>
      <c r="AJF41" s="181"/>
      <c r="AJG41" s="181"/>
      <c r="AJH41" s="181"/>
      <c r="AJI41" s="181"/>
      <c r="AJJ41" s="181"/>
      <c r="AJK41" s="181"/>
      <c r="AJL41" s="181"/>
      <c r="AJM41" s="181"/>
      <c r="AJN41" s="181"/>
      <c r="AJO41" s="181"/>
      <c r="AJP41" s="181"/>
      <c r="AJQ41" s="181"/>
      <c r="AJR41" s="181"/>
      <c r="AJS41" s="181"/>
      <c r="AJT41" s="181"/>
      <c r="AJU41" s="181"/>
      <c r="AJV41" s="181"/>
      <c r="AJW41" s="181"/>
      <c r="AJX41" s="181"/>
      <c r="AJY41" s="181"/>
      <c r="AJZ41" s="181"/>
      <c r="AKA41" s="181"/>
      <c r="AKB41" s="181"/>
      <c r="AKC41" s="181"/>
      <c r="AKD41" s="181"/>
      <c r="AKE41" s="181"/>
      <c r="AKF41" s="181"/>
      <c r="AKG41" s="181"/>
      <c r="AKH41" s="181"/>
      <c r="AKI41" s="181"/>
      <c r="AKJ41" s="181"/>
      <c r="AKK41" s="181"/>
      <c r="AKL41" s="181"/>
      <c r="AKM41" s="181"/>
      <c r="AKN41" s="181"/>
      <c r="AKO41" s="181"/>
      <c r="AKP41" s="181"/>
      <c r="AKQ41" s="181"/>
      <c r="AKR41" s="181"/>
      <c r="AKS41" s="181"/>
      <c r="AKT41" s="181"/>
      <c r="AKU41" s="181"/>
      <c r="AKV41" s="181"/>
      <c r="AKW41" s="181"/>
      <c r="AKX41" s="181"/>
      <c r="AKY41" s="181"/>
      <c r="AKZ41" s="181"/>
      <c r="ALA41" s="181"/>
      <c r="ALB41" s="181"/>
      <c r="ALC41" s="181"/>
      <c r="ALD41" s="181"/>
      <c r="ALE41" s="181"/>
      <c r="ALF41" s="181"/>
      <c r="ALG41" s="181"/>
      <c r="ALH41" s="181"/>
      <c r="ALI41" s="181"/>
      <c r="ALJ41" s="181"/>
      <c r="ALK41" s="181"/>
      <c r="ALL41" s="181"/>
      <c r="ALM41" s="181"/>
      <c r="ALN41" s="181"/>
      <c r="ALO41" s="181"/>
      <c r="ALP41" s="181"/>
      <c r="ALQ41" s="181"/>
      <c r="ALR41" s="181"/>
      <c r="ALS41" s="181"/>
      <c r="ALT41" s="181"/>
      <c r="ALU41" s="181"/>
      <c r="ALV41" s="181"/>
      <c r="ALW41" s="181"/>
      <c r="ALX41" s="181"/>
      <c r="ALY41" s="181"/>
      <c r="ALZ41" s="181"/>
      <c r="AMA41" s="181"/>
      <c r="AMB41" s="181"/>
      <c r="AMC41" s="181"/>
      <c r="AMD41" s="181"/>
      <c r="AME41" s="181"/>
      <c r="AMF41" s="181"/>
      <c r="AMG41" s="181"/>
      <c r="AMH41" s="181"/>
      <c r="AMI41" s="181"/>
      <c r="AMJ41" s="181"/>
      <c r="AMK41" s="181"/>
      <c r="AML41" s="181"/>
      <c r="AMM41" s="181"/>
      <c r="AMN41" s="181"/>
      <c r="AMO41" s="181"/>
      <c r="AMP41" s="181"/>
      <c r="AMQ41" s="181"/>
      <c r="AMR41" s="181"/>
      <c r="AMS41" s="181"/>
      <c r="AMT41" s="181"/>
      <c r="AMU41" s="181"/>
      <c r="AMV41" s="181"/>
      <c r="AMW41" s="181"/>
      <c r="AMX41" s="181"/>
      <c r="AMY41" s="181"/>
      <c r="AMZ41" s="181"/>
      <c r="ANA41" s="181"/>
      <c r="ANB41" s="181"/>
      <c r="ANC41" s="181"/>
      <c r="AND41" s="181"/>
      <c r="ANE41" s="181"/>
      <c r="ANF41" s="181"/>
      <c r="ANG41" s="181"/>
      <c r="ANH41" s="181"/>
      <c r="ANI41" s="181"/>
      <c r="ANJ41" s="181"/>
      <c r="ANK41" s="181"/>
      <c r="ANL41" s="181"/>
      <c r="ANM41" s="181"/>
      <c r="ANN41" s="181"/>
      <c r="ANO41" s="181"/>
      <c r="ANP41" s="181"/>
      <c r="ANQ41" s="181"/>
      <c r="ANR41" s="181"/>
      <c r="ANS41" s="181"/>
      <c r="ANT41" s="181"/>
      <c r="ANU41" s="181"/>
      <c r="ANV41" s="181"/>
      <c r="ANW41" s="181"/>
      <c r="ANX41" s="181"/>
      <c r="ANY41" s="181"/>
      <c r="ANZ41" s="181"/>
      <c r="AOA41" s="181"/>
      <c r="AOB41" s="181"/>
      <c r="AOC41" s="181"/>
      <c r="AOD41" s="181"/>
      <c r="AOE41" s="181"/>
      <c r="AOF41" s="181"/>
      <c r="AOG41" s="181"/>
      <c r="AOH41" s="181"/>
      <c r="AOI41" s="181"/>
      <c r="AOJ41" s="181"/>
      <c r="AOK41" s="181"/>
      <c r="AOL41" s="181"/>
      <c r="AOM41" s="181"/>
      <c r="AON41" s="181"/>
      <c r="AOO41" s="181"/>
      <c r="AOP41" s="181"/>
      <c r="AOQ41" s="181"/>
      <c r="AOR41" s="181"/>
      <c r="AOS41" s="181"/>
      <c r="AOT41" s="181"/>
      <c r="AOU41" s="181"/>
      <c r="AOV41" s="181"/>
      <c r="AOW41" s="181"/>
      <c r="AOX41" s="181"/>
      <c r="AOY41" s="181"/>
      <c r="AOZ41" s="181"/>
      <c r="APA41" s="181"/>
      <c r="APB41" s="181"/>
      <c r="APC41" s="181"/>
      <c r="APD41" s="181"/>
      <c r="APE41" s="181"/>
      <c r="APF41" s="181"/>
      <c r="APG41" s="181"/>
      <c r="APH41" s="181"/>
      <c r="API41" s="181"/>
      <c r="APJ41" s="181"/>
      <c r="APK41" s="181"/>
      <c r="APL41" s="181"/>
      <c r="APM41" s="181"/>
      <c r="APN41" s="181"/>
      <c r="APO41" s="181"/>
      <c r="APP41" s="181"/>
      <c r="APQ41" s="181"/>
      <c r="APR41" s="181"/>
      <c r="APS41" s="181"/>
      <c r="APT41" s="181"/>
      <c r="APU41" s="181"/>
      <c r="APV41" s="181"/>
      <c r="APW41" s="181"/>
      <c r="APX41" s="181"/>
      <c r="APY41" s="181"/>
      <c r="APZ41" s="181"/>
      <c r="AQA41" s="181"/>
      <c r="AQB41" s="181"/>
      <c r="AQC41" s="181"/>
      <c r="AQD41" s="181"/>
      <c r="AQE41" s="181"/>
      <c r="AQF41" s="181"/>
      <c r="AQG41" s="181"/>
      <c r="AQH41" s="181"/>
      <c r="AQI41" s="181"/>
      <c r="AQJ41" s="181"/>
      <c r="AQK41" s="181"/>
      <c r="AQL41" s="181"/>
      <c r="AQM41" s="181"/>
      <c r="AQN41" s="181"/>
      <c r="AQO41" s="181"/>
      <c r="AQP41" s="181"/>
      <c r="AQQ41" s="181"/>
      <c r="AQR41" s="181"/>
      <c r="AQS41" s="181"/>
      <c r="AQT41" s="181"/>
      <c r="AQU41" s="181"/>
      <c r="AQV41" s="181"/>
      <c r="AQW41" s="181"/>
      <c r="AQX41" s="181"/>
      <c r="AQY41" s="181"/>
      <c r="AQZ41" s="181"/>
      <c r="ARA41" s="181"/>
      <c r="ARB41" s="181"/>
      <c r="ARC41" s="181"/>
      <c r="ARD41" s="181"/>
      <c r="ARE41" s="181"/>
      <c r="ARF41" s="181"/>
      <c r="ARG41" s="181"/>
      <c r="ARH41" s="181"/>
      <c r="ARI41" s="181"/>
      <c r="ARJ41" s="181"/>
      <c r="ARK41" s="181"/>
      <c r="ARL41" s="181"/>
      <c r="ARM41" s="181"/>
      <c r="ARN41" s="181"/>
      <c r="ARO41" s="181"/>
      <c r="ARP41" s="181"/>
      <c r="ARQ41" s="181"/>
      <c r="ARR41" s="181"/>
      <c r="ARS41" s="181"/>
      <c r="ART41" s="181"/>
      <c r="ARU41" s="181"/>
      <c r="ARV41" s="181"/>
      <c r="ARW41" s="181"/>
      <c r="ARX41" s="181"/>
      <c r="ARY41" s="181"/>
      <c r="ARZ41" s="181"/>
      <c r="ASA41" s="181"/>
      <c r="ASB41" s="181"/>
      <c r="ASC41" s="181"/>
      <c r="ASD41" s="181"/>
      <c r="ASE41" s="181"/>
      <c r="ASF41" s="181"/>
      <c r="ASG41" s="181"/>
      <c r="ASH41" s="181"/>
      <c r="ASI41" s="181"/>
      <c r="ASJ41" s="181"/>
      <c r="ASK41" s="181"/>
      <c r="ASL41" s="181"/>
      <c r="ASM41" s="181"/>
      <c r="ASN41" s="181"/>
      <c r="ASO41" s="181"/>
      <c r="ASP41" s="181"/>
      <c r="ASQ41" s="181"/>
      <c r="ASR41" s="181"/>
      <c r="ASS41" s="181"/>
      <c r="AST41" s="181"/>
      <c r="ASU41" s="181"/>
      <c r="ASV41" s="181"/>
      <c r="ASW41" s="181"/>
      <c r="ASX41" s="181"/>
      <c r="ASY41" s="181"/>
      <c r="ASZ41" s="181"/>
      <c r="ATA41" s="181"/>
      <c r="ATB41" s="181"/>
      <c r="ATC41" s="181"/>
      <c r="ATD41" s="181"/>
      <c r="ATE41" s="181"/>
      <c r="ATF41" s="181"/>
      <c r="ATG41" s="181"/>
      <c r="ATH41" s="181"/>
      <c r="ATI41" s="181"/>
      <c r="ATJ41" s="181"/>
      <c r="ATK41" s="181"/>
      <c r="ATL41" s="181"/>
      <c r="ATM41" s="181"/>
      <c r="ATN41" s="181"/>
      <c r="ATO41" s="181"/>
      <c r="ATP41" s="181"/>
      <c r="ATQ41" s="181"/>
      <c r="ATR41" s="181"/>
      <c r="ATS41" s="181"/>
      <c r="ATT41" s="181"/>
      <c r="ATU41" s="181"/>
      <c r="ATV41" s="181"/>
      <c r="ATW41" s="181"/>
      <c r="ATX41" s="181"/>
      <c r="ATY41" s="181"/>
      <c r="ATZ41" s="181"/>
      <c r="AUA41" s="181"/>
      <c r="AUB41" s="181"/>
      <c r="AUC41" s="181"/>
      <c r="AUD41" s="181"/>
      <c r="AUE41" s="181"/>
      <c r="AUF41" s="181"/>
      <c r="AUG41" s="181"/>
      <c r="AUH41" s="181"/>
      <c r="AUI41" s="181"/>
      <c r="AUJ41" s="181"/>
      <c r="AUK41" s="181"/>
      <c r="AUL41" s="181"/>
      <c r="AUM41" s="181"/>
      <c r="AUN41" s="181"/>
      <c r="AUO41" s="181"/>
      <c r="AUP41" s="181"/>
      <c r="AUQ41" s="181"/>
      <c r="AUR41" s="181"/>
      <c r="AUS41" s="181"/>
      <c r="AUT41" s="181"/>
      <c r="AUU41" s="181"/>
      <c r="AUV41" s="181"/>
      <c r="AUW41" s="181"/>
      <c r="AUX41" s="181"/>
      <c r="AUY41" s="181"/>
      <c r="AUZ41" s="181"/>
      <c r="AVA41" s="181"/>
      <c r="AVB41" s="181"/>
      <c r="AVC41" s="181"/>
      <c r="AVD41" s="181"/>
      <c r="AVE41" s="181"/>
      <c r="AVF41" s="181"/>
      <c r="AVG41" s="181"/>
      <c r="AVH41" s="181"/>
      <c r="AVI41" s="181"/>
      <c r="AVJ41" s="181"/>
      <c r="AVK41" s="181"/>
      <c r="AVL41" s="181"/>
      <c r="AVM41" s="181"/>
      <c r="AVN41" s="181"/>
      <c r="AVO41" s="181"/>
      <c r="AVP41" s="181"/>
      <c r="AVQ41" s="181"/>
      <c r="AVR41" s="181"/>
      <c r="AVS41" s="181"/>
      <c r="AVT41" s="181"/>
      <c r="AVU41" s="181"/>
      <c r="AVV41" s="181"/>
      <c r="AVW41" s="181"/>
      <c r="AVX41" s="181"/>
      <c r="AVY41" s="181"/>
      <c r="AVZ41" s="181"/>
      <c r="AWA41" s="181"/>
      <c r="AWB41" s="181"/>
      <c r="AWC41" s="181"/>
      <c r="AWD41" s="181"/>
      <c r="AWE41" s="181"/>
      <c r="AWF41" s="181"/>
      <c r="AWG41" s="181"/>
      <c r="AWH41" s="181"/>
      <c r="AWI41" s="181"/>
      <c r="AWJ41" s="181"/>
      <c r="AWK41" s="181"/>
      <c r="AWL41" s="181"/>
      <c r="AWM41" s="181"/>
      <c r="AWN41" s="181"/>
      <c r="AWO41" s="181"/>
      <c r="AWP41" s="181"/>
      <c r="AWQ41" s="181"/>
      <c r="AWR41" s="181"/>
      <c r="AWS41" s="181"/>
      <c r="AWT41" s="181"/>
      <c r="AWU41" s="181"/>
      <c r="AWV41" s="181"/>
      <c r="AWW41" s="181"/>
      <c r="AWX41" s="181"/>
      <c r="AWY41" s="181"/>
      <c r="AWZ41" s="181"/>
      <c r="AXA41" s="181"/>
      <c r="AXB41" s="181"/>
      <c r="AXC41" s="181"/>
      <c r="AXD41" s="181"/>
      <c r="AXE41" s="181"/>
      <c r="AXF41" s="181"/>
      <c r="AXG41" s="181"/>
      <c r="AXH41" s="181"/>
      <c r="AXI41" s="181"/>
      <c r="AXJ41" s="181"/>
      <c r="AXK41" s="181"/>
      <c r="AXL41" s="181"/>
      <c r="AXM41" s="181"/>
      <c r="AXN41" s="181"/>
      <c r="AXO41" s="181"/>
      <c r="AXP41" s="181"/>
      <c r="AXQ41" s="181"/>
      <c r="AXR41" s="181"/>
      <c r="AXS41" s="181"/>
      <c r="AXT41" s="181"/>
      <c r="AXU41" s="181"/>
      <c r="AXV41" s="181"/>
      <c r="AXW41" s="181"/>
      <c r="AXX41" s="181"/>
      <c r="AXY41" s="181"/>
      <c r="AXZ41" s="181"/>
      <c r="AYA41" s="181"/>
      <c r="AYB41" s="181"/>
      <c r="AYC41" s="181"/>
      <c r="AYD41" s="181"/>
      <c r="AYE41" s="181"/>
      <c r="AYF41" s="181"/>
      <c r="AYG41" s="181"/>
      <c r="AYH41" s="181"/>
      <c r="AYI41" s="181"/>
      <c r="AYJ41" s="181"/>
      <c r="AYK41" s="181"/>
      <c r="AYL41" s="181"/>
      <c r="AYM41" s="181"/>
      <c r="AYN41" s="181"/>
      <c r="AYO41" s="181"/>
      <c r="AYP41" s="181"/>
      <c r="AYQ41" s="181"/>
      <c r="AYR41" s="181"/>
      <c r="AYS41" s="181"/>
      <c r="AYT41" s="181"/>
      <c r="AYU41" s="181"/>
      <c r="AYV41" s="181"/>
      <c r="AYW41" s="181"/>
      <c r="AYX41" s="181"/>
      <c r="AYY41" s="181"/>
      <c r="AYZ41" s="181"/>
      <c r="AZA41" s="181"/>
      <c r="AZB41" s="181"/>
      <c r="AZC41" s="181"/>
      <c r="AZD41" s="181"/>
      <c r="AZE41" s="181"/>
      <c r="AZF41" s="181"/>
      <c r="AZG41" s="181"/>
      <c r="AZH41" s="181"/>
      <c r="AZI41" s="181"/>
      <c r="AZJ41" s="181"/>
      <c r="AZK41" s="181"/>
      <c r="AZL41" s="181"/>
      <c r="AZM41" s="181"/>
      <c r="AZN41" s="181"/>
      <c r="AZO41" s="181"/>
      <c r="AZP41" s="181"/>
      <c r="AZQ41" s="181"/>
      <c r="AZR41" s="181"/>
      <c r="AZS41" s="181"/>
      <c r="AZT41" s="181"/>
      <c r="AZU41" s="181"/>
      <c r="AZV41" s="181"/>
      <c r="AZW41" s="181"/>
      <c r="AZX41" s="181"/>
      <c r="AZY41" s="181"/>
      <c r="AZZ41" s="181"/>
      <c r="BAA41" s="181"/>
      <c r="BAB41" s="181"/>
      <c r="BAC41" s="181"/>
      <c r="BAD41" s="181"/>
      <c r="BAE41" s="181"/>
      <c r="BAF41" s="181"/>
      <c r="BAG41" s="181"/>
      <c r="BAH41" s="181"/>
      <c r="BAI41" s="181"/>
      <c r="BAJ41" s="181"/>
      <c r="BAK41" s="181"/>
      <c r="BAL41" s="181"/>
      <c r="BAM41" s="181"/>
      <c r="BAN41" s="181"/>
      <c r="BAO41" s="181"/>
      <c r="BAP41" s="181"/>
      <c r="BAQ41" s="181"/>
      <c r="BAR41" s="181"/>
      <c r="BAS41" s="181"/>
      <c r="BAT41" s="181"/>
      <c r="BAU41" s="181"/>
      <c r="BAV41" s="181"/>
      <c r="BAW41" s="181"/>
      <c r="BAX41" s="181"/>
      <c r="BAY41" s="181"/>
      <c r="BAZ41" s="181"/>
      <c r="BBA41" s="181"/>
      <c r="BBB41" s="181"/>
      <c r="BBC41" s="181"/>
      <c r="BBD41" s="181"/>
      <c r="BBE41" s="181"/>
      <c r="BBF41" s="181"/>
      <c r="BBG41" s="181"/>
      <c r="BBH41" s="181"/>
      <c r="BBI41" s="181"/>
      <c r="BBJ41" s="181"/>
      <c r="BBK41" s="181"/>
      <c r="BBL41" s="181"/>
      <c r="BBM41" s="181"/>
      <c r="BBN41" s="181"/>
      <c r="BBO41" s="181"/>
      <c r="BBP41" s="181"/>
      <c r="BBQ41" s="181"/>
      <c r="BBR41" s="181"/>
      <c r="BBS41" s="181"/>
      <c r="BBT41" s="181"/>
      <c r="BBU41" s="181"/>
      <c r="BBV41" s="181"/>
      <c r="BBW41" s="181"/>
      <c r="BBX41" s="181"/>
      <c r="BBY41" s="181"/>
      <c r="BBZ41" s="181"/>
      <c r="BCA41" s="181"/>
      <c r="BCB41" s="181"/>
      <c r="BCC41" s="181"/>
      <c r="BCD41" s="181"/>
      <c r="BCE41" s="181"/>
      <c r="BCF41" s="181"/>
      <c r="BCG41" s="181"/>
      <c r="BCH41" s="181"/>
      <c r="BCI41" s="181"/>
      <c r="BCJ41" s="181"/>
      <c r="BCK41" s="181"/>
      <c r="BCL41" s="181"/>
      <c r="BCM41" s="181"/>
      <c r="BCN41" s="181"/>
      <c r="BCO41" s="181"/>
      <c r="BCP41" s="181"/>
      <c r="BCQ41" s="181"/>
      <c r="BCR41" s="181"/>
      <c r="BCS41" s="181"/>
      <c r="BCT41" s="181"/>
      <c r="BCU41" s="181"/>
      <c r="BCV41" s="181"/>
      <c r="BCW41" s="181"/>
      <c r="BCX41" s="181"/>
      <c r="BCY41" s="181"/>
      <c r="BCZ41" s="181"/>
      <c r="BDA41" s="181"/>
      <c r="BDB41" s="181"/>
      <c r="BDC41" s="181"/>
      <c r="BDD41" s="181"/>
      <c r="BDE41" s="181"/>
      <c r="BDF41" s="181"/>
      <c r="BDG41" s="181"/>
      <c r="BDH41" s="181"/>
      <c r="BDI41" s="181"/>
      <c r="BDJ41" s="181"/>
      <c r="BDK41" s="181"/>
      <c r="BDL41" s="181"/>
      <c r="BDM41" s="181"/>
      <c r="BDN41" s="181"/>
      <c r="BDO41" s="181"/>
      <c r="BDP41" s="181"/>
      <c r="BDQ41" s="181"/>
      <c r="BDR41" s="181"/>
      <c r="BDS41" s="181"/>
      <c r="BDT41" s="181"/>
      <c r="BDU41" s="181"/>
      <c r="BDV41" s="181"/>
      <c r="BDW41" s="181"/>
      <c r="BDX41" s="181"/>
      <c r="BDY41" s="181"/>
      <c r="BDZ41" s="181"/>
      <c r="BEA41" s="181"/>
      <c r="BEB41" s="181"/>
      <c r="BEC41" s="181"/>
      <c r="BED41" s="181"/>
      <c r="BEE41" s="181"/>
      <c r="BEF41" s="181"/>
      <c r="BEG41" s="181"/>
      <c r="BEH41" s="181"/>
      <c r="BEI41" s="181"/>
      <c r="BEJ41" s="181"/>
      <c r="BEK41" s="181"/>
      <c r="BEL41" s="181"/>
      <c r="BEM41" s="181"/>
      <c r="BEN41" s="181"/>
      <c r="BEO41" s="181"/>
      <c r="BEP41" s="181"/>
      <c r="BEQ41" s="181"/>
      <c r="BER41" s="181"/>
      <c r="BES41" s="181"/>
      <c r="BET41" s="181"/>
      <c r="BEU41" s="181"/>
      <c r="BEV41" s="181"/>
      <c r="BEW41" s="181"/>
      <c r="BEX41" s="181"/>
      <c r="BEY41" s="181"/>
      <c r="BEZ41" s="181"/>
      <c r="BFA41" s="181"/>
      <c r="BFB41" s="181"/>
      <c r="BFC41" s="181"/>
      <c r="BFD41" s="181"/>
      <c r="BFE41" s="181"/>
      <c r="BFF41" s="181"/>
      <c r="BFG41" s="181"/>
      <c r="BFH41" s="181"/>
      <c r="BFI41" s="181"/>
      <c r="BFJ41" s="181"/>
      <c r="BFK41" s="181"/>
      <c r="BFL41" s="181"/>
      <c r="BFM41" s="181"/>
      <c r="BFN41" s="181"/>
      <c r="BFO41" s="181"/>
      <c r="BFP41" s="181"/>
      <c r="BFQ41" s="181"/>
      <c r="BFR41" s="181"/>
      <c r="BFS41" s="181"/>
      <c r="BFT41" s="181"/>
      <c r="BFU41" s="181"/>
      <c r="BFV41" s="181"/>
      <c r="BFW41" s="181"/>
      <c r="BFX41" s="181"/>
      <c r="BFY41" s="181"/>
      <c r="BFZ41" s="181"/>
      <c r="BGA41" s="181"/>
      <c r="BGB41" s="181"/>
      <c r="BGC41" s="181"/>
      <c r="BGD41" s="181"/>
      <c r="BGE41" s="181"/>
      <c r="BGF41" s="181"/>
      <c r="BGG41" s="181"/>
      <c r="BGH41" s="181"/>
      <c r="BGI41" s="181"/>
      <c r="BGJ41" s="181"/>
      <c r="BGK41" s="181"/>
      <c r="BGL41" s="181"/>
      <c r="BGM41" s="181"/>
      <c r="BGN41" s="181"/>
      <c r="BGO41" s="181"/>
      <c r="BGP41" s="181"/>
      <c r="BGQ41" s="181"/>
      <c r="BGR41" s="181"/>
      <c r="BGS41" s="181"/>
      <c r="BGT41" s="181"/>
      <c r="BGU41" s="181"/>
      <c r="BGV41" s="181"/>
      <c r="BGW41" s="181"/>
      <c r="BGX41" s="181"/>
      <c r="BGY41" s="181"/>
      <c r="BGZ41" s="181"/>
      <c r="BHA41" s="181"/>
      <c r="BHB41" s="181"/>
      <c r="BHC41" s="181"/>
      <c r="BHD41" s="181"/>
      <c r="BHE41" s="181"/>
      <c r="BHF41" s="181"/>
      <c r="BHG41" s="181"/>
      <c r="BHH41" s="181"/>
      <c r="BHI41" s="181"/>
      <c r="BHJ41" s="181"/>
      <c r="BHK41" s="181"/>
      <c r="BHL41" s="181"/>
      <c r="BHM41" s="181"/>
      <c r="BHN41" s="181"/>
      <c r="BHO41" s="181"/>
      <c r="BHP41" s="181"/>
      <c r="BHQ41" s="181"/>
      <c r="BHR41" s="181"/>
      <c r="BHS41" s="181"/>
      <c r="BHT41" s="181"/>
      <c r="BHU41" s="181"/>
      <c r="BHV41" s="181"/>
      <c r="BHW41" s="181"/>
      <c r="BHX41" s="181"/>
      <c r="BHY41" s="181"/>
      <c r="BHZ41" s="181"/>
      <c r="BIA41" s="181"/>
      <c r="BIB41" s="181"/>
      <c r="BIC41" s="181"/>
      <c r="BID41" s="181"/>
      <c r="BIE41" s="181"/>
      <c r="BIF41" s="181"/>
      <c r="BIG41" s="181"/>
      <c r="BIH41" s="181"/>
      <c r="BII41" s="181"/>
      <c r="BIJ41" s="181"/>
      <c r="BIK41" s="181"/>
      <c r="BIL41" s="181"/>
      <c r="BIM41" s="181"/>
      <c r="BIN41" s="181"/>
      <c r="BIO41" s="181"/>
      <c r="BIP41" s="181"/>
      <c r="BIQ41" s="181"/>
      <c r="BIR41" s="181"/>
      <c r="BIS41" s="181"/>
      <c r="BIT41" s="181"/>
      <c r="BIU41" s="181"/>
      <c r="BIV41" s="181"/>
      <c r="BIW41" s="181"/>
      <c r="BIX41" s="181"/>
      <c r="BIY41" s="181"/>
      <c r="BIZ41" s="181"/>
      <c r="BJA41" s="181"/>
      <c r="BJB41" s="181"/>
      <c r="BJC41" s="181"/>
      <c r="BJD41" s="181"/>
      <c r="BJE41" s="181"/>
      <c r="BJF41" s="181"/>
      <c r="BJG41" s="181"/>
      <c r="BJH41" s="181"/>
      <c r="BJI41" s="181"/>
      <c r="BJJ41" s="181"/>
      <c r="BJK41" s="181"/>
      <c r="BJL41" s="181"/>
      <c r="BJM41" s="181"/>
      <c r="BJN41" s="181"/>
      <c r="BJO41" s="181"/>
      <c r="BJP41" s="181"/>
      <c r="BJQ41" s="181"/>
      <c r="BJR41" s="181"/>
      <c r="BJS41" s="181"/>
      <c r="BJT41" s="181"/>
      <c r="BJU41" s="181"/>
      <c r="BJV41" s="181"/>
      <c r="BJW41" s="181"/>
      <c r="BJX41" s="181"/>
      <c r="BJY41" s="181"/>
      <c r="BJZ41" s="181"/>
      <c r="BKA41" s="181"/>
      <c r="BKB41" s="181"/>
      <c r="BKC41" s="181"/>
      <c r="BKD41" s="181"/>
      <c r="BKE41" s="181"/>
      <c r="BKF41" s="181"/>
      <c r="BKG41" s="181"/>
      <c r="BKH41" s="181"/>
      <c r="BKI41" s="181"/>
      <c r="BKJ41" s="181"/>
      <c r="BKK41" s="181"/>
      <c r="BKL41" s="181"/>
      <c r="BKM41" s="181"/>
      <c r="BKN41" s="181"/>
      <c r="BKO41" s="181"/>
      <c r="BKP41" s="181"/>
      <c r="BKQ41" s="181"/>
      <c r="BKR41" s="181"/>
      <c r="BKS41" s="181"/>
      <c r="BKT41" s="181"/>
      <c r="BKU41" s="181"/>
      <c r="BKV41" s="181"/>
      <c r="BKW41" s="181"/>
      <c r="BKX41" s="181"/>
      <c r="BKY41" s="181"/>
      <c r="BKZ41" s="181"/>
      <c r="BLA41" s="181"/>
      <c r="BLB41" s="181"/>
      <c r="BLC41" s="181"/>
      <c r="BLD41" s="181"/>
      <c r="BLE41" s="181"/>
      <c r="BLF41" s="181"/>
      <c r="BLG41" s="181"/>
      <c r="BLH41" s="181"/>
      <c r="BLI41" s="181"/>
      <c r="BLJ41" s="181"/>
      <c r="BLK41" s="181"/>
      <c r="BLL41" s="181"/>
      <c r="BLM41" s="181"/>
      <c r="BLN41" s="181"/>
      <c r="BLO41" s="181"/>
      <c r="BLP41" s="181"/>
      <c r="BLQ41" s="181"/>
      <c r="BLR41" s="181"/>
      <c r="BLS41" s="181"/>
      <c r="BLT41" s="181"/>
      <c r="BLU41" s="181"/>
      <c r="BLV41" s="181"/>
      <c r="BLW41" s="181"/>
      <c r="BLX41" s="181"/>
      <c r="BLY41" s="181"/>
      <c r="BLZ41" s="181"/>
      <c r="BMA41" s="181"/>
      <c r="BMB41" s="181"/>
      <c r="BMC41" s="181"/>
      <c r="BMD41" s="181"/>
      <c r="BME41" s="181"/>
      <c r="BMF41" s="181"/>
      <c r="BMG41" s="181"/>
      <c r="BMH41" s="181"/>
      <c r="BMI41" s="181"/>
      <c r="BMJ41" s="181"/>
      <c r="BMK41" s="181"/>
      <c r="BML41" s="181"/>
      <c r="BMM41" s="181"/>
      <c r="BMN41" s="181"/>
      <c r="BMO41" s="181"/>
      <c r="BMP41" s="181"/>
      <c r="BMQ41" s="181"/>
      <c r="BMR41" s="181"/>
      <c r="BMS41" s="181"/>
      <c r="BMT41" s="181"/>
      <c r="BMU41" s="181"/>
      <c r="BMV41" s="181"/>
      <c r="BMW41" s="181"/>
      <c r="BMX41" s="181"/>
      <c r="BMY41" s="181"/>
      <c r="BMZ41" s="181"/>
      <c r="BNA41" s="181"/>
      <c r="BNB41" s="181"/>
      <c r="BNC41" s="181"/>
      <c r="BND41" s="181"/>
      <c r="BNE41" s="181"/>
      <c r="BNF41" s="181"/>
      <c r="BNG41" s="181"/>
      <c r="BNH41" s="181"/>
      <c r="BNI41" s="181"/>
      <c r="BNJ41" s="181"/>
      <c r="BNK41" s="181"/>
      <c r="BNL41" s="181"/>
      <c r="BNM41" s="181"/>
      <c r="BNN41" s="181"/>
      <c r="BNO41" s="181"/>
      <c r="BNP41" s="181"/>
      <c r="BNQ41" s="181"/>
      <c r="BNR41" s="181"/>
      <c r="BNS41" s="181"/>
      <c r="BNT41" s="181"/>
      <c r="BNU41" s="181"/>
      <c r="BNV41" s="181"/>
      <c r="BNW41" s="181"/>
      <c r="BNX41" s="181"/>
      <c r="BNY41" s="181"/>
      <c r="BNZ41" s="181"/>
      <c r="BOA41" s="181"/>
      <c r="BOB41" s="181"/>
      <c r="BOC41" s="181"/>
      <c r="BOD41" s="181"/>
      <c r="BOE41" s="181"/>
      <c r="BOF41" s="181"/>
      <c r="BOG41" s="181"/>
      <c r="BOH41" s="181"/>
      <c r="BOI41" s="181"/>
      <c r="BOJ41" s="181"/>
      <c r="BOK41" s="181"/>
      <c r="BOL41" s="181"/>
      <c r="BOM41" s="181"/>
      <c r="BON41" s="181"/>
      <c r="BOO41" s="181"/>
      <c r="BOP41" s="181"/>
      <c r="BOQ41" s="181"/>
      <c r="BOR41" s="181"/>
      <c r="BOS41" s="181"/>
      <c r="BOT41" s="181"/>
      <c r="BOU41" s="181"/>
      <c r="BOV41" s="181"/>
      <c r="BOW41" s="181"/>
      <c r="BOX41" s="181"/>
      <c r="BOY41" s="181"/>
      <c r="BOZ41" s="181"/>
      <c r="BPA41" s="181"/>
      <c r="BPB41" s="181"/>
      <c r="BPC41" s="181"/>
      <c r="BPD41" s="181"/>
      <c r="BPE41" s="181"/>
      <c r="BPF41" s="181"/>
      <c r="BPG41" s="181"/>
      <c r="BPH41" s="181"/>
      <c r="BPI41" s="181"/>
      <c r="BPJ41" s="181"/>
      <c r="BPK41" s="181"/>
      <c r="BPL41" s="181"/>
      <c r="BPM41" s="181"/>
      <c r="BPN41" s="181"/>
      <c r="BPO41" s="181"/>
      <c r="BPP41" s="181"/>
      <c r="BPQ41" s="181"/>
      <c r="BPR41" s="181"/>
      <c r="BPS41" s="181"/>
      <c r="BPT41" s="181"/>
      <c r="BPU41" s="181"/>
      <c r="BPV41" s="181"/>
      <c r="BPW41" s="181"/>
      <c r="BPX41" s="181"/>
      <c r="BPY41" s="181"/>
      <c r="BPZ41" s="181"/>
      <c r="BQA41" s="181"/>
      <c r="BQB41" s="181"/>
      <c r="BQC41" s="181"/>
      <c r="BQD41" s="181"/>
      <c r="BQE41" s="181"/>
      <c r="BQF41" s="181"/>
      <c r="BQG41" s="181"/>
      <c r="BQH41" s="181"/>
      <c r="BQI41" s="181"/>
      <c r="BQJ41" s="181"/>
      <c r="BQK41" s="181"/>
    </row>
    <row r="42" spans="1:1805" x14ac:dyDescent="0.25">
      <c r="A42" s="201"/>
      <c r="B42" s="168" t="s">
        <v>2</v>
      </c>
      <c r="K42" s="202"/>
      <c r="L42" s="168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</row>
    <row r="43" spans="1:1805" ht="16.5" customHeight="1" x14ac:dyDescent="0.25">
      <c r="A43" s="201"/>
      <c r="C43" s="198" t="s">
        <v>86</v>
      </c>
      <c r="E43" s="182" t="s">
        <v>44</v>
      </c>
      <c r="F43" s="182" t="s">
        <v>44</v>
      </c>
      <c r="G43" s="182" t="s">
        <v>44</v>
      </c>
      <c r="H43" s="182" t="s">
        <v>44</v>
      </c>
      <c r="I43" s="186" t="s">
        <v>44</v>
      </c>
      <c r="K43" s="202">
        <f>SUM(M43:AU43)</f>
        <v>-13.38746613770534</v>
      </c>
      <c r="M43" s="211">
        <f>-'Inputs and key outputs'!$D$39*M$17*M$7</f>
        <v>0</v>
      </c>
      <c r="N43" s="211">
        <f>-'Inputs and key outputs'!$D$39*N$17*N$7</f>
        <v>-0.33</v>
      </c>
      <c r="O43" s="211">
        <f>-'Inputs and key outputs'!$D$39*O$17*O$7</f>
        <v>-0.33660000000000001</v>
      </c>
      <c r="P43" s="211">
        <f>-'Inputs and key outputs'!$D$39*P$17*P$7</f>
        <v>-0.34333200000000003</v>
      </c>
      <c r="Q43" s="211">
        <f>-'Inputs and key outputs'!$D$39*Q$17*Q$7</f>
        <v>-0.35019864000000001</v>
      </c>
      <c r="R43" s="211">
        <f>-'Inputs and key outputs'!$D$39*R$17*R$7</f>
        <v>-0.35720261279999999</v>
      </c>
      <c r="S43" s="211">
        <f>-'Inputs and key outputs'!$D$39*S$17*S$7</f>
        <v>-0.364346665056</v>
      </c>
      <c r="T43" s="211">
        <f>-'Inputs and key outputs'!$D$39*T$17*T$7</f>
        <v>-0.37163359835712007</v>
      </c>
      <c r="U43" s="211">
        <f>-'Inputs and key outputs'!$D$39*U$17*U$7</f>
        <v>-0.37906627032426243</v>
      </c>
      <c r="V43" s="211">
        <f>-'Inputs and key outputs'!$D$39*V$17*V$7</f>
        <v>-0.3866475957307477</v>
      </c>
      <c r="W43" s="211">
        <f>-'Inputs and key outputs'!$D$39*W$17*W$7</f>
        <v>-0.39438054764536268</v>
      </c>
      <c r="X43" s="211">
        <f>-'Inputs and key outputs'!$D$39*X$17*X$7</f>
        <v>-0.40226815859826992</v>
      </c>
      <c r="Y43" s="211">
        <f>-'Inputs and key outputs'!$D$39*Y$17*Y$7</f>
        <v>-0.41031352177023533</v>
      </c>
      <c r="Z43" s="211">
        <f>-'Inputs and key outputs'!$D$39*Z$17*Z$7</f>
        <v>-0.41851979220564001</v>
      </c>
      <c r="AA43" s="211">
        <f>-'Inputs and key outputs'!$D$39*AA$17*AA$7</f>
        <v>-0.42689018804975282</v>
      </c>
      <c r="AB43" s="211">
        <f>-'Inputs and key outputs'!$D$39*AB$17*AB$7</f>
        <v>-0.43542799181074793</v>
      </c>
      <c r="AC43" s="211">
        <f>-'Inputs and key outputs'!$D$39*AC$17*AC$7</f>
        <v>-0.44413655164696286</v>
      </c>
      <c r="AD43" s="211">
        <f>-'Inputs and key outputs'!$D$39*AD$17*AD$7</f>
        <v>-0.45301928267990216</v>
      </c>
      <c r="AE43" s="211">
        <f>-'Inputs and key outputs'!$D$39*AE$17*AE$7</f>
        <v>-0.46207966833350023</v>
      </c>
      <c r="AF43" s="211">
        <f>-'Inputs and key outputs'!$D$39*AF$17*AF$7</f>
        <v>-0.47132126170017025</v>
      </c>
      <c r="AG43" s="211">
        <f>-'Inputs and key outputs'!$D$39*AG$17*AG$7</f>
        <v>-0.48074768693417363</v>
      </c>
      <c r="AH43" s="211">
        <f>-'Inputs and key outputs'!$D$39*AH$17*AH$7</f>
        <v>-0.49036264067285712</v>
      </c>
      <c r="AI43" s="211">
        <f>-'Inputs and key outputs'!$D$39*AI$17*AI$7</f>
        <v>-0.50016989348631435</v>
      </c>
      <c r="AJ43" s="211">
        <f>-'Inputs and key outputs'!$D$39*AJ$17*AJ$7</f>
        <v>-0.51017329135604061</v>
      </c>
      <c r="AK43" s="211">
        <f>-'Inputs and key outputs'!$D$39*AK$17*AK$7</f>
        <v>-0.52037675718316145</v>
      </c>
      <c r="AL43" s="211">
        <f>-'Inputs and key outputs'!$D$39*AL$17*AL$7</f>
        <v>-0.53078429232682467</v>
      </c>
      <c r="AM43" s="211">
        <f>-'Inputs and key outputs'!$D$39*AM$17*AM$7</f>
        <v>-0.54139997817336116</v>
      </c>
      <c r="AN43" s="211">
        <f>-'Inputs and key outputs'!$D$39*AN$17*AN$7</f>
        <v>-0.5522279777368283</v>
      </c>
      <c r="AO43" s="211">
        <f>-'Inputs and key outputs'!$D$39*AO$17*AO$7</f>
        <v>-0.5632725372915649</v>
      </c>
      <c r="AP43" s="211">
        <f>-'Inputs and key outputs'!$D$39*AP$17*AP$7</f>
        <v>-0.57453798803739631</v>
      </c>
      <c r="AQ43" s="211">
        <f>-'Inputs and key outputs'!$D$39*AQ$17*AQ$7</f>
        <v>-0.58602874779814418</v>
      </c>
      <c r="AR43" s="211">
        <f>-'Inputs and key outputs'!$D$39*AR$17*AR$7</f>
        <v>0</v>
      </c>
      <c r="AS43" s="211">
        <f>-'Inputs and key outputs'!$D$39*AS$17*AS$7</f>
        <v>0</v>
      </c>
      <c r="AT43" s="211">
        <f>-'Inputs and key outputs'!$D$39*AT$17*AT$7</f>
        <v>0</v>
      </c>
      <c r="AU43" s="211">
        <f>-'Inputs and key outputs'!$D$39*AU$17*AU$7</f>
        <v>0</v>
      </c>
    </row>
    <row r="44" spans="1:1805" x14ac:dyDescent="0.25">
      <c r="A44" s="201"/>
      <c r="C44" s="198" t="s">
        <v>119</v>
      </c>
      <c r="E44" s="170"/>
      <c r="F44" s="186" t="s">
        <v>44</v>
      </c>
      <c r="G44" s="170"/>
      <c r="H44" s="186" t="s">
        <v>44</v>
      </c>
      <c r="I44" s="170"/>
      <c r="K44" s="202">
        <f>SUM(M44:AU44)</f>
        <v>0</v>
      </c>
      <c r="M44" s="211">
        <f>-'Inputs and key outputs'!$D$69*M$13*M$7</f>
        <v>0</v>
      </c>
      <c r="N44" s="211">
        <f>-'Inputs and key outputs'!$D$69*N$13*N$7</f>
        <v>0</v>
      </c>
      <c r="O44" s="211">
        <f>-'Inputs and key outputs'!$D$69*O$13*O$7</f>
        <v>0</v>
      </c>
      <c r="P44" s="211">
        <f>-'Inputs and key outputs'!$D$69*P$13*P$7</f>
        <v>0</v>
      </c>
      <c r="Q44" s="211">
        <f>-'Inputs and key outputs'!$D$69*Q$13*Q$7</f>
        <v>0</v>
      </c>
      <c r="R44" s="211">
        <f>-'Inputs and key outputs'!$D$69*R$13*R$7</f>
        <v>0</v>
      </c>
      <c r="S44" s="211">
        <f>-'Inputs and key outputs'!$D$69*S$13*S$7</f>
        <v>0</v>
      </c>
      <c r="T44" s="211">
        <f>-'Inputs and key outputs'!$D$69*T$13*T$7</f>
        <v>0</v>
      </c>
      <c r="U44" s="211">
        <f>-'Inputs and key outputs'!$D$69*U$13*U$7</f>
        <v>0</v>
      </c>
      <c r="V44" s="211">
        <f>-'Inputs and key outputs'!$D$69*V$13*V$7</f>
        <v>0</v>
      </c>
      <c r="W44" s="211">
        <f>-'Inputs and key outputs'!$D$69*W$13*W$7</f>
        <v>0</v>
      </c>
      <c r="X44" s="211">
        <f>-'Inputs and key outputs'!$D$69*X$13*X$7</f>
        <v>0</v>
      </c>
      <c r="Y44" s="211">
        <f>-'Inputs and key outputs'!$D$69*Y$13*Y$7</f>
        <v>0</v>
      </c>
      <c r="Z44" s="211">
        <f>-'Inputs and key outputs'!$D$69*Z$13*Z$7</f>
        <v>0</v>
      </c>
      <c r="AA44" s="211">
        <f>-'Inputs and key outputs'!$D$69*AA$13*AA$7</f>
        <v>0</v>
      </c>
      <c r="AB44" s="211">
        <f>-'Inputs and key outputs'!$D$69*AB$13*AB$7</f>
        <v>0</v>
      </c>
      <c r="AC44" s="211">
        <f>-'Inputs and key outputs'!$D$69*AC$13*AC$7</f>
        <v>0</v>
      </c>
      <c r="AD44" s="211">
        <f>-'Inputs and key outputs'!$D$69*AD$13*AD$7</f>
        <v>0</v>
      </c>
      <c r="AE44" s="211">
        <f>-'Inputs and key outputs'!$D$69*AE$13*AE$7</f>
        <v>0</v>
      </c>
      <c r="AF44" s="211">
        <f>-'Inputs and key outputs'!$D$69*AF$13*AF$7</f>
        <v>0</v>
      </c>
      <c r="AG44" s="211">
        <f>-'Inputs and key outputs'!$D$69*AG$13*AG$7</f>
        <v>0</v>
      </c>
      <c r="AH44" s="211">
        <f>-'Inputs and key outputs'!$D$69*AH$13*AH$7</f>
        <v>0</v>
      </c>
      <c r="AI44" s="211">
        <f>-'Inputs and key outputs'!$D$69*AI$13*AI$7</f>
        <v>0</v>
      </c>
      <c r="AJ44" s="211">
        <f>-'Inputs and key outputs'!$D$69*AJ$13*AJ$7</f>
        <v>0</v>
      </c>
      <c r="AK44" s="211">
        <f>-'Inputs and key outputs'!$D$69*AK$13*AK$7</f>
        <v>0</v>
      </c>
      <c r="AL44" s="211">
        <f>-'Inputs and key outputs'!$D$69*AL$13*AL$7</f>
        <v>0</v>
      </c>
      <c r="AM44" s="211">
        <f>-'Inputs and key outputs'!$D$69*AM$13*AM$7</f>
        <v>0</v>
      </c>
      <c r="AN44" s="211">
        <f>-'Inputs and key outputs'!$D$69*AN$13*AN$7</f>
        <v>0</v>
      </c>
      <c r="AO44" s="211">
        <f>-'Inputs and key outputs'!$D$69*AO$13*AO$7</f>
        <v>0</v>
      </c>
      <c r="AP44" s="211">
        <f>-'Inputs and key outputs'!$D$69*AP$13*AP$7</f>
        <v>0</v>
      </c>
      <c r="AQ44" s="211">
        <f>-'Inputs and key outputs'!$D$69*AQ$13*AQ$7</f>
        <v>0</v>
      </c>
      <c r="AR44" s="211">
        <f>-'Inputs and key outputs'!$D$69*AR$13*AR$7</f>
        <v>0</v>
      </c>
      <c r="AS44" s="211">
        <f>-'Inputs and key outputs'!$D$69*AS$13*AS$7</f>
        <v>0</v>
      </c>
      <c r="AT44" s="211">
        <f>-'Inputs and key outputs'!$D$69*AT$13*AT$7</f>
        <v>0</v>
      </c>
      <c r="AU44" s="211">
        <f>-'Inputs and key outputs'!$D$69*AU$13*AU$7</f>
        <v>0</v>
      </c>
    </row>
    <row r="45" spans="1:1805" x14ac:dyDescent="0.25">
      <c r="A45" s="201"/>
      <c r="C45" s="198" t="s">
        <v>118</v>
      </c>
      <c r="E45" s="207"/>
      <c r="F45" s="186" t="s">
        <v>44</v>
      </c>
      <c r="G45" s="186" t="s">
        <v>44</v>
      </c>
      <c r="H45" s="170"/>
      <c r="I45" s="170"/>
      <c r="K45" s="202">
        <f>SUM(M45:AU45)</f>
        <v>0</v>
      </c>
      <c r="M45" s="211">
        <f>-'Inputs and key outputs'!$D$75*M$14*M$7</f>
        <v>0</v>
      </c>
      <c r="N45" s="211">
        <f>-'Inputs and key outputs'!$D$75*N$14*N$7</f>
        <v>0</v>
      </c>
      <c r="O45" s="211">
        <f>-'Inputs and key outputs'!$D$75*O$14*O$7</f>
        <v>0</v>
      </c>
      <c r="P45" s="211">
        <f>-'Inputs and key outputs'!$D$75*P$14*P$7</f>
        <v>0</v>
      </c>
      <c r="Q45" s="211">
        <f>-'Inputs and key outputs'!$D$75*Q$14*Q$7</f>
        <v>0</v>
      </c>
      <c r="R45" s="211">
        <f>-'Inputs and key outputs'!$D$75*R$14*R$7</f>
        <v>0</v>
      </c>
      <c r="S45" s="211">
        <f>-'Inputs and key outputs'!$D$75*S$14*S$7</f>
        <v>0</v>
      </c>
      <c r="T45" s="211">
        <f>-'Inputs and key outputs'!$D$75*T$14*T$7</f>
        <v>0</v>
      </c>
      <c r="U45" s="211">
        <f>-'Inputs and key outputs'!$D$75*U$14*U$7</f>
        <v>0</v>
      </c>
      <c r="V45" s="211">
        <f>-'Inputs and key outputs'!$D$75*V$14*V$7</f>
        <v>0</v>
      </c>
      <c r="W45" s="211">
        <f>-'Inputs and key outputs'!$D$75*W$14*W$7</f>
        <v>0</v>
      </c>
      <c r="X45" s="211">
        <f>-'Inputs and key outputs'!$D$75*X$14*X$7</f>
        <v>0</v>
      </c>
      <c r="Y45" s="211">
        <f>-'Inputs and key outputs'!$D$75*Y$14*Y$7</f>
        <v>0</v>
      </c>
      <c r="Z45" s="211">
        <f>-'Inputs and key outputs'!$D$75*Z$14*Z$7</f>
        <v>0</v>
      </c>
      <c r="AA45" s="211">
        <f>-'Inputs and key outputs'!$D$75*AA$14*AA$7</f>
        <v>0</v>
      </c>
      <c r="AB45" s="211">
        <f>-'Inputs and key outputs'!$D$75*AB$14*AB$7</f>
        <v>0</v>
      </c>
      <c r="AC45" s="211">
        <f>-'Inputs and key outputs'!$D$75*AC$14*AC$7</f>
        <v>0</v>
      </c>
      <c r="AD45" s="211">
        <f>-'Inputs and key outputs'!$D$75*AD$14*AD$7</f>
        <v>0</v>
      </c>
      <c r="AE45" s="211">
        <f>-'Inputs and key outputs'!$D$75*AE$14*AE$7</f>
        <v>0</v>
      </c>
      <c r="AF45" s="211">
        <f>-'Inputs and key outputs'!$D$75*AF$14*AF$7</f>
        <v>0</v>
      </c>
      <c r="AG45" s="211">
        <f>-'Inputs and key outputs'!$D$75*AG$14*AG$7</f>
        <v>0</v>
      </c>
      <c r="AH45" s="211">
        <f>-'Inputs and key outputs'!$D$75*AH$14*AH$7</f>
        <v>0</v>
      </c>
      <c r="AI45" s="211">
        <f>-'Inputs and key outputs'!$D$75*AI$14*AI$7</f>
        <v>0</v>
      </c>
      <c r="AJ45" s="211">
        <f>-'Inputs and key outputs'!$D$75*AJ$14*AJ$7</f>
        <v>0</v>
      </c>
      <c r="AK45" s="211">
        <f>-'Inputs and key outputs'!$D$75*AK$14*AK$7</f>
        <v>0</v>
      </c>
      <c r="AL45" s="211">
        <f>-'Inputs and key outputs'!$D$75*AL$14*AL$7</f>
        <v>0</v>
      </c>
      <c r="AM45" s="211">
        <f>-'Inputs and key outputs'!$D$75*AM$14*AM$7</f>
        <v>0</v>
      </c>
      <c r="AN45" s="211">
        <f>-'Inputs and key outputs'!$D$75*AN$14*AN$7</f>
        <v>0</v>
      </c>
      <c r="AO45" s="211">
        <f>-'Inputs and key outputs'!$D$75*AO$14*AO$7</f>
        <v>0</v>
      </c>
      <c r="AP45" s="211">
        <f>-'Inputs and key outputs'!$D$75*AP$14*AP$7</f>
        <v>0</v>
      </c>
      <c r="AQ45" s="211">
        <f>-'Inputs and key outputs'!$D$75*AQ$14*AQ$7</f>
        <v>0</v>
      </c>
      <c r="AR45" s="211">
        <f>-'Inputs and key outputs'!$D$75*AR$14*AR$7</f>
        <v>0</v>
      </c>
      <c r="AS45" s="211">
        <f>-'Inputs and key outputs'!$D$75*AS$14*AS$7</f>
        <v>0</v>
      </c>
      <c r="AT45" s="211">
        <f>-'Inputs and key outputs'!$D$75*AT$14*AT$7</f>
        <v>0</v>
      </c>
      <c r="AU45" s="211">
        <f>-'Inputs and key outputs'!$D$75*AU$14*AU$7</f>
        <v>0</v>
      </c>
    </row>
    <row r="46" spans="1:1805" x14ac:dyDescent="0.25">
      <c r="A46" s="201"/>
      <c r="C46" s="212" t="s">
        <v>87</v>
      </c>
      <c r="E46" s="185" t="s">
        <v>44</v>
      </c>
      <c r="F46" s="170"/>
      <c r="G46" s="170"/>
      <c r="H46" s="170"/>
      <c r="I46" s="170"/>
      <c r="K46" s="202">
        <f>SUM(M46:AU46)</f>
        <v>-117.27420336629878</v>
      </c>
      <c r="M46" s="211">
        <f>-'Inputs and key outputs'!$D$57*M$11*M$7</f>
        <v>0</v>
      </c>
      <c r="N46" s="211">
        <f>-'Inputs and key outputs'!$D$57*N$11*N$7</f>
        <v>-2.8908</v>
      </c>
      <c r="O46" s="211">
        <f>-'Inputs and key outputs'!$D$57*O$11*O$7</f>
        <v>-2.9486159999999999</v>
      </c>
      <c r="P46" s="211">
        <f>-'Inputs and key outputs'!$D$57*P$11*P$7</f>
        <v>-3.00758832</v>
      </c>
      <c r="Q46" s="211">
        <f>-'Inputs and key outputs'!$D$57*Q$11*Q$7</f>
        <v>-3.0677400863999997</v>
      </c>
      <c r="R46" s="211">
        <f>-'Inputs and key outputs'!$D$57*R$11*R$7</f>
        <v>-3.1290948881279999</v>
      </c>
      <c r="S46" s="211">
        <f>-'Inputs and key outputs'!$D$57*S$11*S$7</f>
        <v>-3.1916767858905599</v>
      </c>
      <c r="T46" s="211">
        <f>-'Inputs and key outputs'!$D$57*T$11*T$7</f>
        <v>-3.2555103216083716</v>
      </c>
      <c r="U46" s="211">
        <f>-'Inputs and key outputs'!$D$57*U$11*U$7</f>
        <v>-3.3206205280405388</v>
      </c>
      <c r="V46" s="211">
        <f>-'Inputs and key outputs'!$D$57*V$11*V$7</f>
        <v>-3.38703293860135</v>
      </c>
      <c r="W46" s="211">
        <f>-'Inputs and key outputs'!$D$57*W$11*W$7</f>
        <v>-3.4547735973733769</v>
      </c>
      <c r="X46" s="211">
        <f>-'Inputs and key outputs'!$D$57*X$11*X$7</f>
        <v>-3.5238690693208445</v>
      </c>
      <c r="Y46" s="211">
        <f>-'Inputs and key outputs'!$D$57*Y$11*Y$7</f>
        <v>-3.5943464507072616</v>
      </c>
      <c r="Z46" s="211">
        <f>-'Inputs and key outputs'!$D$57*Z$11*Z$7</f>
        <v>-3.6662333797214064</v>
      </c>
      <c r="AA46" s="211">
        <f>-'Inputs and key outputs'!$D$57*AA$11*AA$7</f>
        <v>-3.7395580473158345</v>
      </c>
      <c r="AB46" s="211">
        <f>-'Inputs and key outputs'!$D$57*AB$11*AB$7</f>
        <v>-3.8143492082621515</v>
      </c>
      <c r="AC46" s="211">
        <f>-'Inputs and key outputs'!$D$57*AC$11*AC$7</f>
        <v>-3.8906361924273947</v>
      </c>
      <c r="AD46" s="211">
        <f>-'Inputs and key outputs'!$D$57*AD$11*AD$7</f>
        <v>-3.9684489162759427</v>
      </c>
      <c r="AE46" s="211">
        <f>-'Inputs and key outputs'!$D$57*AE$11*AE$7</f>
        <v>-4.0478178946014616</v>
      </c>
      <c r="AF46" s="211">
        <f>-'Inputs and key outputs'!$D$57*AF$11*AF$7</f>
        <v>-4.1287742524934909</v>
      </c>
      <c r="AG46" s="211">
        <f>-'Inputs and key outputs'!$D$57*AG$11*AG$7</f>
        <v>-4.2113497375433608</v>
      </c>
      <c r="AH46" s="211">
        <f>-'Inputs and key outputs'!$D$57*AH$11*AH$7</f>
        <v>-4.2955767322942284</v>
      </c>
      <c r="AI46" s="211">
        <f>-'Inputs and key outputs'!$D$57*AI$11*AI$7</f>
        <v>-4.3814882669401136</v>
      </c>
      <c r="AJ46" s="211">
        <f>-'Inputs and key outputs'!$D$57*AJ$11*AJ$7</f>
        <v>-4.4691180322789155</v>
      </c>
      <c r="AK46" s="211">
        <f>-'Inputs and key outputs'!$D$57*AK$11*AK$7</f>
        <v>-4.5585003929244934</v>
      </c>
      <c r="AL46" s="211">
        <f>-'Inputs and key outputs'!$D$57*AL$11*AL$7</f>
        <v>-4.6496704007829841</v>
      </c>
      <c r="AM46" s="211">
        <f>-'Inputs and key outputs'!$D$57*AM$11*AM$7</f>
        <v>-4.7426638087986435</v>
      </c>
      <c r="AN46" s="211">
        <f>-'Inputs and key outputs'!$D$57*AN$11*AN$7</f>
        <v>-4.8375170849746159</v>
      </c>
      <c r="AO46" s="211">
        <f>-'Inputs and key outputs'!$D$57*AO$11*AO$7</f>
        <v>-4.9342674266741087</v>
      </c>
      <c r="AP46" s="211">
        <f>-'Inputs and key outputs'!$D$57*AP$11*AP$7</f>
        <v>-5.0329527752075913</v>
      </c>
      <c r="AQ46" s="211">
        <f>-'Inputs and key outputs'!$D$57*AQ$11*AQ$7</f>
        <v>-5.1336118307117431</v>
      </c>
      <c r="AR46" s="211">
        <f>-'Inputs and key outputs'!$D$57*AR$11*AR$7</f>
        <v>0</v>
      </c>
      <c r="AS46" s="211">
        <f>-'Inputs and key outputs'!$D$57*AS$11*AS$7</f>
        <v>0</v>
      </c>
      <c r="AT46" s="211">
        <f>-'Inputs and key outputs'!$D$57*AT$11*AT$7</f>
        <v>0</v>
      </c>
      <c r="AU46" s="211">
        <f>-'Inputs and key outputs'!$D$57*AU$11*AU$7</f>
        <v>0</v>
      </c>
    </row>
    <row r="47" spans="1:1805" x14ac:dyDescent="0.25">
      <c r="A47" s="201"/>
      <c r="B47" s="168"/>
      <c r="C47" s="198" t="s">
        <v>35</v>
      </c>
      <c r="E47" s="170"/>
      <c r="F47" s="170"/>
      <c r="G47" s="170"/>
      <c r="H47" s="170"/>
      <c r="I47" s="186" t="s">
        <v>44</v>
      </c>
      <c r="K47" s="202">
        <f>SUM(M47:AU47)</f>
        <v>0</v>
      </c>
      <c r="M47" s="211">
        <f>-'Inputs and key outputs'!$D$80*M$15*M$7</f>
        <v>0</v>
      </c>
      <c r="N47" s="211">
        <f>-'Inputs and key outputs'!$D$80*N$15*N$7</f>
        <v>0</v>
      </c>
      <c r="O47" s="211">
        <f>-'Inputs and key outputs'!$D$80*O$15*O$7</f>
        <v>0</v>
      </c>
      <c r="P47" s="211">
        <f>-'Inputs and key outputs'!$D$80*P$15*P$7</f>
        <v>0</v>
      </c>
      <c r="Q47" s="211">
        <f>-'Inputs and key outputs'!$D$80*Q$15*Q$7</f>
        <v>0</v>
      </c>
      <c r="R47" s="211">
        <f>-'Inputs and key outputs'!$D$80*R$15*R$7</f>
        <v>0</v>
      </c>
      <c r="S47" s="211">
        <f>-'Inputs and key outputs'!$D$80*S$15*S$7</f>
        <v>0</v>
      </c>
      <c r="T47" s="211">
        <f>-'Inputs and key outputs'!$D$80*T$15*T$7</f>
        <v>0</v>
      </c>
      <c r="U47" s="211">
        <f>-'Inputs and key outputs'!$D$80*U$15*U$7</f>
        <v>0</v>
      </c>
      <c r="V47" s="211">
        <f>-'Inputs and key outputs'!$D$80*V$15*V$7</f>
        <v>0</v>
      </c>
      <c r="W47" s="211">
        <f>-'Inputs and key outputs'!$D$80*W$15*W$7</f>
        <v>0</v>
      </c>
      <c r="X47" s="211">
        <f>-'Inputs and key outputs'!$D$80*X$15*X$7</f>
        <v>0</v>
      </c>
      <c r="Y47" s="211">
        <f>-'Inputs and key outputs'!$D$80*Y$15*Y$7</f>
        <v>0</v>
      </c>
      <c r="Z47" s="211">
        <f>-'Inputs and key outputs'!$D$80*Z$15*Z$7</f>
        <v>0</v>
      </c>
      <c r="AA47" s="211">
        <f>-'Inputs and key outputs'!$D$80*AA$15*AA$7</f>
        <v>0</v>
      </c>
      <c r="AB47" s="211">
        <f>-'Inputs and key outputs'!$D$80*AB$15*AB$7</f>
        <v>0</v>
      </c>
      <c r="AC47" s="211">
        <f>-'Inputs and key outputs'!$D$80*AC$15*AC$7</f>
        <v>0</v>
      </c>
      <c r="AD47" s="211">
        <f>-'Inputs and key outputs'!$D$80*AD$15*AD$7</f>
        <v>0</v>
      </c>
      <c r="AE47" s="211">
        <f>-'Inputs and key outputs'!$D$80*AE$15*AE$7</f>
        <v>0</v>
      </c>
      <c r="AF47" s="211">
        <f>-'Inputs and key outputs'!$D$80*AF$15*AF$7</f>
        <v>0</v>
      </c>
      <c r="AG47" s="211">
        <f>-'Inputs and key outputs'!$D$80*AG$15*AG$7</f>
        <v>0</v>
      </c>
      <c r="AH47" s="211">
        <f>-'Inputs and key outputs'!$D$80*AH$15*AH$7</f>
        <v>0</v>
      </c>
      <c r="AI47" s="211">
        <f>-'Inputs and key outputs'!$D$80*AI$15*AI$7</f>
        <v>0</v>
      </c>
      <c r="AJ47" s="211">
        <f>-'Inputs and key outputs'!$D$80*AJ$15*AJ$7</f>
        <v>0</v>
      </c>
      <c r="AK47" s="211">
        <f>-'Inputs and key outputs'!$D$80*AK$15*AK$7</f>
        <v>0</v>
      </c>
      <c r="AL47" s="211">
        <f>-'Inputs and key outputs'!$D$80*AL$15*AL$7</f>
        <v>0</v>
      </c>
      <c r="AM47" s="211">
        <f>-'Inputs and key outputs'!$D$80*AM$15*AM$7</f>
        <v>0</v>
      </c>
      <c r="AN47" s="211">
        <f>-'Inputs and key outputs'!$D$80*AN$15*AN$7</f>
        <v>0</v>
      </c>
      <c r="AO47" s="211">
        <f>-'Inputs and key outputs'!$D$80*AO$15*AO$7</f>
        <v>0</v>
      </c>
      <c r="AP47" s="211">
        <f>-'Inputs and key outputs'!$D$80*AP$15*AP$7</f>
        <v>0</v>
      </c>
      <c r="AQ47" s="211">
        <f>-'Inputs and key outputs'!$D$80*AQ$15*AQ$7</f>
        <v>0</v>
      </c>
      <c r="AR47" s="211">
        <f>-'Inputs and key outputs'!$D$80*AR$15*AR$7</f>
        <v>0</v>
      </c>
      <c r="AS47" s="211">
        <f>-'Inputs and key outputs'!$D$80*AS$15*AS$7</f>
        <v>0</v>
      </c>
      <c r="AT47" s="211">
        <f>-'Inputs and key outputs'!$D$80*AT$15*AT$7</f>
        <v>0</v>
      </c>
      <c r="AU47" s="211">
        <f>-'Inputs and key outputs'!$D$80*AU$15*AU$7</f>
        <v>0</v>
      </c>
    </row>
    <row r="48" spans="1:1805" s="180" customFormat="1" ht="6" x14ac:dyDescent="0.15">
      <c r="A48" s="194"/>
      <c r="B48" s="195"/>
      <c r="K48" s="205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  <c r="DE48" s="181"/>
      <c r="DF48" s="181"/>
      <c r="DG48" s="181"/>
      <c r="DH48" s="181"/>
      <c r="DI48" s="181"/>
      <c r="DJ48" s="181"/>
      <c r="DK48" s="181"/>
      <c r="DL48" s="181"/>
      <c r="DM48" s="181"/>
      <c r="DN48" s="181"/>
      <c r="DO48" s="181"/>
      <c r="DP48" s="181"/>
      <c r="DQ48" s="181"/>
      <c r="DR48" s="181"/>
      <c r="DS48" s="181"/>
      <c r="DT48" s="181"/>
      <c r="DU48" s="181"/>
      <c r="DV48" s="181"/>
      <c r="DW48" s="181"/>
      <c r="DX48" s="181"/>
      <c r="DY48" s="181"/>
      <c r="DZ48" s="181"/>
      <c r="EA48" s="181"/>
      <c r="EB48" s="181"/>
      <c r="EC48" s="181"/>
      <c r="ED48" s="181"/>
      <c r="EE48" s="181"/>
      <c r="EF48" s="181"/>
      <c r="EG48" s="181"/>
      <c r="EH48" s="181"/>
      <c r="EI48" s="181"/>
      <c r="EJ48" s="181"/>
      <c r="EK48" s="181"/>
      <c r="EL48" s="181"/>
      <c r="EM48" s="181"/>
      <c r="EN48" s="181"/>
      <c r="EO48" s="181"/>
      <c r="EP48" s="181"/>
      <c r="EQ48" s="181"/>
      <c r="ER48" s="181"/>
      <c r="ES48" s="181"/>
      <c r="ET48" s="181"/>
      <c r="EU48" s="181"/>
      <c r="EV48" s="181"/>
      <c r="EW48" s="181"/>
      <c r="EX48" s="181"/>
      <c r="EY48" s="181"/>
      <c r="EZ48" s="181"/>
      <c r="FA48" s="181"/>
      <c r="FB48" s="181"/>
      <c r="FC48" s="181"/>
      <c r="FD48" s="181"/>
      <c r="FE48" s="181"/>
      <c r="FF48" s="181"/>
      <c r="FG48" s="181"/>
      <c r="FH48" s="181"/>
      <c r="FI48" s="181"/>
      <c r="FJ48" s="181"/>
      <c r="FK48" s="181"/>
      <c r="FL48" s="181"/>
      <c r="FM48" s="181"/>
      <c r="FN48" s="181"/>
      <c r="FO48" s="181"/>
      <c r="FP48" s="181"/>
      <c r="FQ48" s="181"/>
      <c r="FR48" s="181"/>
      <c r="FS48" s="181"/>
      <c r="FT48" s="181"/>
      <c r="FU48" s="181"/>
      <c r="FV48" s="181"/>
      <c r="FW48" s="181"/>
      <c r="FX48" s="181"/>
      <c r="FY48" s="181"/>
      <c r="FZ48" s="181"/>
      <c r="GA48" s="181"/>
      <c r="GB48" s="181"/>
      <c r="GC48" s="181"/>
      <c r="GD48" s="181"/>
      <c r="GE48" s="181"/>
      <c r="GF48" s="181"/>
      <c r="GG48" s="181"/>
      <c r="GH48" s="181"/>
      <c r="GI48" s="181"/>
      <c r="GJ48" s="181"/>
      <c r="GK48" s="181"/>
      <c r="GL48" s="181"/>
      <c r="GM48" s="181"/>
      <c r="GN48" s="181"/>
      <c r="GO48" s="181"/>
      <c r="GP48" s="181"/>
      <c r="GQ48" s="181"/>
      <c r="GR48" s="181"/>
      <c r="GS48" s="181"/>
      <c r="GT48" s="181"/>
      <c r="GU48" s="181"/>
      <c r="GV48" s="181"/>
      <c r="GW48" s="181"/>
      <c r="GX48" s="181"/>
      <c r="GY48" s="181"/>
      <c r="GZ48" s="181"/>
      <c r="HA48" s="181"/>
      <c r="HB48" s="181"/>
      <c r="HC48" s="181"/>
      <c r="HD48" s="181"/>
      <c r="HE48" s="181"/>
      <c r="HF48" s="181"/>
      <c r="HG48" s="181"/>
      <c r="HH48" s="181"/>
      <c r="HI48" s="181"/>
      <c r="HJ48" s="181"/>
      <c r="HK48" s="181"/>
      <c r="HL48" s="181"/>
      <c r="HM48" s="181"/>
      <c r="HN48" s="181"/>
      <c r="HO48" s="181"/>
      <c r="HP48" s="181"/>
      <c r="HQ48" s="181"/>
      <c r="HR48" s="181"/>
      <c r="HS48" s="181"/>
      <c r="HT48" s="181"/>
      <c r="HU48" s="181"/>
      <c r="HV48" s="181"/>
      <c r="HW48" s="181"/>
      <c r="HX48" s="181"/>
      <c r="HY48" s="181"/>
      <c r="HZ48" s="181"/>
      <c r="IA48" s="181"/>
      <c r="IB48" s="181"/>
      <c r="IC48" s="181"/>
      <c r="ID48" s="181"/>
      <c r="IE48" s="181"/>
      <c r="IF48" s="181"/>
      <c r="IG48" s="181"/>
      <c r="IH48" s="181"/>
      <c r="II48" s="181"/>
      <c r="IJ48" s="181"/>
      <c r="IK48" s="181"/>
      <c r="IL48" s="181"/>
      <c r="IM48" s="181"/>
      <c r="IN48" s="181"/>
      <c r="IO48" s="181"/>
      <c r="IP48" s="181"/>
      <c r="IQ48" s="181"/>
      <c r="IR48" s="181"/>
      <c r="IS48" s="181"/>
      <c r="IT48" s="181"/>
      <c r="IU48" s="181"/>
      <c r="IV48" s="181"/>
      <c r="IW48" s="181"/>
      <c r="IX48" s="181"/>
      <c r="IY48" s="181"/>
      <c r="IZ48" s="181"/>
      <c r="JA48" s="181"/>
      <c r="JB48" s="181"/>
      <c r="JC48" s="181"/>
      <c r="JD48" s="181"/>
      <c r="JE48" s="181"/>
      <c r="JF48" s="181"/>
      <c r="JG48" s="181"/>
      <c r="JH48" s="181"/>
      <c r="JI48" s="181"/>
      <c r="JJ48" s="181"/>
      <c r="JK48" s="181"/>
      <c r="JL48" s="181"/>
      <c r="JM48" s="181"/>
      <c r="JN48" s="181"/>
      <c r="JO48" s="181"/>
      <c r="JP48" s="181"/>
      <c r="JQ48" s="181"/>
      <c r="JR48" s="181"/>
      <c r="JS48" s="181"/>
      <c r="JT48" s="181"/>
      <c r="JU48" s="181"/>
      <c r="JV48" s="181"/>
      <c r="JW48" s="181"/>
      <c r="JX48" s="181"/>
      <c r="JY48" s="181"/>
      <c r="JZ48" s="181"/>
      <c r="KA48" s="181"/>
      <c r="KB48" s="181"/>
      <c r="KC48" s="181"/>
      <c r="KD48" s="181"/>
      <c r="KE48" s="181"/>
      <c r="KF48" s="181"/>
      <c r="KG48" s="181"/>
      <c r="KH48" s="181"/>
      <c r="KI48" s="181"/>
      <c r="KJ48" s="181"/>
      <c r="KK48" s="181"/>
      <c r="KL48" s="181"/>
      <c r="KM48" s="181"/>
      <c r="KN48" s="181"/>
      <c r="KO48" s="181"/>
      <c r="KP48" s="181"/>
      <c r="KQ48" s="181"/>
      <c r="KR48" s="181"/>
      <c r="KS48" s="181"/>
      <c r="KT48" s="181"/>
      <c r="KU48" s="181"/>
      <c r="KV48" s="181"/>
      <c r="KW48" s="181"/>
      <c r="KX48" s="181"/>
      <c r="KY48" s="181"/>
      <c r="KZ48" s="181"/>
      <c r="LA48" s="181"/>
      <c r="LB48" s="181"/>
      <c r="LC48" s="181"/>
      <c r="LD48" s="181"/>
      <c r="LE48" s="181"/>
      <c r="LF48" s="181"/>
      <c r="LG48" s="181"/>
      <c r="LH48" s="181"/>
      <c r="LI48" s="181"/>
      <c r="LJ48" s="181"/>
      <c r="LK48" s="181"/>
      <c r="LL48" s="181"/>
      <c r="LM48" s="181"/>
      <c r="LN48" s="181"/>
      <c r="LO48" s="181"/>
      <c r="LP48" s="181"/>
      <c r="LQ48" s="181"/>
      <c r="LR48" s="181"/>
      <c r="LS48" s="181"/>
      <c r="LT48" s="181"/>
      <c r="LU48" s="181"/>
      <c r="LV48" s="181"/>
      <c r="LW48" s="181"/>
      <c r="LX48" s="181"/>
      <c r="LY48" s="181"/>
      <c r="LZ48" s="181"/>
      <c r="MA48" s="181"/>
      <c r="MB48" s="181"/>
      <c r="MC48" s="181"/>
      <c r="MD48" s="181"/>
      <c r="ME48" s="181"/>
      <c r="MF48" s="181"/>
      <c r="MG48" s="181"/>
      <c r="MH48" s="181"/>
      <c r="MI48" s="181"/>
      <c r="MJ48" s="181"/>
      <c r="MK48" s="181"/>
      <c r="ML48" s="181"/>
      <c r="MM48" s="181"/>
      <c r="MN48" s="181"/>
      <c r="MO48" s="181"/>
      <c r="MP48" s="181"/>
      <c r="MQ48" s="181"/>
      <c r="MR48" s="181"/>
      <c r="MS48" s="181"/>
      <c r="MT48" s="181"/>
      <c r="MU48" s="181"/>
      <c r="MV48" s="181"/>
      <c r="MW48" s="181"/>
      <c r="MX48" s="181"/>
      <c r="MY48" s="181"/>
      <c r="MZ48" s="181"/>
      <c r="NA48" s="181"/>
      <c r="NB48" s="181"/>
      <c r="NC48" s="181"/>
      <c r="ND48" s="181"/>
      <c r="NE48" s="181"/>
      <c r="NF48" s="181"/>
      <c r="NG48" s="181"/>
      <c r="NH48" s="181"/>
      <c r="NI48" s="181"/>
      <c r="NJ48" s="181"/>
      <c r="NK48" s="181"/>
      <c r="NL48" s="181"/>
      <c r="NM48" s="181"/>
      <c r="NN48" s="181"/>
      <c r="NO48" s="181"/>
      <c r="NP48" s="181"/>
      <c r="NQ48" s="181"/>
      <c r="NR48" s="181"/>
      <c r="NS48" s="181"/>
      <c r="NT48" s="181"/>
      <c r="NU48" s="181"/>
      <c r="NV48" s="181"/>
      <c r="NW48" s="181"/>
      <c r="NX48" s="181"/>
      <c r="NY48" s="181"/>
      <c r="NZ48" s="181"/>
      <c r="OA48" s="181"/>
      <c r="OB48" s="181"/>
      <c r="OC48" s="181"/>
      <c r="OD48" s="181"/>
      <c r="OE48" s="181"/>
      <c r="OF48" s="181"/>
      <c r="OG48" s="181"/>
      <c r="OH48" s="181"/>
      <c r="OI48" s="181"/>
      <c r="OJ48" s="181"/>
      <c r="OK48" s="181"/>
      <c r="OL48" s="181"/>
      <c r="OM48" s="181"/>
      <c r="ON48" s="181"/>
      <c r="OO48" s="181"/>
      <c r="OP48" s="181"/>
      <c r="OQ48" s="181"/>
      <c r="OR48" s="181"/>
      <c r="OS48" s="181"/>
      <c r="OT48" s="181"/>
      <c r="OU48" s="181"/>
      <c r="OV48" s="181"/>
      <c r="OW48" s="181"/>
      <c r="OX48" s="181"/>
      <c r="OY48" s="181"/>
      <c r="OZ48" s="181"/>
      <c r="PA48" s="181"/>
      <c r="PB48" s="181"/>
      <c r="PC48" s="181"/>
      <c r="PD48" s="181"/>
      <c r="PE48" s="181"/>
      <c r="PF48" s="181"/>
      <c r="PG48" s="181"/>
      <c r="PH48" s="181"/>
      <c r="PI48" s="181"/>
      <c r="PJ48" s="181"/>
      <c r="PK48" s="181"/>
      <c r="PL48" s="181"/>
      <c r="PM48" s="181"/>
      <c r="PN48" s="181"/>
      <c r="PO48" s="181"/>
      <c r="PP48" s="181"/>
      <c r="PQ48" s="181"/>
      <c r="PR48" s="181"/>
      <c r="PS48" s="181"/>
      <c r="PT48" s="181"/>
      <c r="PU48" s="181"/>
      <c r="PV48" s="181"/>
      <c r="PW48" s="181"/>
      <c r="PX48" s="181"/>
      <c r="PY48" s="181"/>
      <c r="PZ48" s="181"/>
      <c r="QA48" s="181"/>
      <c r="QB48" s="181"/>
      <c r="QC48" s="181"/>
      <c r="QD48" s="181"/>
      <c r="QE48" s="181"/>
      <c r="QF48" s="181"/>
      <c r="QG48" s="181"/>
      <c r="QH48" s="181"/>
      <c r="QI48" s="181"/>
      <c r="QJ48" s="181"/>
      <c r="QK48" s="181"/>
      <c r="QL48" s="181"/>
      <c r="QM48" s="181"/>
      <c r="QN48" s="181"/>
      <c r="QO48" s="181"/>
      <c r="QP48" s="181"/>
      <c r="QQ48" s="181"/>
      <c r="QR48" s="181"/>
      <c r="QS48" s="181"/>
      <c r="QT48" s="181"/>
      <c r="QU48" s="181"/>
      <c r="QV48" s="181"/>
      <c r="QW48" s="181"/>
      <c r="QX48" s="181"/>
      <c r="QY48" s="181"/>
      <c r="QZ48" s="181"/>
      <c r="RA48" s="181"/>
      <c r="RB48" s="181"/>
      <c r="RC48" s="181"/>
      <c r="RD48" s="181"/>
      <c r="RE48" s="181"/>
      <c r="RF48" s="181"/>
      <c r="RG48" s="181"/>
      <c r="RH48" s="181"/>
      <c r="RI48" s="181"/>
      <c r="RJ48" s="181"/>
      <c r="RK48" s="181"/>
      <c r="RL48" s="181"/>
      <c r="RM48" s="181"/>
      <c r="RN48" s="181"/>
      <c r="RO48" s="181"/>
      <c r="RP48" s="181"/>
      <c r="RQ48" s="181"/>
      <c r="RR48" s="181"/>
      <c r="RS48" s="181"/>
      <c r="RT48" s="181"/>
      <c r="RU48" s="181"/>
      <c r="RV48" s="181"/>
      <c r="RW48" s="181"/>
      <c r="RX48" s="181"/>
      <c r="RY48" s="181"/>
      <c r="RZ48" s="181"/>
      <c r="SA48" s="181"/>
      <c r="SB48" s="181"/>
      <c r="SC48" s="181"/>
      <c r="SD48" s="181"/>
      <c r="SE48" s="181"/>
      <c r="SF48" s="181"/>
      <c r="SG48" s="181"/>
      <c r="SH48" s="181"/>
      <c r="SI48" s="181"/>
      <c r="SJ48" s="181"/>
      <c r="SK48" s="181"/>
      <c r="SL48" s="181"/>
      <c r="SM48" s="181"/>
      <c r="SN48" s="181"/>
      <c r="SO48" s="181"/>
      <c r="SP48" s="181"/>
      <c r="SQ48" s="181"/>
      <c r="SR48" s="181"/>
      <c r="SS48" s="181"/>
      <c r="ST48" s="181"/>
      <c r="SU48" s="181"/>
      <c r="SV48" s="181"/>
      <c r="SW48" s="181"/>
      <c r="SX48" s="181"/>
      <c r="SY48" s="181"/>
      <c r="SZ48" s="181"/>
      <c r="TA48" s="181"/>
      <c r="TB48" s="181"/>
      <c r="TC48" s="181"/>
      <c r="TD48" s="181"/>
      <c r="TE48" s="181"/>
      <c r="TF48" s="181"/>
      <c r="TG48" s="181"/>
      <c r="TH48" s="181"/>
      <c r="TI48" s="181"/>
      <c r="TJ48" s="181"/>
      <c r="TK48" s="181"/>
      <c r="TL48" s="181"/>
      <c r="TM48" s="181"/>
      <c r="TN48" s="181"/>
      <c r="TO48" s="181"/>
      <c r="TP48" s="181"/>
      <c r="TQ48" s="181"/>
      <c r="TR48" s="181"/>
      <c r="TS48" s="181"/>
      <c r="TT48" s="181"/>
      <c r="TU48" s="181"/>
      <c r="TV48" s="181"/>
      <c r="TW48" s="181"/>
      <c r="TX48" s="181"/>
      <c r="TY48" s="181"/>
      <c r="TZ48" s="181"/>
      <c r="UA48" s="181"/>
      <c r="UB48" s="181"/>
      <c r="UC48" s="181"/>
      <c r="UD48" s="181"/>
      <c r="UE48" s="181"/>
      <c r="UF48" s="181"/>
      <c r="UG48" s="181"/>
      <c r="UH48" s="181"/>
      <c r="UI48" s="181"/>
      <c r="UJ48" s="181"/>
      <c r="UK48" s="181"/>
      <c r="UL48" s="181"/>
      <c r="UM48" s="181"/>
      <c r="UN48" s="181"/>
      <c r="UO48" s="181"/>
      <c r="UP48" s="181"/>
      <c r="UQ48" s="181"/>
      <c r="UR48" s="181"/>
      <c r="US48" s="181"/>
      <c r="UT48" s="181"/>
      <c r="UU48" s="181"/>
      <c r="UV48" s="181"/>
      <c r="UW48" s="181"/>
      <c r="UX48" s="181"/>
      <c r="UY48" s="181"/>
      <c r="UZ48" s="181"/>
      <c r="VA48" s="181"/>
      <c r="VB48" s="181"/>
      <c r="VC48" s="181"/>
      <c r="VD48" s="181"/>
      <c r="VE48" s="181"/>
      <c r="VF48" s="181"/>
      <c r="VG48" s="181"/>
      <c r="VH48" s="181"/>
      <c r="VI48" s="181"/>
      <c r="VJ48" s="181"/>
      <c r="VK48" s="181"/>
      <c r="VL48" s="181"/>
      <c r="VM48" s="181"/>
      <c r="VN48" s="181"/>
      <c r="VO48" s="181"/>
      <c r="VP48" s="181"/>
      <c r="VQ48" s="181"/>
      <c r="VR48" s="181"/>
      <c r="VS48" s="181"/>
      <c r="VT48" s="181"/>
      <c r="VU48" s="181"/>
      <c r="VV48" s="181"/>
      <c r="VW48" s="181"/>
      <c r="VX48" s="181"/>
      <c r="VY48" s="181"/>
      <c r="VZ48" s="181"/>
      <c r="WA48" s="181"/>
      <c r="WB48" s="181"/>
      <c r="WC48" s="181"/>
      <c r="WD48" s="181"/>
      <c r="WE48" s="181"/>
      <c r="WF48" s="181"/>
      <c r="WG48" s="181"/>
      <c r="WH48" s="181"/>
      <c r="WI48" s="181"/>
      <c r="WJ48" s="181"/>
      <c r="WK48" s="181"/>
      <c r="WL48" s="181"/>
      <c r="WM48" s="181"/>
      <c r="WN48" s="181"/>
      <c r="WO48" s="181"/>
      <c r="WP48" s="181"/>
      <c r="WQ48" s="181"/>
      <c r="WR48" s="181"/>
      <c r="WS48" s="181"/>
      <c r="WT48" s="181"/>
      <c r="WU48" s="181"/>
      <c r="WV48" s="181"/>
      <c r="WW48" s="181"/>
      <c r="WX48" s="181"/>
      <c r="WY48" s="181"/>
      <c r="WZ48" s="181"/>
      <c r="XA48" s="181"/>
      <c r="XB48" s="181"/>
      <c r="XC48" s="181"/>
      <c r="XD48" s="181"/>
      <c r="XE48" s="181"/>
      <c r="XF48" s="181"/>
      <c r="XG48" s="181"/>
      <c r="XH48" s="181"/>
      <c r="XI48" s="181"/>
      <c r="XJ48" s="181"/>
      <c r="XK48" s="181"/>
      <c r="XL48" s="181"/>
      <c r="XM48" s="181"/>
      <c r="XN48" s="181"/>
      <c r="XO48" s="181"/>
      <c r="XP48" s="181"/>
      <c r="XQ48" s="181"/>
      <c r="XR48" s="181"/>
      <c r="XS48" s="181"/>
      <c r="XT48" s="181"/>
      <c r="XU48" s="181"/>
      <c r="XV48" s="181"/>
      <c r="XW48" s="181"/>
      <c r="XX48" s="181"/>
      <c r="XY48" s="181"/>
      <c r="XZ48" s="181"/>
      <c r="YA48" s="181"/>
      <c r="YB48" s="181"/>
      <c r="YC48" s="181"/>
      <c r="YD48" s="181"/>
      <c r="YE48" s="181"/>
      <c r="YF48" s="181"/>
      <c r="YG48" s="181"/>
      <c r="YH48" s="181"/>
      <c r="YI48" s="181"/>
      <c r="YJ48" s="181"/>
      <c r="YK48" s="181"/>
      <c r="YL48" s="181"/>
      <c r="YM48" s="181"/>
      <c r="YN48" s="181"/>
      <c r="YO48" s="181"/>
      <c r="YP48" s="181"/>
      <c r="YQ48" s="181"/>
      <c r="YR48" s="181"/>
      <c r="YS48" s="181"/>
      <c r="YT48" s="181"/>
      <c r="YU48" s="181"/>
      <c r="YV48" s="181"/>
      <c r="YW48" s="181"/>
      <c r="YX48" s="181"/>
      <c r="YY48" s="181"/>
      <c r="YZ48" s="181"/>
      <c r="ZA48" s="181"/>
      <c r="ZB48" s="181"/>
      <c r="ZC48" s="181"/>
      <c r="ZD48" s="181"/>
      <c r="ZE48" s="181"/>
      <c r="ZF48" s="181"/>
      <c r="ZG48" s="181"/>
      <c r="ZH48" s="181"/>
      <c r="ZI48" s="181"/>
      <c r="ZJ48" s="181"/>
      <c r="ZK48" s="181"/>
      <c r="ZL48" s="181"/>
      <c r="ZM48" s="181"/>
      <c r="ZN48" s="181"/>
      <c r="ZO48" s="181"/>
      <c r="ZP48" s="181"/>
      <c r="ZQ48" s="181"/>
      <c r="ZR48" s="181"/>
      <c r="ZS48" s="181"/>
      <c r="ZT48" s="181"/>
      <c r="ZU48" s="181"/>
      <c r="ZV48" s="181"/>
      <c r="ZW48" s="181"/>
      <c r="ZX48" s="181"/>
      <c r="ZY48" s="181"/>
      <c r="ZZ48" s="181"/>
      <c r="AAA48" s="181"/>
      <c r="AAB48" s="181"/>
      <c r="AAC48" s="181"/>
      <c r="AAD48" s="181"/>
      <c r="AAE48" s="181"/>
      <c r="AAF48" s="181"/>
      <c r="AAG48" s="181"/>
      <c r="AAH48" s="181"/>
      <c r="AAI48" s="181"/>
      <c r="AAJ48" s="181"/>
      <c r="AAK48" s="181"/>
      <c r="AAL48" s="181"/>
      <c r="AAM48" s="181"/>
      <c r="AAN48" s="181"/>
      <c r="AAO48" s="181"/>
      <c r="AAP48" s="181"/>
      <c r="AAQ48" s="181"/>
      <c r="AAR48" s="181"/>
      <c r="AAS48" s="181"/>
      <c r="AAT48" s="181"/>
      <c r="AAU48" s="181"/>
      <c r="AAV48" s="181"/>
      <c r="AAW48" s="181"/>
      <c r="AAX48" s="181"/>
      <c r="AAY48" s="181"/>
      <c r="AAZ48" s="181"/>
      <c r="ABA48" s="181"/>
      <c r="ABB48" s="181"/>
      <c r="ABC48" s="181"/>
      <c r="ABD48" s="181"/>
      <c r="ABE48" s="181"/>
      <c r="ABF48" s="181"/>
      <c r="ABG48" s="181"/>
      <c r="ABH48" s="181"/>
      <c r="ABI48" s="181"/>
      <c r="ABJ48" s="181"/>
      <c r="ABK48" s="181"/>
      <c r="ABL48" s="181"/>
      <c r="ABM48" s="181"/>
      <c r="ABN48" s="181"/>
      <c r="ABO48" s="181"/>
      <c r="ABP48" s="181"/>
      <c r="ABQ48" s="181"/>
      <c r="ABR48" s="181"/>
      <c r="ABS48" s="181"/>
      <c r="ABT48" s="181"/>
      <c r="ABU48" s="181"/>
      <c r="ABV48" s="181"/>
      <c r="ABW48" s="181"/>
      <c r="ABX48" s="181"/>
      <c r="ABY48" s="181"/>
      <c r="ABZ48" s="181"/>
      <c r="ACA48" s="181"/>
      <c r="ACB48" s="181"/>
      <c r="ACC48" s="181"/>
      <c r="ACD48" s="181"/>
      <c r="ACE48" s="181"/>
      <c r="ACF48" s="181"/>
      <c r="ACG48" s="181"/>
      <c r="ACH48" s="181"/>
      <c r="ACI48" s="181"/>
      <c r="ACJ48" s="181"/>
      <c r="ACK48" s="181"/>
      <c r="ACL48" s="181"/>
      <c r="ACM48" s="181"/>
      <c r="ACN48" s="181"/>
      <c r="ACO48" s="181"/>
      <c r="ACP48" s="181"/>
      <c r="ACQ48" s="181"/>
      <c r="ACR48" s="181"/>
      <c r="ACS48" s="181"/>
      <c r="ACT48" s="181"/>
      <c r="ACU48" s="181"/>
      <c r="ACV48" s="181"/>
      <c r="ACW48" s="181"/>
      <c r="ACX48" s="181"/>
      <c r="ACY48" s="181"/>
      <c r="ACZ48" s="181"/>
      <c r="ADA48" s="181"/>
      <c r="ADB48" s="181"/>
      <c r="ADC48" s="181"/>
      <c r="ADD48" s="181"/>
      <c r="ADE48" s="181"/>
      <c r="ADF48" s="181"/>
      <c r="ADG48" s="181"/>
      <c r="ADH48" s="181"/>
      <c r="ADI48" s="181"/>
      <c r="ADJ48" s="181"/>
      <c r="ADK48" s="181"/>
      <c r="ADL48" s="181"/>
      <c r="ADM48" s="181"/>
      <c r="ADN48" s="181"/>
      <c r="ADO48" s="181"/>
      <c r="ADP48" s="181"/>
      <c r="ADQ48" s="181"/>
      <c r="ADR48" s="181"/>
      <c r="ADS48" s="181"/>
      <c r="ADT48" s="181"/>
      <c r="ADU48" s="181"/>
      <c r="ADV48" s="181"/>
      <c r="ADW48" s="181"/>
      <c r="ADX48" s="181"/>
      <c r="ADY48" s="181"/>
      <c r="ADZ48" s="181"/>
      <c r="AEA48" s="181"/>
      <c r="AEB48" s="181"/>
      <c r="AEC48" s="181"/>
      <c r="AED48" s="181"/>
      <c r="AEE48" s="181"/>
      <c r="AEF48" s="181"/>
      <c r="AEG48" s="181"/>
      <c r="AEH48" s="181"/>
      <c r="AEI48" s="181"/>
      <c r="AEJ48" s="181"/>
      <c r="AEK48" s="181"/>
      <c r="AEL48" s="181"/>
      <c r="AEM48" s="181"/>
      <c r="AEN48" s="181"/>
      <c r="AEO48" s="181"/>
      <c r="AEP48" s="181"/>
      <c r="AEQ48" s="181"/>
      <c r="AER48" s="181"/>
      <c r="AES48" s="181"/>
      <c r="AET48" s="181"/>
      <c r="AEU48" s="181"/>
      <c r="AEV48" s="181"/>
      <c r="AEW48" s="181"/>
      <c r="AEX48" s="181"/>
      <c r="AEY48" s="181"/>
      <c r="AEZ48" s="181"/>
      <c r="AFA48" s="181"/>
      <c r="AFB48" s="181"/>
      <c r="AFC48" s="181"/>
      <c r="AFD48" s="181"/>
      <c r="AFE48" s="181"/>
      <c r="AFF48" s="181"/>
      <c r="AFG48" s="181"/>
      <c r="AFH48" s="181"/>
      <c r="AFI48" s="181"/>
      <c r="AFJ48" s="181"/>
      <c r="AFK48" s="181"/>
      <c r="AFL48" s="181"/>
      <c r="AFM48" s="181"/>
      <c r="AFN48" s="181"/>
      <c r="AFO48" s="181"/>
      <c r="AFP48" s="181"/>
      <c r="AFQ48" s="181"/>
      <c r="AFR48" s="181"/>
      <c r="AFS48" s="181"/>
      <c r="AFT48" s="181"/>
      <c r="AFU48" s="181"/>
      <c r="AFV48" s="181"/>
      <c r="AFW48" s="181"/>
      <c r="AFX48" s="181"/>
      <c r="AFY48" s="181"/>
      <c r="AFZ48" s="181"/>
      <c r="AGA48" s="181"/>
      <c r="AGB48" s="181"/>
      <c r="AGC48" s="181"/>
      <c r="AGD48" s="181"/>
      <c r="AGE48" s="181"/>
      <c r="AGF48" s="181"/>
      <c r="AGG48" s="181"/>
      <c r="AGH48" s="181"/>
      <c r="AGI48" s="181"/>
      <c r="AGJ48" s="181"/>
      <c r="AGK48" s="181"/>
      <c r="AGL48" s="181"/>
      <c r="AGM48" s="181"/>
      <c r="AGN48" s="181"/>
      <c r="AGO48" s="181"/>
      <c r="AGP48" s="181"/>
      <c r="AGQ48" s="181"/>
      <c r="AGR48" s="181"/>
      <c r="AGS48" s="181"/>
      <c r="AGT48" s="181"/>
      <c r="AGU48" s="181"/>
      <c r="AGV48" s="181"/>
      <c r="AGW48" s="181"/>
      <c r="AGX48" s="181"/>
      <c r="AGY48" s="181"/>
      <c r="AGZ48" s="181"/>
      <c r="AHA48" s="181"/>
      <c r="AHB48" s="181"/>
      <c r="AHC48" s="181"/>
      <c r="AHD48" s="181"/>
      <c r="AHE48" s="181"/>
      <c r="AHF48" s="181"/>
      <c r="AHG48" s="181"/>
      <c r="AHH48" s="181"/>
      <c r="AHI48" s="181"/>
      <c r="AHJ48" s="181"/>
      <c r="AHK48" s="181"/>
      <c r="AHL48" s="181"/>
      <c r="AHM48" s="181"/>
      <c r="AHN48" s="181"/>
      <c r="AHO48" s="181"/>
      <c r="AHP48" s="181"/>
      <c r="AHQ48" s="181"/>
      <c r="AHR48" s="181"/>
      <c r="AHS48" s="181"/>
      <c r="AHT48" s="181"/>
      <c r="AHU48" s="181"/>
      <c r="AHV48" s="181"/>
      <c r="AHW48" s="181"/>
      <c r="AHX48" s="181"/>
      <c r="AHY48" s="181"/>
      <c r="AHZ48" s="181"/>
      <c r="AIA48" s="181"/>
      <c r="AIB48" s="181"/>
      <c r="AIC48" s="181"/>
      <c r="AID48" s="181"/>
      <c r="AIE48" s="181"/>
      <c r="AIF48" s="181"/>
      <c r="AIG48" s="181"/>
      <c r="AIH48" s="181"/>
      <c r="AII48" s="181"/>
      <c r="AIJ48" s="181"/>
      <c r="AIK48" s="181"/>
      <c r="AIL48" s="181"/>
      <c r="AIM48" s="181"/>
      <c r="AIN48" s="181"/>
      <c r="AIO48" s="181"/>
      <c r="AIP48" s="181"/>
      <c r="AIQ48" s="181"/>
      <c r="AIR48" s="181"/>
      <c r="AIS48" s="181"/>
      <c r="AIT48" s="181"/>
      <c r="AIU48" s="181"/>
      <c r="AIV48" s="181"/>
      <c r="AIW48" s="181"/>
      <c r="AIX48" s="181"/>
      <c r="AIY48" s="181"/>
      <c r="AIZ48" s="181"/>
      <c r="AJA48" s="181"/>
      <c r="AJB48" s="181"/>
      <c r="AJC48" s="181"/>
      <c r="AJD48" s="181"/>
      <c r="AJE48" s="181"/>
      <c r="AJF48" s="181"/>
      <c r="AJG48" s="181"/>
      <c r="AJH48" s="181"/>
      <c r="AJI48" s="181"/>
      <c r="AJJ48" s="181"/>
      <c r="AJK48" s="181"/>
      <c r="AJL48" s="181"/>
      <c r="AJM48" s="181"/>
      <c r="AJN48" s="181"/>
      <c r="AJO48" s="181"/>
      <c r="AJP48" s="181"/>
      <c r="AJQ48" s="181"/>
      <c r="AJR48" s="181"/>
      <c r="AJS48" s="181"/>
      <c r="AJT48" s="181"/>
      <c r="AJU48" s="181"/>
      <c r="AJV48" s="181"/>
      <c r="AJW48" s="181"/>
      <c r="AJX48" s="181"/>
      <c r="AJY48" s="181"/>
      <c r="AJZ48" s="181"/>
      <c r="AKA48" s="181"/>
      <c r="AKB48" s="181"/>
      <c r="AKC48" s="181"/>
      <c r="AKD48" s="181"/>
      <c r="AKE48" s="181"/>
      <c r="AKF48" s="181"/>
      <c r="AKG48" s="181"/>
      <c r="AKH48" s="181"/>
      <c r="AKI48" s="181"/>
      <c r="AKJ48" s="181"/>
      <c r="AKK48" s="181"/>
      <c r="AKL48" s="181"/>
      <c r="AKM48" s="181"/>
      <c r="AKN48" s="181"/>
      <c r="AKO48" s="181"/>
      <c r="AKP48" s="181"/>
      <c r="AKQ48" s="181"/>
      <c r="AKR48" s="181"/>
      <c r="AKS48" s="181"/>
      <c r="AKT48" s="181"/>
      <c r="AKU48" s="181"/>
      <c r="AKV48" s="181"/>
      <c r="AKW48" s="181"/>
      <c r="AKX48" s="181"/>
      <c r="AKY48" s="181"/>
      <c r="AKZ48" s="181"/>
      <c r="ALA48" s="181"/>
      <c r="ALB48" s="181"/>
      <c r="ALC48" s="181"/>
      <c r="ALD48" s="181"/>
      <c r="ALE48" s="181"/>
      <c r="ALF48" s="181"/>
      <c r="ALG48" s="181"/>
      <c r="ALH48" s="181"/>
      <c r="ALI48" s="181"/>
      <c r="ALJ48" s="181"/>
      <c r="ALK48" s="181"/>
      <c r="ALL48" s="181"/>
      <c r="ALM48" s="181"/>
      <c r="ALN48" s="181"/>
      <c r="ALO48" s="181"/>
      <c r="ALP48" s="181"/>
      <c r="ALQ48" s="181"/>
      <c r="ALR48" s="181"/>
      <c r="ALS48" s="181"/>
      <c r="ALT48" s="181"/>
      <c r="ALU48" s="181"/>
      <c r="ALV48" s="181"/>
      <c r="ALW48" s="181"/>
      <c r="ALX48" s="181"/>
      <c r="ALY48" s="181"/>
      <c r="ALZ48" s="181"/>
      <c r="AMA48" s="181"/>
      <c r="AMB48" s="181"/>
      <c r="AMC48" s="181"/>
      <c r="AMD48" s="181"/>
      <c r="AME48" s="181"/>
      <c r="AMF48" s="181"/>
      <c r="AMG48" s="181"/>
      <c r="AMH48" s="181"/>
      <c r="AMI48" s="181"/>
      <c r="AMJ48" s="181"/>
      <c r="AMK48" s="181"/>
      <c r="AML48" s="181"/>
      <c r="AMM48" s="181"/>
      <c r="AMN48" s="181"/>
      <c r="AMO48" s="181"/>
      <c r="AMP48" s="181"/>
      <c r="AMQ48" s="181"/>
      <c r="AMR48" s="181"/>
      <c r="AMS48" s="181"/>
      <c r="AMT48" s="181"/>
      <c r="AMU48" s="181"/>
      <c r="AMV48" s="181"/>
      <c r="AMW48" s="181"/>
      <c r="AMX48" s="181"/>
      <c r="AMY48" s="181"/>
      <c r="AMZ48" s="181"/>
      <c r="ANA48" s="181"/>
      <c r="ANB48" s="181"/>
      <c r="ANC48" s="181"/>
      <c r="AND48" s="181"/>
      <c r="ANE48" s="181"/>
      <c r="ANF48" s="181"/>
      <c r="ANG48" s="181"/>
      <c r="ANH48" s="181"/>
      <c r="ANI48" s="181"/>
      <c r="ANJ48" s="181"/>
      <c r="ANK48" s="181"/>
      <c r="ANL48" s="181"/>
      <c r="ANM48" s="181"/>
      <c r="ANN48" s="181"/>
      <c r="ANO48" s="181"/>
      <c r="ANP48" s="181"/>
      <c r="ANQ48" s="181"/>
      <c r="ANR48" s="181"/>
      <c r="ANS48" s="181"/>
      <c r="ANT48" s="181"/>
      <c r="ANU48" s="181"/>
      <c r="ANV48" s="181"/>
      <c r="ANW48" s="181"/>
      <c r="ANX48" s="181"/>
      <c r="ANY48" s="181"/>
      <c r="ANZ48" s="181"/>
      <c r="AOA48" s="181"/>
      <c r="AOB48" s="181"/>
      <c r="AOC48" s="181"/>
      <c r="AOD48" s="181"/>
      <c r="AOE48" s="181"/>
      <c r="AOF48" s="181"/>
      <c r="AOG48" s="181"/>
      <c r="AOH48" s="181"/>
      <c r="AOI48" s="181"/>
      <c r="AOJ48" s="181"/>
      <c r="AOK48" s="181"/>
      <c r="AOL48" s="181"/>
      <c r="AOM48" s="181"/>
      <c r="AON48" s="181"/>
      <c r="AOO48" s="181"/>
      <c r="AOP48" s="181"/>
      <c r="AOQ48" s="181"/>
      <c r="AOR48" s="181"/>
      <c r="AOS48" s="181"/>
      <c r="AOT48" s="181"/>
      <c r="AOU48" s="181"/>
      <c r="AOV48" s="181"/>
      <c r="AOW48" s="181"/>
      <c r="AOX48" s="181"/>
      <c r="AOY48" s="181"/>
      <c r="AOZ48" s="181"/>
      <c r="APA48" s="181"/>
      <c r="APB48" s="181"/>
      <c r="APC48" s="181"/>
      <c r="APD48" s="181"/>
      <c r="APE48" s="181"/>
      <c r="APF48" s="181"/>
      <c r="APG48" s="181"/>
      <c r="APH48" s="181"/>
      <c r="API48" s="181"/>
      <c r="APJ48" s="181"/>
      <c r="APK48" s="181"/>
      <c r="APL48" s="181"/>
      <c r="APM48" s="181"/>
      <c r="APN48" s="181"/>
      <c r="APO48" s="181"/>
      <c r="APP48" s="181"/>
      <c r="APQ48" s="181"/>
      <c r="APR48" s="181"/>
      <c r="APS48" s="181"/>
      <c r="APT48" s="181"/>
      <c r="APU48" s="181"/>
      <c r="APV48" s="181"/>
      <c r="APW48" s="181"/>
      <c r="APX48" s="181"/>
      <c r="APY48" s="181"/>
      <c r="APZ48" s="181"/>
      <c r="AQA48" s="181"/>
      <c r="AQB48" s="181"/>
      <c r="AQC48" s="181"/>
      <c r="AQD48" s="181"/>
      <c r="AQE48" s="181"/>
      <c r="AQF48" s="181"/>
      <c r="AQG48" s="181"/>
      <c r="AQH48" s="181"/>
      <c r="AQI48" s="181"/>
      <c r="AQJ48" s="181"/>
      <c r="AQK48" s="181"/>
      <c r="AQL48" s="181"/>
      <c r="AQM48" s="181"/>
      <c r="AQN48" s="181"/>
      <c r="AQO48" s="181"/>
      <c r="AQP48" s="181"/>
      <c r="AQQ48" s="181"/>
      <c r="AQR48" s="181"/>
      <c r="AQS48" s="181"/>
      <c r="AQT48" s="181"/>
      <c r="AQU48" s="181"/>
      <c r="AQV48" s="181"/>
      <c r="AQW48" s="181"/>
      <c r="AQX48" s="181"/>
      <c r="AQY48" s="181"/>
      <c r="AQZ48" s="181"/>
      <c r="ARA48" s="181"/>
      <c r="ARB48" s="181"/>
      <c r="ARC48" s="181"/>
      <c r="ARD48" s="181"/>
      <c r="ARE48" s="181"/>
      <c r="ARF48" s="181"/>
      <c r="ARG48" s="181"/>
      <c r="ARH48" s="181"/>
      <c r="ARI48" s="181"/>
      <c r="ARJ48" s="181"/>
      <c r="ARK48" s="181"/>
      <c r="ARL48" s="181"/>
      <c r="ARM48" s="181"/>
      <c r="ARN48" s="181"/>
      <c r="ARO48" s="181"/>
      <c r="ARP48" s="181"/>
      <c r="ARQ48" s="181"/>
      <c r="ARR48" s="181"/>
      <c r="ARS48" s="181"/>
      <c r="ART48" s="181"/>
      <c r="ARU48" s="181"/>
      <c r="ARV48" s="181"/>
      <c r="ARW48" s="181"/>
      <c r="ARX48" s="181"/>
      <c r="ARY48" s="181"/>
      <c r="ARZ48" s="181"/>
      <c r="ASA48" s="181"/>
      <c r="ASB48" s="181"/>
      <c r="ASC48" s="181"/>
      <c r="ASD48" s="181"/>
      <c r="ASE48" s="181"/>
      <c r="ASF48" s="181"/>
      <c r="ASG48" s="181"/>
      <c r="ASH48" s="181"/>
      <c r="ASI48" s="181"/>
      <c r="ASJ48" s="181"/>
      <c r="ASK48" s="181"/>
      <c r="ASL48" s="181"/>
      <c r="ASM48" s="181"/>
      <c r="ASN48" s="181"/>
      <c r="ASO48" s="181"/>
      <c r="ASP48" s="181"/>
      <c r="ASQ48" s="181"/>
      <c r="ASR48" s="181"/>
      <c r="ASS48" s="181"/>
      <c r="AST48" s="181"/>
      <c r="ASU48" s="181"/>
      <c r="ASV48" s="181"/>
      <c r="ASW48" s="181"/>
      <c r="ASX48" s="181"/>
      <c r="ASY48" s="181"/>
      <c r="ASZ48" s="181"/>
      <c r="ATA48" s="181"/>
      <c r="ATB48" s="181"/>
      <c r="ATC48" s="181"/>
      <c r="ATD48" s="181"/>
      <c r="ATE48" s="181"/>
      <c r="ATF48" s="181"/>
      <c r="ATG48" s="181"/>
      <c r="ATH48" s="181"/>
      <c r="ATI48" s="181"/>
      <c r="ATJ48" s="181"/>
      <c r="ATK48" s="181"/>
      <c r="ATL48" s="181"/>
      <c r="ATM48" s="181"/>
      <c r="ATN48" s="181"/>
      <c r="ATO48" s="181"/>
      <c r="ATP48" s="181"/>
      <c r="ATQ48" s="181"/>
      <c r="ATR48" s="181"/>
      <c r="ATS48" s="181"/>
      <c r="ATT48" s="181"/>
      <c r="ATU48" s="181"/>
      <c r="ATV48" s="181"/>
      <c r="ATW48" s="181"/>
      <c r="ATX48" s="181"/>
      <c r="ATY48" s="181"/>
      <c r="ATZ48" s="181"/>
      <c r="AUA48" s="181"/>
      <c r="AUB48" s="181"/>
      <c r="AUC48" s="181"/>
      <c r="AUD48" s="181"/>
      <c r="AUE48" s="181"/>
      <c r="AUF48" s="181"/>
      <c r="AUG48" s="181"/>
      <c r="AUH48" s="181"/>
      <c r="AUI48" s="181"/>
      <c r="AUJ48" s="181"/>
      <c r="AUK48" s="181"/>
      <c r="AUL48" s="181"/>
      <c r="AUM48" s="181"/>
      <c r="AUN48" s="181"/>
      <c r="AUO48" s="181"/>
      <c r="AUP48" s="181"/>
      <c r="AUQ48" s="181"/>
      <c r="AUR48" s="181"/>
      <c r="AUS48" s="181"/>
      <c r="AUT48" s="181"/>
      <c r="AUU48" s="181"/>
      <c r="AUV48" s="181"/>
      <c r="AUW48" s="181"/>
      <c r="AUX48" s="181"/>
      <c r="AUY48" s="181"/>
      <c r="AUZ48" s="181"/>
      <c r="AVA48" s="181"/>
      <c r="AVB48" s="181"/>
      <c r="AVC48" s="181"/>
      <c r="AVD48" s="181"/>
      <c r="AVE48" s="181"/>
      <c r="AVF48" s="181"/>
      <c r="AVG48" s="181"/>
      <c r="AVH48" s="181"/>
      <c r="AVI48" s="181"/>
      <c r="AVJ48" s="181"/>
      <c r="AVK48" s="181"/>
      <c r="AVL48" s="181"/>
      <c r="AVM48" s="181"/>
      <c r="AVN48" s="181"/>
      <c r="AVO48" s="181"/>
      <c r="AVP48" s="181"/>
      <c r="AVQ48" s="181"/>
      <c r="AVR48" s="181"/>
      <c r="AVS48" s="181"/>
      <c r="AVT48" s="181"/>
      <c r="AVU48" s="181"/>
      <c r="AVV48" s="181"/>
      <c r="AVW48" s="181"/>
      <c r="AVX48" s="181"/>
      <c r="AVY48" s="181"/>
      <c r="AVZ48" s="181"/>
      <c r="AWA48" s="181"/>
      <c r="AWB48" s="181"/>
      <c r="AWC48" s="181"/>
      <c r="AWD48" s="181"/>
      <c r="AWE48" s="181"/>
      <c r="AWF48" s="181"/>
      <c r="AWG48" s="181"/>
      <c r="AWH48" s="181"/>
      <c r="AWI48" s="181"/>
      <c r="AWJ48" s="181"/>
      <c r="AWK48" s="181"/>
      <c r="AWL48" s="181"/>
      <c r="AWM48" s="181"/>
      <c r="AWN48" s="181"/>
      <c r="AWO48" s="181"/>
      <c r="AWP48" s="181"/>
      <c r="AWQ48" s="181"/>
      <c r="AWR48" s="181"/>
      <c r="AWS48" s="181"/>
      <c r="AWT48" s="181"/>
      <c r="AWU48" s="181"/>
      <c r="AWV48" s="181"/>
      <c r="AWW48" s="181"/>
      <c r="AWX48" s="181"/>
      <c r="AWY48" s="181"/>
      <c r="AWZ48" s="181"/>
      <c r="AXA48" s="181"/>
      <c r="AXB48" s="181"/>
      <c r="AXC48" s="181"/>
      <c r="AXD48" s="181"/>
      <c r="AXE48" s="181"/>
      <c r="AXF48" s="181"/>
      <c r="AXG48" s="181"/>
      <c r="AXH48" s="181"/>
      <c r="AXI48" s="181"/>
      <c r="AXJ48" s="181"/>
      <c r="AXK48" s="181"/>
      <c r="AXL48" s="181"/>
      <c r="AXM48" s="181"/>
      <c r="AXN48" s="181"/>
      <c r="AXO48" s="181"/>
      <c r="AXP48" s="181"/>
      <c r="AXQ48" s="181"/>
      <c r="AXR48" s="181"/>
      <c r="AXS48" s="181"/>
      <c r="AXT48" s="181"/>
      <c r="AXU48" s="181"/>
      <c r="AXV48" s="181"/>
      <c r="AXW48" s="181"/>
      <c r="AXX48" s="181"/>
      <c r="AXY48" s="181"/>
      <c r="AXZ48" s="181"/>
      <c r="AYA48" s="181"/>
      <c r="AYB48" s="181"/>
      <c r="AYC48" s="181"/>
      <c r="AYD48" s="181"/>
      <c r="AYE48" s="181"/>
      <c r="AYF48" s="181"/>
      <c r="AYG48" s="181"/>
      <c r="AYH48" s="181"/>
      <c r="AYI48" s="181"/>
      <c r="AYJ48" s="181"/>
      <c r="AYK48" s="181"/>
      <c r="AYL48" s="181"/>
      <c r="AYM48" s="181"/>
      <c r="AYN48" s="181"/>
      <c r="AYO48" s="181"/>
      <c r="AYP48" s="181"/>
      <c r="AYQ48" s="181"/>
      <c r="AYR48" s="181"/>
      <c r="AYS48" s="181"/>
      <c r="AYT48" s="181"/>
      <c r="AYU48" s="181"/>
      <c r="AYV48" s="181"/>
      <c r="AYW48" s="181"/>
      <c r="AYX48" s="181"/>
      <c r="AYY48" s="181"/>
      <c r="AYZ48" s="181"/>
      <c r="AZA48" s="181"/>
      <c r="AZB48" s="181"/>
      <c r="AZC48" s="181"/>
      <c r="AZD48" s="181"/>
      <c r="AZE48" s="181"/>
      <c r="AZF48" s="181"/>
      <c r="AZG48" s="181"/>
      <c r="AZH48" s="181"/>
      <c r="AZI48" s="181"/>
      <c r="AZJ48" s="181"/>
      <c r="AZK48" s="181"/>
      <c r="AZL48" s="181"/>
      <c r="AZM48" s="181"/>
      <c r="AZN48" s="181"/>
      <c r="AZO48" s="181"/>
      <c r="AZP48" s="181"/>
      <c r="AZQ48" s="181"/>
      <c r="AZR48" s="181"/>
      <c r="AZS48" s="181"/>
      <c r="AZT48" s="181"/>
      <c r="AZU48" s="181"/>
      <c r="AZV48" s="181"/>
      <c r="AZW48" s="181"/>
      <c r="AZX48" s="181"/>
      <c r="AZY48" s="181"/>
      <c r="AZZ48" s="181"/>
      <c r="BAA48" s="181"/>
      <c r="BAB48" s="181"/>
      <c r="BAC48" s="181"/>
      <c r="BAD48" s="181"/>
      <c r="BAE48" s="181"/>
      <c r="BAF48" s="181"/>
      <c r="BAG48" s="181"/>
      <c r="BAH48" s="181"/>
      <c r="BAI48" s="181"/>
      <c r="BAJ48" s="181"/>
      <c r="BAK48" s="181"/>
      <c r="BAL48" s="181"/>
      <c r="BAM48" s="181"/>
      <c r="BAN48" s="181"/>
      <c r="BAO48" s="181"/>
      <c r="BAP48" s="181"/>
      <c r="BAQ48" s="181"/>
      <c r="BAR48" s="181"/>
      <c r="BAS48" s="181"/>
      <c r="BAT48" s="181"/>
      <c r="BAU48" s="181"/>
      <c r="BAV48" s="181"/>
      <c r="BAW48" s="181"/>
      <c r="BAX48" s="181"/>
      <c r="BAY48" s="181"/>
      <c r="BAZ48" s="181"/>
      <c r="BBA48" s="181"/>
      <c r="BBB48" s="181"/>
      <c r="BBC48" s="181"/>
      <c r="BBD48" s="181"/>
      <c r="BBE48" s="181"/>
      <c r="BBF48" s="181"/>
      <c r="BBG48" s="181"/>
      <c r="BBH48" s="181"/>
      <c r="BBI48" s="181"/>
      <c r="BBJ48" s="181"/>
      <c r="BBK48" s="181"/>
      <c r="BBL48" s="181"/>
      <c r="BBM48" s="181"/>
      <c r="BBN48" s="181"/>
      <c r="BBO48" s="181"/>
      <c r="BBP48" s="181"/>
      <c r="BBQ48" s="181"/>
      <c r="BBR48" s="181"/>
      <c r="BBS48" s="181"/>
      <c r="BBT48" s="181"/>
      <c r="BBU48" s="181"/>
      <c r="BBV48" s="181"/>
      <c r="BBW48" s="181"/>
      <c r="BBX48" s="181"/>
      <c r="BBY48" s="181"/>
      <c r="BBZ48" s="181"/>
      <c r="BCA48" s="181"/>
      <c r="BCB48" s="181"/>
      <c r="BCC48" s="181"/>
      <c r="BCD48" s="181"/>
      <c r="BCE48" s="181"/>
      <c r="BCF48" s="181"/>
      <c r="BCG48" s="181"/>
      <c r="BCH48" s="181"/>
      <c r="BCI48" s="181"/>
      <c r="BCJ48" s="181"/>
      <c r="BCK48" s="181"/>
      <c r="BCL48" s="181"/>
      <c r="BCM48" s="181"/>
      <c r="BCN48" s="181"/>
      <c r="BCO48" s="181"/>
      <c r="BCP48" s="181"/>
      <c r="BCQ48" s="181"/>
      <c r="BCR48" s="181"/>
      <c r="BCS48" s="181"/>
      <c r="BCT48" s="181"/>
      <c r="BCU48" s="181"/>
      <c r="BCV48" s="181"/>
      <c r="BCW48" s="181"/>
      <c r="BCX48" s="181"/>
      <c r="BCY48" s="181"/>
      <c r="BCZ48" s="181"/>
      <c r="BDA48" s="181"/>
      <c r="BDB48" s="181"/>
      <c r="BDC48" s="181"/>
      <c r="BDD48" s="181"/>
      <c r="BDE48" s="181"/>
      <c r="BDF48" s="181"/>
      <c r="BDG48" s="181"/>
      <c r="BDH48" s="181"/>
      <c r="BDI48" s="181"/>
      <c r="BDJ48" s="181"/>
      <c r="BDK48" s="181"/>
      <c r="BDL48" s="181"/>
      <c r="BDM48" s="181"/>
      <c r="BDN48" s="181"/>
      <c r="BDO48" s="181"/>
      <c r="BDP48" s="181"/>
      <c r="BDQ48" s="181"/>
      <c r="BDR48" s="181"/>
      <c r="BDS48" s="181"/>
      <c r="BDT48" s="181"/>
      <c r="BDU48" s="181"/>
      <c r="BDV48" s="181"/>
      <c r="BDW48" s="181"/>
      <c r="BDX48" s="181"/>
      <c r="BDY48" s="181"/>
      <c r="BDZ48" s="181"/>
      <c r="BEA48" s="181"/>
      <c r="BEB48" s="181"/>
      <c r="BEC48" s="181"/>
      <c r="BED48" s="181"/>
      <c r="BEE48" s="181"/>
      <c r="BEF48" s="181"/>
      <c r="BEG48" s="181"/>
      <c r="BEH48" s="181"/>
      <c r="BEI48" s="181"/>
      <c r="BEJ48" s="181"/>
      <c r="BEK48" s="181"/>
      <c r="BEL48" s="181"/>
      <c r="BEM48" s="181"/>
      <c r="BEN48" s="181"/>
      <c r="BEO48" s="181"/>
      <c r="BEP48" s="181"/>
      <c r="BEQ48" s="181"/>
      <c r="BER48" s="181"/>
      <c r="BES48" s="181"/>
      <c r="BET48" s="181"/>
      <c r="BEU48" s="181"/>
      <c r="BEV48" s="181"/>
      <c r="BEW48" s="181"/>
      <c r="BEX48" s="181"/>
      <c r="BEY48" s="181"/>
      <c r="BEZ48" s="181"/>
      <c r="BFA48" s="181"/>
      <c r="BFB48" s="181"/>
      <c r="BFC48" s="181"/>
      <c r="BFD48" s="181"/>
      <c r="BFE48" s="181"/>
      <c r="BFF48" s="181"/>
      <c r="BFG48" s="181"/>
      <c r="BFH48" s="181"/>
      <c r="BFI48" s="181"/>
      <c r="BFJ48" s="181"/>
      <c r="BFK48" s="181"/>
      <c r="BFL48" s="181"/>
      <c r="BFM48" s="181"/>
      <c r="BFN48" s="181"/>
      <c r="BFO48" s="181"/>
      <c r="BFP48" s="181"/>
      <c r="BFQ48" s="181"/>
      <c r="BFR48" s="181"/>
      <c r="BFS48" s="181"/>
      <c r="BFT48" s="181"/>
      <c r="BFU48" s="181"/>
      <c r="BFV48" s="181"/>
      <c r="BFW48" s="181"/>
      <c r="BFX48" s="181"/>
      <c r="BFY48" s="181"/>
      <c r="BFZ48" s="181"/>
      <c r="BGA48" s="181"/>
      <c r="BGB48" s="181"/>
      <c r="BGC48" s="181"/>
      <c r="BGD48" s="181"/>
      <c r="BGE48" s="181"/>
      <c r="BGF48" s="181"/>
      <c r="BGG48" s="181"/>
      <c r="BGH48" s="181"/>
      <c r="BGI48" s="181"/>
      <c r="BGJ48" s="181"/>
      <c r="BGK48" s="181"/>
      <c r="BGL48" s="181"/>
      <c r="BGM48" s="181"/>
      <c r="BGN48" s="181"/>
      <c r="BGO48" s="181"/>
      <c r="BGP48" s="181"/>
      <c r="BGQ48" s="181"/>
      <c r="BGR48" s="181"/>
      <c r="BGS48" s="181"/>
      <c r="BGT48" s="181"/>
      <c r="BGU48" s="181"/>
      <c r="BGV48" s="181"/>
      <c r="BGW48" s="181"/>
      <c r="BGX48" s="181"/>
      <c r="BGY48" s="181"/>
      <c r="BGZ48" s="181"/>
      <c r="BHA48" s="181"/>
      <c r="BHB48" s="181"/>
      <c r="BHC48" s="181"/>
      <c r="BHD48" s="181"/>
      <c r="BHE48" s="181"/>
      <c r="BHF48" s="181"/>
      <c r="BHG48" s="181"/>
      <c r="BHH48" s="181"/>
      <c r="BHI48" s="181"/>
      <c r="BHJ48" s="181"/>
      <c r="BHK48" s="181"/>
      <c r="BHL48" s="181"/>
      <c r="BHM48" s="181"/>
      <c r="BHN48" s="181"/>
      <c r="BHO48" s="181"/>
      <c r="BHP48" s="181"/>
      <c r="BHQ48" s="181"/>
      <c r="BHR48" s="181"/>
      <c r="BHS48" s="181"/>
      <c r="BHT48" s="181"/>
      <c r="BHU48" s="181"/>
      <c r="BHV48" s="181"/>
      <c r="BHW48" s="181"/>
      <c r="BHX48" s="181"/>
      <c r="BHY48" s="181"/>
      <c r="BHZ48" s="181"/>
      <c r="BIA48" s="181"/>
      <c r="BIB48" s="181"/>
      <c r="BIC48" s="181"/>
      <c r="BID48" s="181"/>
      <c r="BIE48" s="181"/>
      <c r="BIF48" s="181"/>
      <c r="BIG48" s="181"/>
      <c r="BIH48" s="181"/>
      <c r="BII48" s="181"/>
      <c r="BIJ48" s="181"/>
      <c r="BIK48" s="181"/>
      <c r="BIL48" s="181"/>
      <c r="BIM48" s="181"/>
      <c r="BIN48" s="181"/>
      <c r="BIO48" s="181"/>
      <c r="BIP48" s="181"/>
      <c r="BIQ48" s="181"/>
      <c r="BIR48" s="181"/>
      <c r="BIS48" s="181"/>
      <c r="BIT48" s="181"/>
      <c r="BIU48" s="181"/>
      <c r="BIV48" s="181"/>
      <c r="BIW48" s="181"/>
      <c r="BIX48" s="181"/>
      <c r="BIY48" s="181"/>
      <c r="BIZ48" s="181"/>
      <c r="BJA48" s="181"/>
      <c r="BJB48" s="181"/>
      <c r="BJC48" s="181"/>
      <c r="BJD48" s="181"/>
      <c r="BJE48" s="181"/>
      <c r="BJF48" s="181"/>
      <c r="BJG48" s="181"/>
      <c r="BJH48" s="181"/>
      <c r="BJI48" s="181"/>
      <c r="BJJ48" s="181"/>
      <c r="BJK48" s="181"/>
      <c r="BJL48" s="181"/>
      <c r="BJM48" s="181"/>
      <c r="BJN48" s="181"/>
      <c r="BJO48" s="181"/>
      <c r="BJP48" s="181"/>
      <c r="BJQ48" s="181"/>
      <c r="BJR48" s="181"/>
      <c r="BJS48" s="181"/>
      <c r="BJT48" s="181"/>
      <c r="BJU48" s="181"/>
      <c r="BJV48" s="181"/>
      <c r="BJW48" s="181"/>
      <c r="BJX48" s="181"/>
      <c r="BJY48" s="181"/>
      <c r="BJZ48" s="181"/>
      <c r="BKA48" s="181"/>
      <c r="BKB48" s="181"/>
      <c r="BKC48" s="181"/>
      <c r="BKD48" s="181"/>
      <c r="BKE48" s="181"/>
      <c r="BKF48" s="181"/>
      <c r="BKG48" s="181"/>
      <c r="BKH48" s="181"/>
      <c r="BKI48" s="181"/>
      <c r="BKJ48" s="181"/>
      <c r="BKK48" s="181"/>
      <c r="BKL48" s="181"/>
      <c r="BKM48" s="181"/>
      <c r="BKN48" s="181"/>
      <c r="BKO48" s="181"/>
      <c r="BKP48" s="181"/>
      <c r="BKQ48" s="181"/>
      <c r="BKR48" s="181"/>
      <c r="BKS48" s="181"/>
      <c r="BKT48" s="181"/>
      <c r="BKU48" s="181"/>
      <c r="BKV48" s="181"/>
      <c r="BKW48" s="181"/>
      <c r="BKX48" s="181"/>
      <c r="BKY48" s="181"/>
      <c r="BKZ48" s="181"/>
      <c r="BLA48" s="181"/>
      <c r="BLB48" s="181"/>
      <c r="BLC48" s="181"/>
      <c r="BLD48" s="181"/>
      <c r="BLE48" s="181"/>
      <c r="BLF48" s="181"/>
      <c r="BLG48" s="181"/>
      <c r="BLH48" s="181"/>
      <c r="BLI48" s="181"/>
      <c r="BLJ48" s="181"/>
      <c r="BLK48" s="181"/>
      <c r="BLL48" s="181"/>
      <c r="BLM48" s="181"/>
      <c r="BLN48" s="181"/>
      <c r="BLO48" s="181"/>
      <c r="BLP48" s="181"/>
      <c r="BLQ48" s="181"/>
      <c r="BLR48" s="181"/>
      <c r="BLS48" s="181"/>
      <c r="BLT48" s="181"/>
      <c r="BLU48" s="181"/>
      <c r="BLV48" s="181"/>
      <c r="BLW48" s="181"/>
      <c r="BLX48" s="181"/>
      <c r="BLY48" s="181"/>
      <c r="BLZ48" s="181"/>
      <c r="BMA48" s="181"/>
      <c r="BMB48" s="181"/>
      <c r="BMC48" s="181"/>
      <c r="BMD48" s="181"/>
      <c r="BME48" s="181"/>
      <c r="BMF48" s="181"/>
      <c r="BMG48" s="181"/>
      <c r="BMH48" s="181"/>
      <c r="BMI48" s="181"/>
      <c r="BMJ48" s="181"/>
      <c r="BMK48" s="181"/>
      <c r="BML48" s="181"/>
      <c r="BMM48" s="181"/>
      <c r="BMN48" s="181"/>
      <c r="BMO48" s="181"/>
      <c r="BMP48" s="181"/>
      <c r="BMQ48" s="181"/>
      <c r="BMR48" s="181"/>
      <c r="BMS48" s="181"/>
      <c r="BMT48" s="181"/>
      <c r="BMU48" s="181"/>
      <c r="BMV48" s="181"/>
      <c r="BMW48" s="181"/>
      <c r="BMX48" s="181"/>
      <c r="BMY48" s="181"/>
      <c r="BMZ48" s="181"/>
      <c r="BNA48" s="181"/>
      <c r="BNB48" s="181"/>
      <c r="BNC48" s="181"/>
      <c r="BND48" s="181"/>
      <c r="BNE48" s="181"/>
      <c r="BNF48" s="181"/>
      <c r="BNG48" s="181"/>
      <c r="BNH48" s="181"/>
      <c r="BNI48" s="181"/>
      <c r="BNJ48" s="181"/>
      <c r="BNK48" s="181"/>
      <c r="BNL48" s="181"/>
      <c r="BNM48" s="181"/>
      <c r="BNN48" s="181"/>
      <c r="BNO48" s="181"/>
      <c r="BNP48" s="181"/>
      <c r="BNQ48" s="181"/>
      <c r="BNR48" s="181"/>
      <c r="BNS48" s="181"/>
      <c r="BNT48" s="181"/>
      <c r="BNU48" s="181"/>
      <c r="BNV48" s="181"/>
      <c r="BNW48" s="181"/>
      <c r="BNX48" s="181"/>
      <c r="BNY48" s="181"/>
      <c r="BNZ48" s="181"/>
      <c r="BOA48" s="181"/>
      <c r="BOB48" s="181"/>
      <c r="BOC48" s="181"/>
      <c r="BOD48" s="181"/>
      <c r="BOE48" s="181"/>
      <c r="BOF48" s="181"/>
      <c r="BOG48" s="181"/>
      <c r="BOH48" s="181"/>
      <c r="BOI48" s="181"/>
      <c r="BOJ48" s="181"/>
      <c r="BOK48" s="181"/>
      <c r="BOL48" s="181"/>
      <c r="BOM48" s="181"/>
      <c r="BON48" s="181"/>
      <c r="BOO48" s="181"/>
      <c r="BOP48" s="181"/>
      <c r="BOQ48" s="181"/>
      <c r="BOR48" s="181"/>
      <c r="BOS48" s="181"/>
      <c r="BOT48" s="181"/>
      <c r="BOU48" s="181"/>
      <c r="BOV48" s="181"/>
      <c r="BOW48" s="181"/>
      <c r="BOX48" s="181"/>
      <c r="BOY48" s="181"/>
      <c r="BOZ48" s="181"/>
      <c r="BPA48" s="181"/>
      <c r="BPB48" s="181"/>
      <c r="BPC48" s="181"/>
      <c r="BPD48" s="181"/>
      <c r="BPE48" s="181"/>
      <c r="BPF48" s="181"/>
      <c r="BPG48" s="181"/>
      <c r="BPH48" s="181"/>
      <c r="BPI48" s="181"/>
      <c r="BPJ48" s="181"/>
      <c r="BPK48" s="181"/>
      <c r="BPL48" s="181"/>
      <c r="BPM48" s="181"/>
      <c r="BPN48" s="181"/>
      <c r="BPO48" s="181"/>
      <c r="BPP48" s="181"/>
      <c r="BPQ48" s="181"/>
      <c r="BPR48" s="181"/>
      <c r="BPS48" s="181"/>
      <c r="BPT48" s="181"/>
      <c r="BPU48" s="181"/>
      <c r="BPV48" s="181"/>
      <c r="BPW48" s="181"/>
      <c r="BPX48" s="181"/>
      <c r="BPY48" s="181"/>
      <c r="BPZ48" s="181"/>
      <c r="BQA48" s="181"/>
      <c r="BQB48" s="181"/>
      <c r="BQC48" s="181"/>
      <c r="BQD48" s="181"/>
      <c r="BQE48" s="181"/>
      <c r="BQF48" s="181"/>
      <c r="BQG48" s="181"/>
      <c r="BQH48" s="181"/>
      <c r="BQI48" s="181"/>
      <c r="BQJ48" s="181"/>
      <c r="BQK48" s="181"/>
    </row>
    <row r="49" spans="1:1805" ht="15.75" thickBot="1" x14ac:dyDescent="0.3">
      <c r="A49" s="201"/>
      <c r="B49" s="168" t="s">
        <v>48</v>
      </c>
      <c r="K49" s="202"/>
      <c r="M49" s="213">
        <f>SUM(M43:M47)</f>
        <v>0</v>
      </c>
      <c r="N49" s="213">
        <f t="shared" ref="N49:AU49" si="2">SUM(N43:N47)</f>
        <v>-3.2208000000000001</v>
      </c>
      <c r="O49" s="213">
        <f t="shared" si="2"/>
        <v>-3.2852160000000001</v>
      </c>
      <c r="P49" s="213">
        <f t="shared" si="2"/>
        <v>-3.3509203200000002</v>
      </c>
      <c r="Q49" s="213">
        <f t="shared" si="2"/>
        <v>-3.4179387263999996</v>
      </c>
      <c r="R49" s="213">
        <f t="shared" si="2"/>
        <v>-3.4862975009279999</v>
      </c>
      <c r="S49" s="213">
        <f t="shared" si="2"/>
        <v>-3.5560234509465598</v>
      </c>
      <c r="T49" s="213">
        <f t="shared" si="2"/>
        <v>-3.6271439199654916</v>
      </c>
      <c r="U49" s="213">
        <f t="shared" si="2"/>
        <v>-3.6996867983648012</v>
      </c>
      <c r="V49" s="213">
        <f t="shared" si="2"/>
        <v>-3.7736805343320978</v>
      </c>
      <c r="W49" s="213">
        <f t="shared" si="2"/>
        <v>-3.8491541450187396</v>
      </c>
      <c r="X49" s="213">
        <f t="shared" si="2"/>
        <v>-3.9261372279191145</v>
      </c>
      <c r="Y49" s="213">
        <f t="shared" si="2"/>
        <v>-4.0046599724774969</v>
      </c>
      <c r="Z49" s="213">
        <f t="shared" si="2"/>
        <v>-4.084753171927046</v>
      </c>
      <c r="AA49" s="213">
        <f t="shared" si="2"/>
        <v>-4.1664482353655874</v>
      </c>
      <c r="AB49" s="213">
        <f t="shared" si="2"/>
        <v>-4.2497772000728995</v>
      </c>
      <c r="AC49" s="213">
        <f t="shared" si="2"/>
        <v>-4.3347727440743578</v>
      </c>
      <c r="AD49" s="213">
        <f t="shared" si="2"/>
        <v>-4.4214681989558446</v>
      </c>
      <c r="AE49" s="213">
        <f t="shared" si="2"/>
        <v>-4.5098975629349614</v>
      </c>
      <c r="AF49" s="213">
        <f t="shared" si="2"/>
        <v>-4.6000955141936615</v>
      </c>
      <c r="AG49" s="213">
        <f t="shared" si="2"/>
        <v>-4.6920974244775344</v>
      </c>
      <c r="AH49" s="213">
        <f t="shared" si="2"/>
        <v>-4.7859393729670856</v>
      </c>
      <c r="AI49" s="213">
        <f t="shared" si="2"/>
        <v>-4.8816581604264275</v>
      </c>
      <c r="AJ49" s="213">
        <f t="shared" si="2"/>
        <v>-4.9792913236349561</v>
      </c>
      <c r="AK49" s="213">
        <f t="shared" si="2"/>
        <v>-5.0788771501076546</v>
      </c>
      <c r="AL49" s="213">
        <f t="shared" si="2"/>
        <v>-5.1804546931098088</v>
      </c>
      <c r="AM49" s="213">
        <f t="shared" si="2"/>
        <v>-5.2840637869720046</v>
      </c>
      <c r="AN49" s="213">
        <f t="shared" si="2"/>
        <v>-5.3897450627114445</v>
      </c>
      <c r="AO49" s="213">
        <f t="shared" si="2"/>
        <v>-5.4975399639656732</v>
      </c>
      <c r="AP49" s="213">
        <f t="shared" si="2"/>
        <v>-5.6074907632449875</v>
      </c>
      <c r="AQ49" s="213">
        <f t="shared" si="2"/>
        <v>-5.7196405785098872</v>
      </c>
      <c r="AR49" s="213">
        <f t="shared" si="2"/>
        <v>0</v>
      </c>
      <c r="AS49" s="213">
        <f t="shared" si="2"/>
        <v>0</v>
      </c>
      <c r="AT49" s="213">
        <f t="shared" si="2"/>
        <v>0</v>
      </c>
      <c r="AU49" s="213">
        <f t="shared" si="2"/>
        <v>0</v>
      </c>
    </row>
    <row r="50" spans="1:1805" s="180" customFormat="1" ht="6.75" thickTop="1" x14ac:dyDescent="0.15">
      <c r="A50" s="194"/>
      <c r="K50" s="205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81"/>
      <c r="BM50" s="181"/>
      <c r="BN50" s="181"/>
      <c r="BO50" s="181"/>
      <c r="BP50" s="181"/>
      <c r="BQ50" s="181"/>
      <c r="BR50" s="181"/>
      <c r="BS50" s="181"/>
      <c r="BT50" s="181"/>
      <c r="BU50" s="181"/>
      <c r="BV50" s="181"/>
      <c r="BW50" s="181"/>
      <c r="BX50" s="181"/>
      <c r="BY50" s="181"/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  <c r="DE50" s="181"/>
      <c r="DF50" s="181"/>
      <c r="DG50" s="181"/>
      <c r="DH50" s="181"/>
      <c r="DI50" s="181"/>
      <c r="DJ50" s="181"/>
      <c r="DK50" s="181"/>
      <c r="DL50" s="181"/>
      <c r="DM50" s="181"/>
      <c r="DN50" s="181"/>
      <c r="DO50" s="181"/>
      <c r="DP50" s="181"/>
      <c r="DQ50" s="181"/>
      <c r="DR50" s="181"/>
      <c r="DS50" s="181"/>
      <c r="DT50" s="181"/>
      <c r="DU50" s="181"/>
      <c r="DV50" s="181"/>
      <c r="DW50" s="181"/>
      <c r="DX50" s="181"/>
      <c r="DY50" s="181"/>
      <c r="DZ50" s="181"/>
      <c r="EA50" s="181"/>
      <c r="EB50" s="181"/>
      <c r="EC50" s="181"/>
      <c r="ED50" s="181"/>
      <c r="EE50" s="181"/>
      <c r="EF50" s="181"/>
      <c r="EG50" s="181"/>
      <c r="EH50" s="181"/>
      <c r="EI50" s="181"/>
      <c r="EJ50" s="181"/>
      <c r="EK50" s="181"/>
      <c r="EL50" s="181"/>
      <c r="EM50" s="181"/>
      <c r="EN50" s="181"/>
      <c r="EO50" s="181"/>
      <c r="EP50" s="181"/>
      <c r="EQ50" s="181"/>
      <c r="ER50" s="181"/>
      <c r="ES50" s="181"/>
      <c r="ET50" s="181"/>
      <c r="EU50" s="181"/>
      <c r="EV50" s="181"/>
      <c r="EW50" s="181"/>
      <c r="EX50" s="181"/>
      <c r="EY50" s="181"/>
      <c r="EZ50" s="181"/>
      <c r="FA50" s="181"/>
      <c r="FB50" s="181"/>
      <c r="FC50" s="181"/>
      <c r="FD50" s="181"/>
      <c r="FE50" s="181"/>
      <c r="FF50" s="181"/>
      <c r="FG50" s="181"/>
      <c r="FH50" s="181"/>
      <c r="FI50" s="181"/>
      <c r="FJ50" s="181"/>
      <c r="FK50" s="181"/>
      <c r="FL50" s="181"/>
      <c r="FM50" s="181"/>
      <c r="FN50" s="181"/>
      <c r="FO50" s="181"/>
      <c r="FP50" s="181"/>
      <c r="FQ50" s="181"/>
      <c r="FR50" s="181"/>
      <c r="FS50" s="181"/>
      <c r="FT50" s="181"/>
      <c r="FU50" s="181"/>
      <c r="FV50" s="181"/>
      <c r="FW50" s="181"/>
      <c r="FX50" s="181"/>
      <c r="FY50" s="181"/>
      <c r="FZ50" s="181"/>
      <c r="GA50" s="181"/>
      <c r="GB50" s="181"/>
      <c r="GC50" s="181"/>
      <c r="GD50" s="181"/>
      <c r="GE50" s="181"/>
      <c r="GF50" s="181"/>
      <c r="GG50" s="181"/>
      <c r="GH50" s="181"/>
      <c r="GI50" s="181"/>
      <c r="GJ50" s="181"/>
      <c r="GK50" s="181"/>
      <c r="GL50" s="181"/>
      <c r="GM50" s="181"/>
      <c r="GN50" s="181"/>
      <c r="GO50" s="181"/>
      <c r="GP50" s="181"/>
      <c r="GQ50" s="181"/>
      <c r="GR50" s="181"/>
      <c r="GS50" s="181"/>
      <c r="GT50" s="181"/>
      <c r="GU50" s="181"/>
      <c r="GV50" s="181"/>
      <c r="GW50" s="181"/>
      <c r="GX50" s="181"/>
      <c r="GY50" s="181"/>
      <c r="GZ50" s="181"/>
      <c r="HA50" s="181"/>
      <c r="HB50" s="181"/>
      <c r="HC50" s="181"/>
      <c r="HD50" s="181"/>
      <c r="HE50" s="181"/>
      <c r="HF50" s="181"/>
      <c r="HG50" s="181"/>
      <c r="HH50" s="181"/>
      <c r="HI50" s="181"/>
      <c r="HJ50" s="181"/>
      <c r="HK50" s="181"/>
      <c r="HL50" s="181"/>
      <c r="HM50" s="181"/>
      <c r="HN50" s="181"/>
      <c r="HO50" s="181"/>
      <c r="HP50" s="181"/>
      <c r="HQ50" s="181"/>
      <c r="HR50" s="181"/>
      <c r="HS50" s="181"/>
      <c r="HT50" s="181"/>
      <c r="HU50" s="181"/>
      <c r="HV50" s="181"/>
      <c r="HW50" s="181"/>
      <c r="HX50" s="181"/>
      <c r="HY50" s="181"/>
      <c r="HZ50" s="181"/>
      <c r="IA50" s="181"/>
      <c r="IB50" s="181"/>
      <c r="IC50" s="181"/>
      <c r="ID50" s="181"/>
      <c r="IE50" s="181"/>
      <c r="IF50" s="181"/>
      <c r="IG50" s="181"/>
      <c r="IH50" s="181"/>
      <c r="II50" s="181"/>
      <c r="IJ50" s="181"/>
      <c r="IK50" s="181"/>
      <c r="IL50" s="181"/>
      <c r="IM50" s="181"/>
      <c r="IN50" s="181"/>
      <c r="IO50" s="181"/>
      <c r="IP50" s="181"/>
      <c r="IQ50" s="181"/>
      <c r="IR50" s="181"/>
      <c r="IS50" s="181"/>
      <c r="IT50" s="181"/>
      <c r="IU50" s="181"/>
      <c r="IV50" s="181"/>
      <c r="IW50" s="181"/>
      <c r="IX50" s="181"/>
      <c r="IY50" s="181"/>
      <c r="IZ50" s="181"/>
      <c r="JA50" s="181"/>
      <c r="JB50" s="181"/>
      <c r="JC50" s="181"/>
      <c r="JD50" s="181"/>
      <c r="JE50" s="181"/>
      <c r="JF50" s="181"/>
      <c r="JG50" s="181"/>
      <c r="JH50" s="181"/>
      <c r="JI50" s="181"/>
      <c r="JJ50" s="181"/>
      <c r="JK50" s="181"/>
      <c r="JL50" s="181"/>
      <c r="JM50" s="181"/>
      <c r="JN50" s="181"/>
      <c r="JO50" s="181"/>
      <c r="JP50" s="181"/>
      <c r="JQ50" s="181"/>
      <c r="JR50" s="181"/>
      <c r="JS50" s="181"/>
      <c r="JT50" s="181"/>
      <c r="JU50" s="181"/>
      <c r="JV50" s="181"/>
      <c r="JW50" s="181"/>
      <c r="JX50" s="181"/>
      <c r="JY50" s="181"/>
      <c r="JZ50" s="181"/>
      <c r="KA50" s="181"/>
      <c r="KB50" s="181"/>
      <c r="KC50" s="181"/>
      <c r="KD50" s="181"/>
      <c r="KE50" s="181"/>
      <c r="KF50" s="181"/>
      <c r="KG50" s="181"/>
      <c r="KH50" s="181"/>
      <c r="KI50" s="181"/>
      <c r="KJ50" s="181"/>
      <c r="KK50" s="181"/>
      <c r="KL50" s="181"/>
      <c r="KM50" s="181"/>
      <c r="KN50" s="181"/>
      <c r="KO50" s="181"/>
      <c r="KP50" s="181"/>
      <c r="KQ50" s="181"/>
      <c r="KR50" s="181"/>
      <c r="KS50" s="181"/>
      <c r="KT50" s="181"/>
      <c r="KU50" s="181"/>
      <c r="KV50" s="181"/>
      <c r="KW50" s="181"/>
      <c r="KX50" s="181"/>
      <c r="KY50" s="181"/>
      <c r="KZ50" s="181"/>
      <c r="LA50" s="181"/>
      <c r="LB50" s="181"/>
      <c r="LC50" s="181"/>
      <c r="LD50" s="181"/>
      <c r="LE50" s="181"/>
      <c r="LF50" s="181"/>
      <c r="LG50" s="181"/>
      <c r="LH50" s="181"/>
      <c r="LI50" s="181"/>
      <c r="LJ50" s="181"/>
      <c r="LK50" s="181"/>
      <c r="LL50" s="181"/>
      <c r="LM50" s="181"/>
      <c r="LN50" s="181"/>
      <c r="LO50" s="181"/>
      <c r="LP50" s="181"/>
      <c r="LQ50" s="181"/>
      <c r="LR50" s="181"/>
      <c r="LS50" s="181"/>
      <c r="LT50" s="181"/>
      <c r="LU50" s="181"/>
      <c r="LV50" s="181"/>
      <c r="LW50" s="181"/>
      <c r="LX50" s="181"/>
      <c r="LY50" s="181"/>
      <c r="LZ50" s="181"/>
      <c r="MA50" s="181"/>
      <c r="MB50" s="181"/>
      <c r="MC50" s="181"/>
      <c r="MD50" s="181"/>
      <c r="ME50" s="181"/>
      <c r="MF50" s="181"/>
      <c r="MG50" s="181"/>
      <c r="MH50" s="181"/>
      <c r="MI50" s="181"/>
      <c r="MJ50" s="181"/>
      <c r="MK50" s="181"/>
      <c r="ML50" s="181"/>
      <c r="MM50" s="181"/>
      <c r="MN50" s="181"/>
      <c r="MO50" s="181"/>
      <c r="MP50" s="181"/>
      <c r="MQ50" s="181"/>
      <c r="MR50" s="181"/>
      <c r="MS50" s="181"/>
      <c r="MT50" s="181"/>
      <c r="MU50" s="181"/>
      <c r="MV50" s="181"/>
      <c r="MW50" s="181"/>
      <c r="MX50" s="181"/>
      <c r="MY50" s="181"/>
      <c r="MZ50" s="181"/>
      <c r="NA50" s="181"/>
      <c r="NB50" s="181"/>
      <c r="NC50" s="181"/>
      <c r="ND50" s="181"/>
      <c r="NE50" s="181"/>
      <c r="NF50" s="181"/>
      <c r="NG50" s="181"/>
      <c r="NH50" s="181"/>
      <c r="NI50" s="181"/>
      <c r="NJ50" s="181"/>
      <c r="NK50" s="181"/>
      <c r="NL50" s="181"/>
      <c r="NM50" s="181"/>
      <c r="NN50" s="181"/>
      <c r="NO50" s="181"/>
      <c r="NP50" s="181"/>
      <c r="NQ50" s="181"/>
      <c r="NR50" s="181"/>
      <c r="NS50" s="181"/>
      <c r="NT50" s="181"/>
      <c r="NU50" s="181"/>
      <c r="NV50" s="181"/>
      <c r="NW50" s="181"/>
      <c r="NX50" s="181"/>
      <c r="NY50" s="181"/>
      <c r="NZ50" s="181"/>
      <c r="OA50" s="181"/>
      <c r="OB50" s="181"/>
      <c r="OC50" s="181"/>
      <c r="OD50" s="181"/>
      <c r="OE50" s="181"/>
      <c r="OF50" s="181"/>
      <c r="OG50" s="181"/>
      <c r="OH50" s="181"/>
      <c r="OI50" s="181"/>
      <c r="OJ50" s="181"/>
      <c r="OK50" s="181"/>
      <c r="OL50" s="181"/>
      <c r="OM50" s="181"/>
      <c r="ON50" s="181"/>
      <c r="OO50" s="181"/>
      <c r="OP50" s="181"/>
      <c r="OQ50" s="181"/>
      <c r="OR50" s="181"/>
      <c r="OS50" s="181"/>
      <c r="OT50" s="181"/>
      <c r="OU50" s="181"/>
      <c r="OV50" s="181"/>
      <c r="OW50" s="181"/>
      <c r="OX50" s="181"/>
      <c r="OY50" s="181"/>
      <c r="OZ50" s="181"/>
      <c r="PA50" s="181"/>
      <c r="PB50" s="181"/>
      <c r="PC50" s="181"/>
      <c r="PD50" s="181"/>
      <c r="PE50" s="181"/>
      <c r="PF50" s="181"/>
      <c r="PG50" s="181"/>
      <c r="PH50" s="181"/>
      <c r="PI50" s="181"/>
      <c r="PJ50" s="181"/>
      <c r="PK50" s="181"/>
      <c r="PL50" s="181"/>
      <c r="PM50" s="181"/>
      <c r="PN50" s="181"/>
      <c r="PO50" s="181"/>
      <c r="PP50" s="181"/>
      <c r="PQ50" s="181"/>
      <c r="PR50" s="181"/>
      <c r="PS50" s="181"/>
      <c r="PT50" s="181"/>
      <c r="PU50" s="181"/>
      <c r="PV50" s="181"/>
      <c r="PW50" s="181"/>
      <c r="PX50" s="181"/>
      <c r="PY50" s="181"/>
      <c r="PZ50" s="181"/>
      <c r="QA50" s="181"/>
      <c r="QB50" s="181"/>
      <c r="QC50" s="181"/>
      <c r="QD50" s="181"/>
      <c r="QE50" s="181"/>
      <c r="QF50" s="181"/>
      <c r="QG50" s="181"/>
      <c r="QH50" s="181"/>
      <c r="QI50" s="181"/>
      <c r="QJ50" s="181"/>
      <c r="QK50" s="181"/>
      <c r="QL50" s="181"/>
      <c r="QM50" s="181"/>
      <c r="QN50" s="181"/>
      <c r="QO50" s="181"/>
      <c r="QP50" s="181"/>
      <c r="QQ50" s="181"/>
      <c r="QR50" s="181"/>
      <c r="QS50" s="181"/>
      <c r="QT50" s="181"/>
      <c r="QU50" s="181"/>
      <c r="QV50" s="181"/>
      <c r="QW50" s="181"/>
      <c r="QX50" s="181"/>
      <c r="QY50" s="181"/>
      <c r="QZ50" s="181"/>
      <c r="RA50" s="181"/>
      <c r="RB50" s="181"/>
      <c r="RC50" s="181"/>
      <c r="RD50" s="181"/>
      <c r="RE50" s="181"/>
      <c r="RF50" s="181"/>
      <c r="RG50" s="181"/>
      <c r="RH50" s="181"/>
      <c r="RI50" s="181"/>
      <c r="RJ50" s="181"/>
      <c r="RK50" s="181"/>
      <c r="RL50" s="181"/>
      <c r="RM50" s="181"/>
      <c r="RN50" s="181"/>
      <c r="RO50" s="181"/>
      <c r="RP50" s="181"/>
      <c r="RQ50" s="181"/>
      <c r="RR50" s="181"/>
      <c r="RS50" s="181"/>
      <c r="RT50" s="181"/>
      <c r="RU50" s="181"/>
      <c r="RV50" s="181"/>
      <c r="RW50" s="181"/>
      <c r="RX50" s="181"/>
      <c r="RY50" s="181"/>
      <c r="RZ50" s="181"/>
      <c r="SA50" s="181"/>
      <c r="SB50" s="181"/>
      <c r="SC50" s="181"/>
      <c r="SD50" s="181"/>
      <c r="SE50" s="181"/>
      <c r="SF50" s="181"/>
      <c r="SG50" s="181"/>
      <c r="SH50" s="181"/>
      <c r="SI50" s="181"/>
      <c r="SJ50" s="181"/>
      <c r="SK50" s="181"/>
      <c r="SL50" s="181"/>
      <c r="SM50" s="181"/>
      <c r="SN50" s="181"/>
      <c r="SO50" s="181"/>
      <c r="SP50" s="181"/>
      <c r="SQ50" s="181"/>
      <c r="SR50" s="181"/>
      <c r="SS50" s="181"/>
      <c r="ST50" s="181"/>
      <c r="SU50" s="181"/>
      <c r="SV50" s="181"/>
      <c r="SW50" s="181"/>
      <c r="SX50" s="181"/>
      <c r="SY50" s="181"/>
      <c r="SZ50" s="181"/>
      <c r="TA50" s="181"/>
      <c r="TB50" s="181"/>
      <c r="TC50" s="181"/>
      <c r="TD50" s="181"/>
      <c r="TE50" s="181"/>
      <c r="TF50" s="181"/>
      <c r="TG50" s="181"/>
      <c r="TH50" s="181"/>
      <c r="TI50" s="181"/>
      <c r="TJ50" s="181"/>
      <c r="TK50" s="181"/>
      <c r="TL50" s="181"/>
      <c r="TM50" s="181"/>
      <c r="TN50" s="181"/>
      <c r="TO50" s="181"/>
      <c r="TP50" s="181"/>
      <c r="TQ50" s="181"/>
      <c r="TR50" s="181"/>
      <c r="TS50" s="181"/>
      <c r="TT50" s="181"/>
      <c r="TU50" s="181"/>
      <c r="TV50" s="181"/>
      <c r="TW50" s="181"/>
      <c r="TX50" s="181"/>
      <c r="TY50" s="181"/>
      <c r="TZ50" s="181"/>
      <c r="UA50" s="181"/>
      <c r="UB50" s="181"/>
      <c r="UC50" s="181"/>
      <c r="UD50" s="181"/>
      <c r="UE50" s="181"/>
      <c r="UF50" s="181"/>
      <c r="UG50" s="181"/>
      <c r="UH50" s="181"/>
      <c r="UI50" s="181"/>
      <c r="UJ50" s="181"/>
      <c r="UK50" s="181"/>
      <c r="UL50" s="181"/>
      <c r="UM50" s="181"/>
      <c r="UN50" s="181"/>
      <c r="UO50" s="181"/>
      <c r="UP50" s="181"/>
      <c r="UQ50" s="181"/>
      <c r="UR50" s="181"/>
      <c r="US50" s="181"/>
      <c r="UT50" s="181"/>
      <c r="UU50" s="181"/>
      <c r="UV50" s="181"/>
      <c r="UW50" s="181"/>
      <c r="UX50" s="181"/>
      <c r="UY50" s="181"/>
      <c r="UZ50" s="181"/>
      <c r="VA50" s="181"/>
      <c r="VB50" s="181"/>
      <c r="VC50" s="181"/>
      <c r="VD50" s="181"/>
      <c r="VE50" s="181"/>
      <c r="VF50" s="181"/>
      <c r="VG50" s="181"/>
      <c r="VH50" s="181"/>
      <c r="VI50" s="181"/>
      <c r="VJ50" s="181"/>
      <c r="VK50" s="181"/>
      <c r="VL50" s="181"/>
      <c r="VM50" s="181"/>
      <c r="VN50" s="181"/>
      <c r="VO50" s="181"/>
      <c r="VP50" s="181"/>
      <c r="VQ50" s="181"/>
      <c r="VR50" s="181"/>
      <c r="VS50" s="181"/>
      <c r="VT50" s="181"/>
      <c r="VU50" s="181"/>
      <c r="VV50" s="181"/>
      <c r="VW50" s="181"/>
      <c r="VX50" s="181"/>
      <c r="VY50" s="181"/>
      <c r="VZ50" s="181"/>
      <c r="WA50" s="181"/>
      <c r="WB50" s="181"/>
      <c r="WC50" s="181"/>
      <c r="WD50" s="181"/>
      <c r="WE50" s="181"/>
      <c r="WF50" s="181"/>
      <c r="WG50" s="181"/>
      <c r="WH50" s="181"/>
      <c r="WI50" s="181"/>
      <c r="WJ50" s="181"/>
      <c r="WK50" s="181"/>
      <c r="WL50" s="181"/>
      <c r="WM50" s="181"/>
      <c r="WN50" s="181"/>
      <c r="WO50" s="181"/>
      <c r="WP50" s="181"/>
      <c r="WQ50" s="181"/>
      <c r="WR50" s="181"/>
      <c r="WS50" s="181"/>
      <c r="WT50" s="181"/>
      <c r="WU50" s="181"/>
      <c r="WV50" s="181"/>
      <c r="WW50" s="181"/>
      <c r="WX50" s="181"/>
      <c r="WY50" s="181"/>
      <c r="WZ50" s="181"/>
      <c r="XA50" s="181"/>
      <c r="XB50" s="181"/>
      <c r="XC50" s="181"/>
      <c r="XD50" s="181"/>
      <c r="XE50" s="181"/>
      <c r="XF50" s="181"/>
      <c r="XG50" s="181"/>
      <c r="XH50" s="181"/>
      <c r="XI50" s="181"/>
      <c r="XJ50" s="181"/>
      <c r="XK50" s="181"/>
      <c r="XL50" s="181"/>
      <c r="XM50" s="181"/>
      <c r="XN50" s="181"/>
      <c r="XO50" s="181"/>
      <c r="XP50" s="181"/>
      <c r="XQ50" s="181"/>
      <c r="XR50" s="181"/>
      <c r="XS50" s="181"/>
      <c r="XT50" s="181"/>
      <c r="XU50" s="181"/>
      <c r="XV50" s="181"/>
      <c r="XW50" s="181"/>
      <c r="XX50" s="181"/>
      <c r="XY50" s="181"/>
      <c r="XZ50" s="181"/>
      <c r="YA50" s="181"/>
      <c r="YB50" s="181"/>
      <c r="YC50" s="181"/>
      <c r="YD50" s="181"/>
      <c r="YE50" s="181"/>
      <c r="YF50" s="181"/>
      <c r="YG50" s="181"/>
      <c r="YH50" s="181"/>
      <c r="YI50" s="181"/>
      <c r="YJ50" s="181"/>
      <c r="YK50" s="181"/>
      <c r="YL50" s="181"/>
      <c r="YM50" s="181"/>
      <c r="YN50" s="181"/>
      <c r="YO50" s="181"/>
      <c r="YP50" s="181"/>
      <c r="YQ50" s="181"/>
      <c r="YR50" s="181"/>
      <c r="YS50" s="181"/>
      <c r="YT50" s="181"/>
      <c r="YU50" s="181"/>
      <c r="YV50" s="181"/>
      <c r="YW50" s="181"/>
      <c r="YX50" s="181"/>
      <c r="YY50" s="181"/>
      <c r="YZ50" s="181"/>
      <c r="ZA50" s="181"/>
      <c r="ZB50" s="181"/>
      <c r="ZC50" s="181"/>
      <c r="ZD50" s="181"/>
      <c r="ZE50" s="181"/>
      <c r="ZF50" s="181"/>
      <c r="ZG50" s="181"/>
      <c r="ZH50" s="181"/>
      <c r="ZI50" s="181"/>
      <c r="ZJ50" s="181"/>
      <c r="ZK50" s="181"/>
      <c r="ZL50" s="181"/>
      <c r="ZM50" s="181"/>
      <c r="ZN50" s="181"/>
      <c r="ZO50" s="181"/>
      <c r="ZP50" s="181"/>
      <c r="ZQ50" s="181"/>
      <c r="ZR50" s="181"/>
      <c r="ZS50" s="181"/>
      <c r="ZT50" s="181"/>
      <c r="ZU50" s="181"/>
      <c r="ZV50" s="181"/>
      <c r="ZW50" s="181"/>
      <c r="ZX50" s="181"/>
      <c r="ZY50" s="181"/>
      <c r="ZZ50" s="181"/>
      <c r="AAA50" s="181"/>
      <c r="AAB50" s="181"/>
      <c r="AAC50" s="181"/>
      <c r="AAD50" s="181"/>
      <c r="AAE50" s="181"/>
      <c r="AAF50" s="181"/>
      <c r="AAG50" s="181"/>
      <c r="AAH50" s="181"/>
      <c r="AAI50" s="181"/>
      <c r="AAJ50" s="181"/>
      <c r="AAK50" s="181"/>
      <c r="AAL50" s="181"/>
      <c r="AAM50" s="181"/>
      <c r="AAN50" s="181"/>
      <c r="AAO50" s="181"/>
      <c r="AAP50" s="181"/>
      <c r="AAQ50" s="181"/>
      <c r="AAR50" s="181"/>
      <c r="AAS50" s="181"/>
      <c r="AAT50" s="181"/>
      <c r="AAU50" s="181"/>
      <c r="AAV50" s="181"/>
      <c r="AAW50" s="181"/>
      <c r="AAX50" s="181"/>
      <c r="AAY50" s="181"/>
      <c r="AAZ50" s="181"/>
      <c r="ABA50" s="181"/>
      <c r="ABB50" s="181"/>
      <c r="ABC50" s="181"/>
      <c r="ABD50" s="181"/>
      <c r="ABE50" s="181"/>
      <c r="ABF50" s="181"/>
      <c r="ABG50" s="181"/>
      <c r="ABH50" s="181"/>
      <c r="ABI50" s="181"/>
      <c r="ABJ50" s="181"/>
      <c r="ABK50" s="181"/>
      <c r="ABL50" s="181"/>
      <c r="ABM50" s="181"/>
      <c r="ABN50" s="181"/>
      <c r="ABO50" s="181"/>
      <c r="ABP50" s="181"/>
      <c r="ABQ50" s="181"/>
      <c r="ABR50" s="181"/>
      <c r="ABS50" s="181"/>
      <c r="ABT50" s="181"/>
      <c r="ABU50" s="181"/>
      <c r="ABV50" s="181"/>
      <c r="ABW50" s="181"/>
      <c r="ABX50" s="181"/>
      <c r="ABY50" s="181"/>
      <c r="ABZ50" s="181"/>
      <c r="ACA50" s="181"/>
      <c r="ACB50" s="181"/>
      <c r="ACC50" s="181"/>
      <c r="ACD50" s="181"/>
      <c r="ACE50" s="181"/>
      <c r="ACF50" s="181"/>
      <c r="ACG50" s="181"/>
      <c r="ACH50" s="181"/>
      <c r="ACI50" s="181"/>
      <c r="ACJ50" s="181"/>
      <c r="ACK50" s="181"/>
      <c r="ACL50" s="181"/>
      <c r="ACM50" s="181"/>
      <c r="ACN50" s="181"/>
      <c r="ACO50" s="181"/>
      <c r="ACP50" s="181"/>
      <c r="ACQ50" s="181"/>
      <c r="ACR50" s="181"/>
      <c r="ACS50" s="181"/>
      <c r="ACT50" s="181"/>
      <c r="ACU50" s="181"/>
      <c r="ACV50" s="181"/>
      <c r="ACW50" s="181"/>
      <c r="ACX50" s="181"/>
      <c r="ACY50" s="181"/>
      <c r="ACZ50" s="181"/>
      <c r="ADA50" s="181"/>
      <c r="ADB50" s="181"/>
      <c r="ADC50" s="181"/>
      <c r="ADD50" s="181"/>
      <c r="ADE50" s="181"/>
      <c r="ADF50" s="181"/>
      <c r="ADG50" s="181"/>
      <c r="ADH50" s="181"/>
      <c r="ADI50" s="181"/>
      <c r="ADJ50" s="181"/>
      <c r="ADK50" s="181"/>
      <c r="ADL50" s="181"/>
      <c r="ADM50" s="181"/>
      <c r="ADN50" s="181"/>
      <c r="ADO50" s="181"/>
      <c r="ADP50" s="181"/>
      <c r="ADQ50" s="181"/>
      <c r="ADR50" s="181"/>
      <c r="ADS50" s="181"/>
      <c r="ADT50" s="181"/>
      <c r="ADU50" s="181"/>
      <c r="ADV50" s="181"/>
      <c r="ADW50" s="181"/>
      <c r="ADX50" s="181"/>
      <c r="ADY50" s="181"/>
      <c r="ADZ50" s="181"/>
      <c r="AEA50" s="181"/>
      <c r="AEB50" s="181"/>
      <c r="AEC50" s="181"/>
      <c r="AED50" s="181"/>
      <c r="AEE50" s="181"/>
      <c r="AEF50" s="181"/>
      <c r="AEG50" s="181"/>
      <c r="AEH50" s="181"/>
      <c r="AEI50" s="181"/>
      <c r="AEJ50" s="181"/>
      <c r="AEK50" s="181"/>
      <c r="AEL50" s="181"/>
      <c r="AEM50" s="181"/>
      <c r="AEN50" s="181"/>
      <c r="AEO50" s="181"/>
      <c r="AEP50" s="181"/>
      <c r="AEQ50" s="181"/>
      <c r="AER50" s="181"/>
      <c r="AES50" s="181"/>
      <c r="AET50" s="181"/>
      <c r="AEU50" s="181"/>
      <c r="AEV50" s="181"/>
      <c r="AEW50" s="181"/>
      <c r="AEX50" s="181"/>
      <c r="AEY50" s="181"/>
      <c r="AEZ50" s="181"/>
      <c r="AFA50" s="181"/>
      <c r="AFB50" s="181"/>
      <c r="AFC50" s="181"/>
      <c r="AFD50" s="181"/>
      <c r="AFE50" s="181"/>
      <c r="AFF50" s="181"/>
      <c r="AFG50" s="181"/>
      <c r="AFH50" s="181"/>
      <c r="AFI50" s="181"/>
      <c r="AFJ50" s="181"/>
      <c r="AFK50" s="181"/>
      <c r="AFL50" s="181"/>
      <c r="AFM50" s="181"/>
      <c r="AFN50" s="181"/>
      <c r="AFO50" s="181"/>
      <c r="AFP50" s="181"/>
      <c r="AFQ50" s="181"/>
      <c r="AFR50" s="181"/>
      <c r="AFS50" s="181"/>
      <c r="AFT50" s="181"/>
      <c r="AFU50" s="181"/>
      <c r="AFV50" s="181"/>
      <c r="AFW50" s="181"/>
      <c r="AFX50" s="181"/>
      <c r="AFY50" s="181"/>
      <c r="AFZ50" s="181"/>
      <c r="AGA50" s="181"/>
      <c r="AGB50" s="181"/>
      <c r="AGC50" s="181"/>
      <c r="AGD50" s="181"/>
      <c r="AGE50" s="181"/>
      <c r="AGF50" s="181"/>
      <c r="AGG50" s="181"/>
      <c r="AGH50" s="181"/>
      <c r="AGI50" s="181"/>
      <c r="AGJ50" s="181"/>
      <c r="AGK50" s="181"/>
      <c r="AGL50" s="181"/>
      <c r="AGM50" s="181"/>
      <c r="AGN50" s="181"/>
      <c r="AGO50" s="181"/>
      <c r="AGP50" s="181"/>
      <c r="AGQ50" s="181"/>
      <c r="AGR50" s="181"/>
      <c r="AGS50" s="181"/>
      <c r="AGT50" s="181"/>
      <c r="AGU50" s="181"/>
      <c r="AGV50" s="181"/>
      <c r="AGW50" s="181"/>
      <c r="AGX50" s="181"/>
      <c r="AGY50" s="181"/>
      <c r="AGZ50" s="181"/>
      <c r="AHA50" s="181"/>
      <c r="AHB50" s="181"/>
      <c r="AHC50" s="181"/>
      <c r="AHD50" s="181"/>
      <c r="AHE50" s="181"/>
      <c r="AHF50" s="181"/>
      <c r="AHG50" s="181"/>
      <c r="AHH50" s="181"/>
      <c r="AHI50" s="181"/>
      <c r="AHJ50" s="181"/>
      <c r="AHK50" s="181"/>
      <c r="AHL50" s="181"/>
      <c r="AHM50" s="181"/>
      <c r="AHN50" s="181"/>
      <c r="AHO50" s="181"/>
      <c r="AHP50" s="181"/>
      <c r="AHQ50" s="181"/>
      <c r="AHR50" s="181"/>
      <c r="AHS50" s="181"/>
      <c r="AHT50" s="181"/>
      <c r="AHU50" s="181"/>
      <c r="AHV50" s="181"/>
      <c r="AHW50" s="181"/>
      <c r="AHX50" s="181"/>
      <c r="AHY50" s="181"/>
      <c r="AHZ50" s="181"/>
      <c r="AIA50" s="181"/>
      <c r="AIB50" s="181"/>
      <c r="AIC50" s="181"/>
      <c r="AID50" s="181"/>
      <c r="AIE50" s="181"/>
      <c r="AIF50" s="181"/>
      <c r="AIG50" s="181"/>
      <c r="AIH50" s="181"/>
      <c r="AII50" s="181"/>
      <c r="AIJ50" s="181"/>
      <c r="AIK50" s="181"/>
      <c r="AIL50" s="181"/>
      <c r="AIM50" s="181"/>
      <c r="AIN50" s="181"/>
      <c r="AIO50" s="181"/>
      <c r="AIP50" s="181"/>
      <c r="AIQ50" s="181"/>
      <c r="AIR50" s="181"/>
      <c r="AIS50" s="181"/>
      <c r="AIT50" s="181"/>
      <c r="AIU50" s="181"/>
      <c r="AIV50" s="181"/>
      <c r="AIW50" s="181"/>
      <c r="AIX50" s="181"/>
      <c r="AIY50" s="181"/>
      <c r="AIZ50" s="181"/>
      <c r="AJA50" s="181"/>
      <c r="AJB50" s="181"/>
      <c r="AJC50" s="181"/>
      <c r="AJD50" s="181"/>
      <c r="AJE50" s="181"/>
      <c r="AJF50" s="181"/>
      <c r="AJG50" s="181"/>
      <c r="AJH50" s="181"/>
      <c r="AJI50" s="181"/>
      <c r="AJJ50" s="181"/>
      <c r="AJK50" s="181"/>
      <c r="AJL50" s="181"/>
      <c r="AJM50" s="181"/>
      <c r="AJN50" s="181"/>
      <c r="AJO50" s="181"/>
      <c r="AJP50" s="181"/>
      <c r="AJQ50" s="181"/>
      <c r="AJR50" s="181"/>
      <c r="AJS50" s="181"/>
      <c r="AJT50" s="181"/>
      <c r="AJU50" s="181"/>
      <c r="AJV50" s="181"/>
      <c r="AJW50" s="181"/>
      <c r="AJX50" s="181"/>
      <c r="AJY50" s="181"/>
      <c r="AJZ50" s="181"/>
      <c r="AKA50" s="181"/>
      <c r="AKB50" s="181"/>
      <c r="AKC50" s="181"/>
      <c r="AKD50" s="181"/>
      <c r="AKE50" s="181"/>
      <c r="AKF50" s="181"/>
      <c r="AKG50" s="181"/>
      <c r="AKH50" s="181"/>
      <c r="AKI50" s="181"/>
      <c r="AKJ50" s="181"/>
      <c r="AKK50" s="181"/>
      <c r="AKL50" s="181"/>
      <c r="AKM50" s="181"/>
      <c r="AKN50" s="181"/>
      <c r="AKO50" s="181"/>
      <c r="AKP50" s="181"/>
      <c r="AKQ50" s="181"/>
      <c r="AKR50" s="181"/>
      <c r="AKS50" s="181"/>
      <c r="AKT50" s="181"/>
      <c r="AKU50" s="181"/>
      <c r="AKV50" s="181"/>
      <c r="AKW50" s="181"/>
      <c r="AKX50" s="181"/>
      <c r="AKY50" s="181"/>
      <c r="AKZ50" s="181"/>
      <c r="ALA50" s="181"/>
      <c r="ALB50" s="181"/>
      <c r="ALC50" s="181"/>
      <c r="ALD50" s="181"/>
      <c r="ALE50" s="181"/>
      <c r="ALF50" s="181"/>
      <c r="ALG50" s="181"/>
      <c r="ALH50" s="181"/>
      <c r="ALI50" s="181"/>
      <c r="ALJ50" s="181"/>
      <c r="ALK50" s="181"/>
      <c r="ALL50" s="181"/>
      <c r="ALM50" s="181"/>
      <c r="ALN50" s="181"/>
      <c r="ALO50" s="181"/>
      <c r="ALP50" s="181"/>
      <c r="ALQ50" s="181"/>
      <c r="ALR50" s="181"/>
      <c r="ALS50" s="181"/>
      <c r="ALT50" s="181"/>
      <c r="ALU50" s="181"/>
      <c r="ALV50" s="181"/>
      <c r="ALW50" s="181"/>
      <c r="ALX50" s="181"/>
      <c r="ALY50" s="181"/>
      <c r="ALZ50" s="181"/>
      <c r="AMA50" s="181"/>
      <c r="AMB50" s="181"/>
      <c r="AMC50" s="181"/>
      <c r="AMD50" s="181"/>
      <c r="AME50" s="181"/>
      <c r="AMF50" s="181"/>
      <c r="AMG50" s="181"/>
      <c r="AMH50" s="181"/>
      <c r="AMI50" s="181"/>
      <c r="AMJ50" s="181"/>
      <c r="AMK50" s="181"/>
      <c r="AML50" s="181"/>
      <c r="AMM50" s="181"/>
      <c r="AMN50" s="181"/>
      <c r="AMO50" s="181"/>
      <c r="AMP50" s="181"/>
      <c r="AMQ50" s="181"/>
      <c r="AMR50" s="181"/>
      <c r="AMS50" s="181"/>
      <c r="AMT50" s="181"/>
      <c r="AMU50" s="181"/>
      <c r="AMV50" s="181"/>
      <c r="AMW50" s="181"/>
      <c r="AMX50" s="181"/>
      <c r="AMY50" s="181"/>
      <c r="AMZ50" s="181"/>
      <c r="ANA50" s="181"/>
      <c r="ANB50" s="181"/>
      <c r="ANC50" s="181"/>
      <c r="AND50" s="181"/>
      <c r="ANE50" s="181"/>
      <c r="ANF50" s="181"/>
      <c r="ANG50" s="181"/>
      <c r="ANH50" s="181"/>
      <c r="ANI50" s="181"/>
      <c r="ANJ50" s="181"/>
      <c r="ANK50" s="181"/>
      <c r="ANL50" s="181"/>
      <c r="ANM50" s="181"/>
      <c r="ANN50" s="181"/>
      <c r="ANO50" s="181"/>
      <c r="ANP50" s="181"/>
      <c r="ANQ50" s="181"/>
      <c r="ANR50" s="181"/>
      <c r="ANS50" s="181"/>
      <c r="ANT50" s="181"/>
      <c r="ANU50" s="181"/>
      <c r="ANV50" s="181"/>
      <c r="ANW50" s="181"/>
      <c r="ANX50" s="181"/>
      <c r="ANY50" s="181"/>
      <c r="ANZ50" s="181"/>
      <c r="AOA50" s="181"/>
      <c r="AOB50" s="181"/>
      <c r="AOC50" s="181"/>
      <c r="AOD50" s="181"/>
      <c r="AOE50" s="181"/>
      <c r="AOF50" s="181"/>
      <c r="AOG50" s="181"/>
      <c r="AOH50" s="181"/>
      <c r="AOI50" s="181"/>
      <c r="AOJ50" s="181"/>
      <c r="AOK50" s="181"/>
      <c r="AOL50" s="181"/>
      <c r="AOM50" s="181"/>
      <c r="AON50" s="181"/>
      <c r="AOO50" s="181"/>
      <c r="AOP50" s="181"/>
      <c r="AOQ50" s="181"/>
      <c r="AOR50" s="181"/>
      <c r="AOS50" s="181"/>
      <c r="AOT50" s="181"/>
      <c r="AOU50" s="181"/>
      <c r="AOV50" s="181"/>
      <c r="AOW50" s="181"/>
      <c r="AOX50" s="181"/>
      <c r="AOY50" s="181"/>
      <c r="AOZ50" s="181"/>
      <c r="APA50" s="181"/>
      <c r="APB50" s="181"/>
      <c r="APC50" s="181"/>
      <c r="APD50" s="181"/>
      <c r="APE50" s="181"/>
      <c r="APF50" s="181"/>
      <c r="APG50" s="181"/>
      <c r="APH50" s="181"/>
      <c r="API50" s="181"/>
      <c r="APJ50" s="181"/>
      <c r="APK50" s="181"/>
      <c r="APL50" s="181"/>
      <c r="APM50" s="181"/>
      <c r="APN50" s="181"/>
      <c r="APO50" s="181"/>
      <c r="APP50" s="181"/>
      <c r="APQ50" s="181"/>
      <c r="APR50" s="181"/>
      <c r="APS50" s="181"/>
      <c r="APT50" s="181"/>
      <c r="APU50" s="181"/>
      <c r="APV50" s="181"/>
      <c r="APW50" s="181"/>
      <c r="APX50" s="181"/>
      <c r="APY50" s="181"/>
      <c r="APZ50" s="181"/>
      <c r="AQA50" s="181"/>
      <c r="AQB50" s="181"/>
      <c r="AQC50" s="181"/>
      <c r="AQD50" s="181"/>
      <c r="AQE50" s="181"/>
      <c r="AQF50" s="181"/>
      <c r="AQG50" s="181"/>
      <c r="AQH50" s="181"/>
      <c r="AQI50" s="181"/>
      <c r="AQJ50" s="181"/>
      <c r="AQK50" s="181"/>
      <c r="AQL50" s="181"/>
      <c r="AQM50" s="181"/>
      <c r="AQN50" s="181"/>
      <c r="AQO50" s="181"/>
      <c r="AQP50" s="181"/>
      <c r="AQQ50" s="181"/>
      <c r="AQR50" s="181"/>
      <c r="AQS50" s="181"/>
      <c r="AQT50" s="181"/>
      <c r="AQU50" s="181"/>
      <c r="AQV50" s="181"/>
      <c r="AQW50" s="181"/>
      <c r="AQX50" s="181"/>
      <c r="AQY50" s="181"/>
      <c r="AQZ50" s="181"/>
      <c r="ARA50" s="181"/>
      <c r="ARB50" s="181"/>
      <c r="ARC50" s="181"/>
      <c r="ARD50" s="181"/>
      <c r="ARE50" s="181"/>
      <c r="ARF50" s="181"/>
      <c r="ARG50" s="181"/>
      <c r="ARH50" s="181"/>
      <c r="ARI50" s="181"/>
      <c r="ARJ50" s="181"/>
      <c r="ARK50" s="181"/>
      <c r="ARL50" s="181"/>
      <c r="ARM50" s="181"/>
      <c r="ARN50" s="181"/>
      <c r="ARO50" s="181"/>
      <c r="ARP50" s="181"/>
      <c r="ARQ50" s="181"/>
      <c r="ARR50" s="181"/>
      <c r="ARS50" s="181"/>
      <c r="ART50" s="181"/>
      <c r="ARU50" s="181"/>
      <c r="ARV50" s="181"/>
      <c r="ARW50" s="181"/>
      <c r="ARX50" s="181"/>
      <c r="ARY50" s="181"/>
      <c r="ARZ50" s="181"/>
      <c r="ASA50" s="181"/>
      <c r="ASB50" s="181"/>
      <c r="ASC50" s="181"/>
      <c r="ASD50" s="181"/>
      <c r="ASE50" s="181"/>
      <c r="ASF50" s="181"/>
      <c r="ASG50" s="181"/>
      <c r="ASH50" s="181"/>
      <c r="ASI50" s="181"/>
      <c r="ASJ50" s="181"/>
      <c r="ASK50" s="181"/>
      <c r="ASL50" s="181"/>
      <c r="ASM50" s="181"/>
      <c r="ASN50" s="181"/>
      <c r="ASO50" s="181"/>
      <c r="ASP50" s="181"/>
      <c r="ASQ50" s="181"/>
      <c r="ASR50" s="181"/>
      <c r="ASS50" s="181"/>
      <c r="AST50" s="181"/>
      <c r="ASU50" s="181"/>
      <c r="ASV50" s="181"/>
      <c r="ASW50" s="181"/>
      <c r="ASX50" s="181"/>
      <c r="ASY50" s="181"/>
      <c r="ASZ50" s="181"/>
      <c r="ATA50" s="181"/>
      <c r="ATB50" s="181"/>
      <c r="ATC50" s="181"/>
      <c r="ATD50" s="181"/>
      <c r="ATE50" s="181"/>
      <c r="ATF50" s="181"/>
      <c r="ATG50" s="181"/>
      <c r="ATH50" s="181"/>
      <c r="ATI50" s="181"/>
      <c r="ATJ50" s="181"/>
      <c r="ATK50" s="181"/>
      <c r="ATL50" s="181"/>
      <c r="ATM50" s="181"/>
      <c r="ATN50" s="181"/>
      <c r="ATO50" s="181"/>
      <c r="ATP50" s="181"/>
      <c r="ATQ50" s="181"/>
      <c r="ATR50" s="181"/>
      <c r="ATS50" s="181"/>
      <c r="ATT50" s="181"/>
      <c r="ATU50" s="181"/>
      <c r="ATV50" s="181"/>
      <c r="ATW50" s="181"/>
      <c r="ATX50" s="181"/>
      <c r="ATY50" s="181"/>
      <c r="ATZ50" s="181"/>
      <c r="AUA50" s="181"/>
      <c r="AUB50" s="181"/>
      <c r="AUC50" s="181"/>
      <c r="AUD50" s="181"/>
      <c r="AUE50" s="181"/>
      <c r="AUF50" s="181"/>
      <c r="AUG50" s="181"/>
      <c r="AUH50" s="181"/>
      <c r="AUI50" s="181"/>
      <c r="AUJ50" s="181"/>
      <c r="AUK50" s="181"/>
      <c r="AUL50" s="181"/>
      <c r="AUM50" s="181"/>
      <c r="AUN50" s="181"/>
      <c r="AUO50" s="181"/>
      <c r="AUP50" s="181"/>
      <c r="AUQ50" s="181"/>
      <c r="AUR50" s="181"/>
      <c r="AUS50" s="181"/>
      <c r="AUT50" s="181"/>
      <c r="AUU50" s="181"/>
      <c r="AUV50" s="181"/>
      <c r="AUW50" s="181"/>
      <c r="AUX50" s="181"/>
      <c r="AUY50" s="181"/>
      <c r="AUZ50" s="181"/>
      <c r="AVA50" s="181"/>
      <c r="AVB50" s="181"/>
      <c r="AVC50" s="181"/>
      <c r="AVD50" s="181"/>
      <c r="AVE50" s="181"/>
      <c r="AVF50" s="181"/>
      <c r="AVG50" s="181"/>
      <c r="AVH50" s="181"/>
      <c r="AVI50" s="181"/>
      <c r="AVJ50" s="181"/>
      <c r="AVK50" s="181"/>
      <c r="AVL50" s="181"/>
      <c r="AVM50" s="181"/>
      <c r="AVN50" s="181"/>
      <c r="AVO50" s="181"/>
      <c r="AVP50" s="181"/>
      <c r="AVQ50" s="181"/>
      <c r="AVR50" s="181"/>
      <c r="AVS50" s="181"/>
      <c r="AVT50" s="181"/>
      <c r="AVU50" s="181"/>
      <c r="AVV50" s="181"/>
      <c r="AVW50" s="181"/>
      <c r="AVX50" s="181"/>
      <c r="AVY50" s="181"/>
      <c r="AVZ50" s="181"/>
      <c r="AWA50" s="181"/>
      <c r="AWB50" s="181"/>
      <c r="AWC50" s="181"/>
      <c r="AWD50" s="181"/>
      <c r="AWE50" s="181"/>
      <c r="AWF50" s="181"/>
      <c r="AWG50" s="181"/>
      <c r="AWH50" s="181"/>
      <c r="AWI50" s="181"/>
      <c r="AWJ50" s="181"/>
      <c r="AWK50" s="181"/>
      <c r="AWL50" s="181"/>
      <c r="AWM50" s="181"/>
      <c r="AWN50" s="181"/>
      <c r="AWO50" s="181"/>
      <c r="AWP50" s="181"/>
      <c r="AWQ50" s="181"/>
      <c r="AWR50" s="181"/>
      <c r="AWS50" s="181"/>
      <c r="AWT50" s="181"/>
      <c r="AWU50" s="181"/>
      <c r="AWV50" s="181"/>
      <c r="AWW50" s="181"/>
      <c r="AWX50" s="181"/>
      <c r="AWY50" s="181"/>
      <c r="AWZ50" s="181"/>
      <c r="AXA50" s="181"/>
      <c r="AXB50" s="181"/>
      <c r="AXC50" s="181"/>
      <c r="AXD50" s="181"/>
      <c r="AXE50" s="181"/>
      <c r="AXF50" s="181"/>
      <c r="AXG50" s="181"/>
      <c r="AXH50" s="181"/>
      <c r="AXI50" s="181"/>
      <c r="AXJ50" s="181"/>
      <c r="AXK50" s="181"/>
      <c r="AXL50" s="181"/>
      <c r="AXM50" s="181"/>
      <c r="AXN50" s="181"/>
      <c r="AXO50" s="181"/>
      <c r="AXP50" s="181"/>
      <c r="AXQ50" s="181"/>
      <c r="AXR50" s="181"/>
      <c r="AXS50" s="181"/>
      <c r="AXT50" s="181"/>
      <c r="AXU50" s="181"/>
      <c r="AXV50" s="181"/>
      <c r="AXW50" s="181"/>
      <c r="AXX50" s="181"/>
      <c r="AXY50" s="181"/>
      <c r="AXZ50" s="181"/>
      <c r="AYA50" s="181"/>
      <c r="AYB50" s="181"/>
      <c r="AYC50" s="181"/>
      <c r="AYD50" s="181"/>
      <c r="AYE50" s="181"/>
      <c r="AYF50" s="181"/>
      <c r="AYG50" s="181"/>
      <c r="AYH50" s="181"/>
      <c r="AYI50" s="181"/>
      <c r="AYJ50" s="181"/>
      <c r="AYK50" s="181"/>
      <c r="AYL50" s="181"/>
      <c r="AYM50" s="181"/>
      <c r="AYN50" s="181"/>
      <c r="AYO50" s="181"/>
      <c r="AYP50" s="181"/>
      <c r="AYQ50" s="181"/>
      <c r="AYR50" s="181"/>
      <c r="AYS50" s="181"/>
      <c r="AYT50" s="181"/>
      <c r="AYU50" s="181"/>
      <c r="AYV50" s="181"/>
      <c r="AYW50" s="181"/>
      <c r="AYX50" s="181"/>
      <c r="AYY50" s="181"/>
      <c r="AYZ50" s="181"/>
      <c r="AZA50" s="181"/>
      <c r="AZB50" s="181"/>
      <c r="AZC50" s="181"/>
      <c r="AZD50" s="181"/>
      <c r="AZE50" s="181"/>
      <c r="AZF50" s="181"/>
      <c r="AZG50" s="181"/>
      <c r="AZH50" s="181"/>
      <c r="AZI50" s="181"/>
      <c r="AZJ50" s="181"/>
      <c r="AZK50" s="181"/>
      <c r="AZL50" s="181"/>
      <c r="AZM50" s="181"/>
      <c r="AZN50" s="181"/>
      <c r="AZO50" s="181"/>
      <c r="AZP50" s="181"/>
      <c r="AZQ50" s="181"/>
      <c r="AZR50" s="181"/>
      <c r="AZS50" s="181"/>
      <c r="AZT50" s="181"/>
      <c r="AZU50" s="181"/>
      <c r="AZV50" s="181"/>
      <c r="AZW50" s="181"/>
      <c r="AZX50" s="181"/>
      <c r="AZY50" s="181"/>
      <c r="AZZ50" s="181"/>
      <c r="BAA50" s="181"/>
      <c r="BAB50" s="181"/>
      <c r="BAC50" s="181"/>
      <c r="BAD50" s="181"/>
      <c r="BAE50" s="181"/>
      <c r="BAF50" s="181"/>
      <c r="BAG50" s="181"/>
      <c r="BAH50" s="181"/>
      <c r="BAI50" s="181"/>
      <c r="BAJ50" s="181"/>
      <c r="BAK50" s="181"/>
      <c r="BAL50" s="181"/>
      <c r="BAM50" s="181"/>
      <c r="BAN50" s="181"/>
      <c r="BAO50" s="181"/>
      <c r="BAP50" s="181"/>
      <c r="BAQ50" s="181"/>
      <c r="BAR50" s="181"/>
      <c r="BAS50" s="181"/>
      <c r="BAT50" s="181"/>
      <c r="BAU50" s="181"/>
      <c r="BAV50" s="181"/>
      <c r="BAW50" s="181"/>
      <c r="BAX50" s="181"/>
      <c r="BAY50" s="181"/>
      <c r="BAZ50" s="181"/>
      <c r="BBA50" s="181"/>
      <c r="BBB50" s="181"/>
      <c r="BBC50" s="181"/>
      <c r="BBD50" s="181"/>
      <c r="BBE50" s="181"/>
      <c r="BBF50" s="181"/>
      <c r="BBG50" s="181"/>
      <c r="BBH50" s="181"/>
      <c r="BBI50" s="181"/>
      <c r="BBJ50" s="181"/>
      <c r="BBK50" s="181"/>
      <c r="BBL50" s="181"/>
      <c r="BBM50" s="181"/>
      <c r="BBN50" s="181"/>
      <c r="BBO50" s="181"/>
      <c r="BBP50" s="181"/>
      <c r="BBQ50" s="181"/>
      <c r="BBR50" s="181"/>
      <c r="BBS50" s="181"/>
      <c r="BBT50" s="181"/>
      <c r="BBU50" s="181"/>
      <c r="BBV50" s="181"/>
      <c r="BBW50" s="181"/>
      <c r="BBX50" s="181"/>
      <c r="BBY50" s="181"/>
      <c r="BBZ50" s="181"/>
      <c r="BCA50" s="181"/>
      <c r="BCB50" s="181"/>
      <c r="BCC50" s="181"/>
      <c r="BCD50" s="181"/>
      <c r="BCE50" s="181"/>
      <c r="BCF50" s="181"/>
      <c r="BCG50" s="181"/>
      <c r="BCH50" s="181"/>
      <c r="BCI50" s="181"/>
      <c r="BCJ50" s="181"/>
      <c r="BCK50" s="181"/>
      <c r="BCL50" s="181"/>
      <c r="BCM50" s="181"/>
      <c r="BCN50" s="181"/>
      <c r="BCO50" s="181"/>
      <c r="BCP50" s="181"/>
      <c r="BCQ50" s="181"/>
      <c r="BCR50" s="181"/>
      <c r="BCS50" s="181"/>
      <c r="BCT50" s="181"/>
      <c r="BCU50" s="181"/>
      <c r="BCV50" s="181"/>
      <c r="BCW50" s="181"/>
      <c r="BCX50" s="181"/>
      <c r="BCY50" s="181"/>
      <c r="BCZ50" s="181"/>
      <c r="BDA50" s="181"/>
      <c r="BDB50" s="181"/>
      <c r="BDC50" s="181"/>
      <c r="BDD50" s="181"/>
      <c r="BDE50" s="181"/>
      <c r="BDF50" s="181"/>
      <c r="BDG50" s="181"/>
      <c r="BDH50" s="181"/>
      <c r="BDI50" s="181"/>
      <c r="BDJ50" s="181"/>
      <c r="BDK50" s="181"/>
      <c r="BDL50" s="181"/>
      <c r="BDM50" s="181"/>
      <c r="BDN50" s="181"/>
      <c r="BDO50" s="181"/>
      <c r="BDP50" s="181"/>
      <c r="BDQ50" s="181"/>
      <c r="BDR50" s="181"/>
      <c r="BDS50" s="181"/>
      <c r="BDT50" s="181"/>
      <c r="BDU50" s="181"/>
      <c r="BDV50" s="181"/>
      <c r="BDW50" s="181"/>
      <c r="BDX50" s="181"/>
      <c r="BDY50" s="181"/>
      <c r="BDZ50" s="181"/>
      <c r="BEA50" s="181"/>
      <c r="BEB50" s="181"/>
      <c r="BEC50" s="181"/>
      <c r="BED50" s="181"/>
      <c r="BEE50" s="181"/>
      <c r="BEF50" s="181"/>
      <c r="BEG50" s="181"/>
      <c r="BEH50" s="181"/>
      <c r="BEI50" s="181"/>
      <c r="BEJ50" s="181"/>
      <c r="BEK50" s="181"/>
      <c r="BEL50" s="181"/>
      <c r="BEM50" s="181"/>
      <c r="BEN50" s="181"/>
      <c r="BEO50" s="181"/>
      <c r="BEP50" s="181"/>
      <c r="BEQ50" s="181"/>
      <c r="BER50" s="181"/>
      <c r="BES50" s="181"/>
      <c r="BET50" s="181"/>
      <c r="BEU50" s="181"/>
      <c r="BEV50" s="181"/>
      <c r="BEW50" s="181"/>
      <c r="BEX50" s="181"/>
      <c r="BEY50" s="181"/>
      <c r="BEZ50" s="181"/>
      <c r="BFA50" s="181"/>
      <c r="BFB50" s="181"/>
      <c r="BFC50" s="181"/>
      <c r="BFD50" s="181"/>
      <c r="BFE50" s="181"/>
      <c r="BFF50" s="181"/>
      <c r="BFG50" s="181"/>
      <c r="BFH50" s="181"/>
      <c r="BFI50" s="181"/>
      <c r="BFJ50" s="181"/>
      <c r="BFK50" s="181"/>
      <c r="BFL50" s="181"/>
      <c r="BFM50" s="181"/>
      <c r="BFN50" s="181"/>
      <c r="BFO50" s="181"/>
      <c r="BFP50" s="181"/>
      <c r="BFQ50" s="181"/>
      <c r="BFR50" s="181"/>
      <c r="BFS50" s="181"/>
      <c r="BFT50" s="181"/>
      <c r="BFU50" s="181"/>
      <c r="BFV50" s="181"/>
      <c r="BFW50" s="181"/>
      <c r="BFX50" s="181"/>
      <c r="BFY50" s="181"/>
      <c r="BFZ50" s="181"/>
      <c r="BGA50" s="181"/>
      <c r="BGB50" s="181"/>
      <c r="BGC50" s="181"/>
      <c r="BGD50" s="181"/>
      <c r="BGE50" s="181"/>
      <c r="BGF50" s="181"/>
      <c r="BGG50" s="181"/>
      <c r="BGH50" s="181"/>
      <c r="BGI50" s="181"/>
      <c r="BGJ50" s="181"/>
      <c r="BGK50" s="181"/>
      <c r="BGL50" s="181"/>
      <c r="BGM50" s="181"/>
      <c r="BGN50" s="181"/>
      <c r="BGO50" s="181"/>
      <c r="BGP50" s="181"/>
      <c r="BGQ50" s="181"/>
      <c r="BGR50" s="181"/>
      <c r="BGS50" s="181"/>
      <c r="BGT50" s="181"/>
      <c r="BGU50" s="181"/>
      <c r="BGV50" s="181"/>
      <c r="BGW50" s="181"/>
      <c r="BGX50" s="181"/>
      <c r="BGY50" s="181"/>
      <c r="BGZ50" s="181"/>
      <c r="BHA50" s="181"/>
      <c r="BHB50" s="181"/>
      <c r="BHC50" s="181"/>
      <c r="BHD50" s="181"/>
      <c r="BHE50" s="181"/>
      <c r="BHF50" s="181"/>
      <c r="BHG50" s="181"/>
      <c r="BHH50" s="181"/>
      <c r="BHI50" s="181"/>
      <c r="BHJ50" s="181"/>
      <c r="BHK50" s="181"/>
      <c r="BHL50" s="181"/>
      <c r="BHM50" s="181"/>
      <c r="BHN50" s="181"/>
      <c r="BHO50" s="181"/>
      <c r="BHP50" s="181"/>
      <c r="BHQ50" s="181"/>
      <c r="BHR50" s="181"/>
      <c r="BHS50" s="181"/>
      <c r="BHT50" s="181"/>
      <c r="BHU50" s="181"/>
      <c r="BHV50" s="181"/>
      <c r="BHW50" s="181"/>
      <c r="BHX50" s="181"/>
      <c r="BHY50" s="181"/>
      <c r="BHZ50" s="181"/>
      <c r="BIA50" s="181"/>
      <c r="BIB50" s="181"/>
      <c r="BIC50" s="181"/>
      <c r="BID50" s="181"/>
      <c r="BIE50" s="181"/>
      <c r="BIF50" s="181"/>
      <c r="BIG50" s="181"/>
      <c r="BIH50" s="181"/>
      <c r="BII50" s="181"/>
      <c r="BIJ50" s="181"/>
      <c r="BIK50" s="181"/>
      <c r="BIL50" s="181"/>
      <c r="BIM50" s="181"/>
      <c r="BIN50" s="181"/>
      <c r="BIO50" s="181"/>
      <c r="BIP50" s="181"/>
      <c r="BIQ50" s="181"/>
      <c r="BIR50" s="181"/>
      <c r="BIS50" s="181"/>
      <c r="BIT50" s="181"/>
      <c r="BIU50" s="181"/>
      <c r="BIV50" s="181"/>
      <c r="BIW50" s="181"/>
      <c r="BIX50" s="181"/>
      <c r="BIY50" s="181"/>
      <c r="BIZ50" s="181"/>
      <c r="BJA50" s="181"/>
      <c r="BJB50" s="181"/>
      <c r="BJC50" s="181"/>
      <c r="BJD50" s="181"/>
      <c r="BJE50" s="181"/>
      <c r="BJF50" s="181"/>
      <c r="BJG50" s="181"/>
      <c r="BJH50" s="181"/>
      <c r="BJI50" s="181"/>
      <c r="BJJ50" s="181"/>
      <c r="BJK50" s="181"/>
      <c r="BJL50" s="181"/>
      <c r="BJM50" s="181"/>
      <c r="BJN50" s="181"/>
      <c r="BJO50" s="181"/>
      <c r="BJP50" s="181"/>
      <c r="BJQ50" s="181"/>
      <c r="BJR50" s="181"/>
      <c r="BJS50" s="181"/>
      <c r="BJT50" s="181"/>
      <c r="BJU50" s="181"/>
      <c r="BJV50" s="181"/>
      <c r="BJW50" s="181"/>
      <c r="BJX50" s="181"/>
      <c r="BJY50" s="181"/>
      <c r="BJZ50" s="181"/>
      <c r="BKA50" s="181"/>
      <c r="BKB50" s="181"/>
      <c r="BKC50" s="181"/>
      <c r="BKD50" s="181"/>
      <c r="BKE50" s="181"/>
      <c r="BKF50" s="181"/>
      <c r="BKG50" s="181"/>
      <c r="BKH50" s="181"/>
      <c r="BKI50" s="181"/>
      <c r="BKJ50" s="181"/>
      <c r="BKK50" s="181"/>
      <c r="BKL50" s="181"/>
      <c r="BKM50" s="181"/>
      <c r="BKN50" s="181"/>
      <c r="BKO50" s="181"/>
      <c r="BKP50" s="181"/>
      <c r="BKQ50" s="181"/>
      <c r="BKR50" s="181"/>
      <c r="BKS50" s="181"/>
      <c r="BKT50" s="181"/>
      <c r="BKU50" s="181"/>
      <c r="BKV50" s="181"/>
      <c r="BKW50" s="181"/>
      <c r="BKX50" s="181"/>
      <c r="BKY50" s="181"/>
      <c r="BKZ50" s="181"/>
      <c r="BLA50" s="181"/>
      <c r="BLB50" s="181"/>
      <c r="BLC50" s="181"/>
      <c r="BLD50" s="181"/>
      <c r="BLE50" s="181"/>
      <c r="BLF50" s="181"/>
      <c r="BLG50" s="181"/>
      <c r="BLH50" s="181"/>
      <c r="BLI50" s="181"/>
      <c r="BLJ50" s="181"/>
      <c r="BLK50" s="181"/>
      <c r="BLL50" s="181"/>
      <c r="BLM50" s="181"/>
      <c r="BLN50" s="181"/>
      <c r="BLO50" s="181"/>
      <c r="BLP50" s="181"/>
      <c r="BLQ50" s="181"/>
      <c r="BLR50" s="181"/>
      <c r="BLS50" s="181"/>
      <c r="BLT50" s="181"/>
      <c r="BLU50" s="181"/>
      <c r="BLV50" s="181"/>
      <c r="BLW50" s="181"/>
      <c r="BLX50" s="181"/>
      <c r="BLY50" s="181"/>
      <c r="BLZ50" s="181"/>
      <c r="BMA50" s="181"/>
      <c r="BMB50" s="181"/>
      <c r="BMC50" s="181"/>
      <c r="BMD50" s="181"/>
      <c r="BME50" s="181"/>
      <c r="BMF50" s="181"/>
      <c r="BMG50" s="181"/>
      <c r="BMH50" s="181"/>
      <c r="BMI50" s="181"/>
      <c r="BMJ50" s="181"/>
      <c r="BMK50" s="181"/>
      <c r="BML50" s="181"/>
      <c r="BMM50" s="181"/>
      <c r="BMN50" s="181"/>
      <c r="BMO50" s="181"/>
      <c r="BMP50" s="181"/>
      <c r="BMQ50" s="181"/>
      <c r="BMR50" s="181"/>
      <c r="BMS50" s="181"/>
      <c r="BMT50" s="181"/>
      <c r="BMU50" s="181"/>
      <c r="BMV50" s="181"/>
      <c r="BMW50" s="181"/>
      <c r="BMX50" s="181"/>
      <c r="BMY50" s="181"/>
      <c r="BMZ50" s="181"/>
      <c r="BNA50" s="181"/>
      <c r="BNB50" s="181"/>
      <c r="BNC50" s="181"/>
      <c r="BND50" s="181"/>
      <c r="BNE50" s="181"/>
      <c r="BNF50" s="181"/>
      <c r="BNG50" s="181"/>
      <c r="BNH50" s="181"/>
      <c r="BNI50" s="181"/>
      <c r="BNJ50" s="181"/>
      <c r="BNK50" s="181"/>
      <c r="BNL50" s="181"/>
      <c r="BNM50" s="181"/>
      <c r="BNN50" s="181"/>
      <c r="BNO50" s="181"/>
      <c r="BNP50" s="181"/>
      <c r="BNQ50" s="181"/>
      <c r="BNR50" s="181"/>
      <c r="BNS50" s="181"/>
      <c r="BNT50" s="181"/>
      <c r="BNU50" s="181"/>
      <c r="BNV50" s="181"/>
      <c r="BNW50" s="181"/>
      <c r="BNX50" s="181"/>
      <c r="BNY50" s="181"/>
      <c r="BNZ50" s="181"/>
      <c r="BOA50" s="181"/>
      <c r="BOB50" s="181"/>
      <c r="BOC50" s="181"/>
      <c r="BOD50" s="181"/>
      <c r="BOE50" s="181"/>
      <c r="BOF50" s="181"/>
      <c r="BOG50" s="181"/>
      <c r="BOH50" s="181"/>
      <c r="BOI50" s="181"/>
      <c r="BOJ50" s="181"/>
      <c r="BOK50" s="181"/>
      <c r="BOL50" s="181"/>
      <c r="BOM50" s="181"/>
      <c r="BON50" s="181"/>
      <c r="BOO50" s="181"/>
      <c r="BOP50" s="181"/>
      <c r="BOQ50" s="181"/>
      <c r="BOR50" s="181"/>
      <c r="BOS50" s="181"/>
      <c r="BOT50" s="181"/>
      <c r="BOU50" s="181"/>
      <c r="BOV50" s="181"/>
      <c r="BOW50" s="181"/>
      <c r="BOX50" s="181"/>
      <c r="BOY50" s="181"/>
      <c r="BOZ50" s="181"/>
      <c r="BPA50" s="181"/>
      <c r="BPB50" s="181"/>
      <c r="BPC50" s="181"/>
      <c r="BPD50" s="181"/>
      <c r="BPE50" s="181"/>
      <c r="BPF50" s="181"/>
      <c r="BPG50" s="181"/>
      <c r="BPH50" s="181"/>
      <c r="BPI50" s="181"/>
      <c r="BPJ50" s="181"/>
      <c r="BPK50" s="181"/>
      <c r="BPL50" s="181"/>
      <c r="BPM50" s="181"/>
      <c r="BPN50" s="181"/>
      <c r="BPO50" s="181"/>
      <c r="BPP50" s="181"/>
      <c r="BPQ50" s="181"/>
      <c r="BPR50" s="181"/>
      <c r="BPS50" s="181"/>
      <c r="BPT50" s="181"/>
      <c r="BPU50" s="181"/>
      <c r="BPV50" s="181"/>
      <c r="BPW50" s="181"/>
      <c r="BPX50" s="181"/>
      <c r="BPY50" s="181"/>
      <c r="BPZ50" s="181"/>
      <c r="BQA50" s="181"/>
      <c r="BQB50" s="181"/>
      <c r="BQC50" s="181"/>
      <c r="BQD50" s="181"/>
      <c r="BQE50" s="181"/>
      <c r="BQF50" s="181"/>
      <c r="BQG50" s="181"/>
      <c r="BQH50" s="181"/>
      <c r="BQI50" s="181"/>
      <c r="BQJ50" s="181"/>
      <c r="BQK50" s="181"/>
    </row>
    <row r="51" spans="1:1805" ht="15.75" thickBot="1" x14ac:dyDescent="0.3">
      <c r="A51" s="201"/>
      <c r="B51" s="168" t="s">
        <v>129</v>
      </c>
      <c r="K51" s="202">
        <f>SUM(M51:AU51)</f>
        <v>345.7964351763091</v>
      </c>
      <c r="M51" s="206">
        <f>M30+M38+M49+M40</f>
        <v>-3.3</v>
      </c>
      <c r="N51" s="206">
        <f t="shared" ref="N51:AU51" si="3">N30+N38+N49+N40</f>
        <v>8.6052</v>
      </c>
      <c r="O51" s="206">
        <f t="shared" si="3"/>
        <v>8.7773040000000009</v>
      </c>
      <c r="P51" s="206">
        <f t="shared" si="3"/>
        <v>8.952850080000001</v>
      </c>
      <c r="Q51" s="206">
        <f t="shared" si="3"/>
        <v>9.1319070815999996</v>
      </c>
      <c r="R51" s="206">
        <f t="shared" si="3"/>
        <v>9.3145452232320007</v>
      </c>
      <c r="S51" s="206">
        <f t="shared" si="3"/>
        <v>9.5008361276966404</v>
      </c>
      <c r="T51" s="206">
        <f t="shared" si="3"/>
        <v>9.6908528502505753</v>
      </c>
      <c r="U51" s="206">
        <f t="shared" si="3"/>
        <v>9.884669907255585</v>
      </c>
      <c r="V51" s="206">
        <f t="shared" si="3"/>
        <v>10.082363305400698</v>
      </c>
      <c r="W51" s="206">
        <f t="shared" si="3"/>
        <v>10.284010571508713</v>
      </c>
      <c r="X51" s="206">
        <f t="shared" si="3"/>
        <v>10.489690782938887</v>
      </c>
      <c r="Y51" s="206">
        <f t="shared" si="3"/>
        <v>10.699484598597664</v>
      </c>
      <c r="Z51" s="206">
        <f t="shared" si="3"/>
        <v>10.913474290569617</v>
      </c>
      <c r="AA51" s="206">
        <f t="shared" si="3"/>
        <v>11.131743776381008</v>
      </c>
      <c r="AB51" s="206">
        <f t="shared" si="3"/>
        <v>11.354378651908629</v>
      </c>
      <c r="AC51" s="206">
        <f t="shared" si="3"/>
        <v>11.581466224946801</v>
      </c>
      <c r="AD51" s="206">
        <f t="shared" si="3"/>
        <v>11.813095549445739</v>
      </c>
      <c r="AE51" s="206">
        <f t="shared" si="3"/>
        <v>12.049357460434654</v>
      </c>
      <c r="AF51" s="206">
        <f t="shared" si="3"/>
        <v>12.290344609643348</v>
      </c>
      <c r="AG51" s="206">
        <f t="shared" si="3"/>
        <v>12.536151501836216</v>
      </c>
      <c r="AH51" s="206">
        <f t="shared" si="3"/>
        <v>12.78687453187294</v>
      </c>
      <c r="AI51" s="206">
        <f t="shared" si="3"/>
        <v>13.042612022510399</v>
      </c>
      <c r="AJ51" s="206">
        <f t="shared" si="3"/>
        <v>13.30346426296061</v>
      </c>
      <c r="AK51" s="206">
        <f t="shared" si="3"/>
        <v>13.56953354821982</v>
      </c>
      <c r="AL51" s="206">
        <f t="shared" si="3"/>
        <v>13.840924219184217</v>
      </c>
      <c r="AM51" s="206">
        <f t="shared" si="3"/>
        <v>14.117742703567899</v>
      </c>
      <c r="AN51" s="206">
        <f t="shared" si="3"/>
        <v>14.40009755763926</v>
      </c>
      <c r="AO51" s="206">
        <f t="shared" si="3"/>
        <v>14.688099508792044</v>
      </c>
      <c r="AP51" s="206">
        <f t="shared" si="3"/>
        <v>14.981861498967886</v>
      </c>
      <c r="AQ51" s="206">
        <f t="shared" si="3"/>
        <v>15.281498728947243</v>
      </c>
      <c r="AR51" s="206">
        <f t="shared" si="3"/>
        <v>0</v>
      </c>
      <c r="AS51" s="206">
        <f t="shared" si="3"/>
        <v>0</v>
      </c>
      <c r="AT51" s="206">
        <f t="shared" si="3"/>
        <v>0</v>
      </c>
      <c r="AU51" s="206">
        <f t="shared" si="3"/>
        <v>0</v>
      </c>
    </row>
    <row r="52" spans="1:1805" s="180" customFormat="1" ht="6.75" thickTop="1" x14ac:dyDescent="0.15">
      <c r="K52" s="214"/>
      <c r="L52" s="215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  <c r="AK52" s="196"/>
      <c r="AL52" s="196"/>
      <c r="AM52" s="196"/>
      <c r="AN52" s="196"/>
      <c r="AO52" s="196"/>
      <c r="AP52" s="196"/>
      <c r="AQ52" s="196"/>
      <c r="AR52" s="196"/>
      <c r="AS52" s="196"/>
      <c r="AT52" s="196"/>
      <c r="AU52" s="196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  <c r="CX52" s="181"/>
      <c r="CY52" s="181"/>
      <c r="CZ52" s="181"/>
      <c r="DA52" s="181"/>
      <c r="DB52" s="181"/>
      <c r="DC52" s="181"/>
      <c r="DD52" s="181"/>
      <c r="DE52" s="181"/>
      <c r="DF52" s="181"/>
      <c r="DG52" s="181"/>
      <c r="DH52" s="181"/>
      <c r="DI52" s="181"/>
      <c r="DJ52" s="181"/>
      <c r="DK52" s="181"/>
      <c r="DL52" s="181"/>
      <c r="DM52" s="181"/>
      <c r="DN52" s="181"/>
      <c r="DO52" s="181"/>
      <c r="DP52" s="181"/>
      <c r="DQ52" s="181"/>
      <c r="DR52" s="181"/>
      <c r="DS52" s="181"/>
      <c r="DT52" s="181"/>
      <c r="DU52" s="181"/>
      <c r="DV52" s="181"/>
      <c r="DW52" s="181"/>
      <c r="DX52" s="181"/>
      <c r="DY52" s="181"/>
      <c r="DZ52" s="181"/>
      <c r="EA52" s="181"/>
      <c r="EB52" s="181"/>
      <c r="EC52" s="181"/>
      <c r="ED52" s="181"/>
      <c r="EE52" s="181"/>
      <c r="EF52" s="181"/>
      <c r="EG52" s="181"/>
      <c r="EH52" s="181"/>
      <c r="EI52" s="181"/>
      <c r="EJ52" s="181"/>
      <c r="EK52" s="181"/>
      <c r="EL52" s="181"/>
      <c r="EM52" s="181"/>
      <c r="EN52" s="181"/>
      <c r="EO52" s="181"/>
      <c r="EP52" s="181"/>
      <c r="EQ52" s="181"/>
      <c r="ER52" s="181"/>
      <c r="ES52" s="181"/>
      <c r="ET52" s="181"/>
      <c r="EU52" s="181"/>
      <c r="EV52" s="181"/>
      <c r="EW52" s="181"/>
      <c r="EX52" s="181"/>
      <c r="EY52" s="181"/>
      <c r="EZ52" s="181"/>
      <c r="FA52" s="181"/>
      <c r="FB52" s="181"/>
      <c r="FC52" s="181"/>
      <c r="FD52" s="181"/>
      <c r="FE52" s="181"/>
      <c r="FF52" s="181"/>
      <c r="FG52" s="181"/>
      <c r="FH52" s="181"/>
      <c r="FI52" s="181"/>
      <c r="FJ52" s="181"/>
      <c r="FK52" s="181"/>
      <c r="FL52" s="181"/>
      <c r="FM52" s="181"/>
      <c r="FN52" s="181"/>
      <c r="FO52" s="181"/>
      <c r="FP52" s="181"/>
      <c r="FQ52" s="181"/>
      <c r="FR52" s="181"/>
      <c r="FS52" s="181"/>
      <c r="FT52" s="181"/>
      <c r="FU52" s="181"/>
      <c r="FV52" s="181"/>
      <c r="FW52" s="181"/>
      <c r="FX52" s="181"/>
      <c r="FY52" s="181"/>
      <c r="FZ52" s="181"/>
      <c r="GA52" s="181"/>
      <c r="GB52" s="181"/>
      <c r="GC52" s="181"/>
      <c r="GD52" s="181"/>
      <c r="GE52" s="181"/>
      <c r="GF52" s="181"/>
      <c r="GG52" s="181"/>
      <c r="GH52" s="181"/>
      <c r="GI52" s="181"/>
      <c r="GJ52" s="181"/>
      <c r="GK52" s="181"/>
      <c r="GL52" s="181"/>
      <c r="GM52" s="181"/>
      <c r="GN52" s="181"/>
      <c r="GO52" s="181"/>
      <c r="GP52" s="181"/>
      <c r="GQ52" s="181"/>
      <c r="GR52" s="181"/>
      <c r="GS52" s="181"/>
      <c r="GT52" s="181"/>
      <c r="GU52" s="181"/>
      <c r="GV52" s="181"/>
      <c r="GW52" s="181"/>
      <c r="GX52" s="181"/>
      <c r="GY52" s="181"/>
      <c r="GZ52" s="181"/>
      <c r="HA52" s="181"/>
      <c r="HB52" s="181"/>
      <c r="HC52" s="181"/>
      <c r="HD52" s="181"/>
      <c r="HE52" s="181"/>
      <c r="HF52" s="181"/>
      <c r="HG52" s="181"/>
      <c r="HH52" s="181"/>
      <c r="HI52" s="181"/>
      <c r="HJ52" s="181"/>
      <c r="HK52" s="181"/>
      <c r="HL52" s="181"/>
      <c r="HM52" s="181"/>
      <c r="HN52" s="181"/>
      <c r="HO52" s="181"/>
      <c r="HP52" s="181"/>
      <c r="HQ52" s="181"/>
      <c r="HR52" s="181"/>
      <c r="HS52" s="181"/>
      <c r="HT52" s="181"/>
      <c r="HU52" s="181"/>
      <c r="HV52" s="181"/>
      <c r="HW52" s="181"/>
      <c r="HX52" s="181"/>
      <c r="HY52" s="181"/>
      <c r="HZ52" s="181"/>
      <c r="IA52" s="181"/>
      <c r="IB52" s="181"/>
      <c r="IC52" s="181"/>
      <c r="ID52" s="181"/>
      <c r="IE52" s="181"/>
      <c r="IF52" s="181"/>
      <c r="IG52" s="181"/>
      <c r="IH52" s="181"/>
      <c r="II52" s="181"/>
      <c r="IJ52" s="181"/>
      <c r="IK52" s="181"/>
      <c r="IL52" s="181"/>
      <c r="IM52" s="181"/>
      <c r="IN52" s="181"/>
      <c r="IO52" s="181"/>
      <c r="IP52" s="181"/>
      <c r="IQ52" s="181"/>
      <c r="IR52" s="181"/>
      <c r="IS52" s="181"/>
      <c r="IT52" s="181"/>
      <c r="IU52" s="181"/>
      <c r="IV52" s="181"/>
      <c r="IW52" s="181"/>
      <c r="IX52" s="181"/>
      <c r="IY52" s="181"/>
      <c r="IZ52" s="181"/>
      <c r="JA52" s="181"/>
      <c r="JB52" s="181"/>
      <c r="JC52" s="181"/>
      <c r="JD52" s="181"/>
      <c r="JE52" s="181"/>
      <c r="JF52" s="181"/>
      <c r="JG52" s="181"/>
      <c r="JH52" s="181"/>
      <c r="JI52" s="181"/>
      <c r="JJ52" s="181"/>
      <c r="JK52" s="181"/>
      <c r="JL52" s="181"/>
      <c r="JM52" s="181"/>
      <c r="JN52" s="181"/>
      <c r="JO52" s="181"/>
      <c r="JP52" s="181"/>
      <c r="JQ52" s="181"/>
      <c r="JR52" s="181"/>
      <c r="JS52" s="181"/>
      <c r="JT52" s="181"/>
      <c r="JU52" s="181"/>
      <c r="JV52" s="181"/>
      <c r="JW52" s="181"/>
      <c r="JX52" s="181"/>
      <c r="JY52" s="181"/>
      <c r="JZ52" s="181"/>
      <c r="KA52" s="181"/>
      <c r="KB52" s="181"/>
      <c r="KC52" s="181"/>
      <c r="KD52" s="181"/>
      <c r="KE52" s="181"/>
      <c r="KF52" s="181"/>
      <c r="KG52" s="181"/>
      <c r="KH52" s="181"/>
      <c r="KI52" s="181"/>
      <c r="KJ52" s="181"/>
      <c r="KK52" s="181"/>
      <c r="KL52" s="181"/>
      <c r="KM52" s="181"/>
      <c r="KN52" s="181"/>
      <c r="KO52" s="181"/>
      <c r="KP52" s="181"/>
      <c r="KQ52" s="181"/>
      <c r="KR52" s="181"/>
      <c r="KS52" s="181"/>
      <c r="KT52" s="181"/>
      <c r="KU52" s="181"/>
      <c r="KV52" s="181"/>
      <c r="KW52" s="181"/>
      <c r="KX52" s="181"/>
      <c r="KY52" s="181"/>
      <c r="KZ52" s="181"/>
      <c r="LA52" s="181"/>
      <c r="LB52" s="181"/>
      <c r="LC52" s="181"/>
      <c r="LD52" s="181"/>
      <c r="LE52" s="181"/>
      <c r="LF52" s="181"/>
      <c r="LG52" s="181"/>
      <c r="LH52" s="181"/>
      <c r="LI52" s="181"/>
      <c r="LJ52" s="181"/>
      <c r="LK52" s="181"/>
      <c r="LL52" s="181"/>
      <c r="LM52" s="181"/>
      <c r="LN52" s="181"/>
      <c r="LO52" s="181"/>
      <c r="LP52" s="181"/>
      <c r="LQ52" s="181"/>
      <c r="LR52" s="181"/>
      <c r="LS52" s="181"/>
      <c r="LT52" s="181"/>
      <c r="LU52" s="181"/>
      <c r="LV52" s="181"/>
      <c r="LW52" s="181"/>
      <c r="LX52" s="181"/>
      <c r="LY52" s="181"/>
      <c r="LZ52" s="181"/>
      <c r="MA52" s="181"/>
      <c r="MB52" s="181"/>
      <c r="MC52" s="181"/>
      <c r="MD52" s="181"/>
      <c r="ME52" s="181"/>
      <c r="MF52" s="181"/>
      <c r="MG52" s="181"/>
      <c r="MH52" s="181"/>
      <c r="MI52" s="181"/>
      <c r="MJ52" s="181"/>
      <c r="MK52" s="181"/>
      <c r="ML52" s="181"/>
      <c r="MM52" s="181"/>
      <c r="MN52" s="181"/>
      <c r="MO52" s="181"/>
      <c r="MP52" s="181"/>
      <c r="MQ52" s="181"/>
      <c r="MR52" s="181"/>
      <c r="MS52" s="181"/>
      <c r="MT52" s="181"/>
      <c r="MU52" s="181"/>
      <c r="MV52" s="181"/>
      <c r="MW52" s="181"/>
      <c r="MX52" s="181"/>
      <c r="MY52" s="181"/>
      <c r="MZ52" s="181"/>
      <c r="NA52" s="181"/>
      <c r="NB52" s="181"/>
      <c r="NC52" s="181"/>
      <c r="ND52" s="181"/>
      <c r="NE52" s="181"/>
      <c r="NF52" s="181"/>
      <c r="NG52" s="181"/>
      <c r="NH52" s="181"/>
      <c r="NI52" s="181"/>
      <c r="NJ52" s="181"/>
      <c r="NK52" s="181"/>
      <c r="NL52" s="181"/>
      <c r="NM52" s="181"/>
      <c r="NN52" s="181"/>
      <c r="NO52" s="181"/>
      <c r="NP52" s="181"/>
      <c r="NQ52" s="181"/>
      <c r="NR52" s="181"/>
      <c r="NS52" s="181"/>
      <c r="NT52" s="181"/>
      <c r="NU52" s="181"/>
      <c r="NV52" s="181"/>
      <c r="NW52" s="181"/>
      <c r="NX52" s="181"/>
      <c r="NY52" s="181"/>
      <c r="NZ52" s="181"/>
      <c r="OA52" s="181"/>
      <c r="OB52" s="181"/>
      <c r="OC52" s="181"/>
      <c r="OD52" s="181"/>
      <c r="OE52" s="181"/>
      <c r="OF52" s="181"/>
      <c r="OG52" s="181"/>
      <c r="OH52" s="181"/>
      <c r="OI52" s="181"/>
      <c r="OJ52" s="181"/>
      <c r="OK52" s="181"/>
      <c r="OL52" s="181"/>
      <c r="OM52" s="181"/>
      <c r="ON52" s="181"/>
      <c r="OO52" s="181"/>
      <c r="OP52" s="181"/>
      <c r="OQ52" s="181"/>
      <c r="OR52" s="181"/>
      <c r="OS52" s="181"/>
      <c r="OT52" s="181"/>
      <c r="OU52" s="181"/>
      <c r="OV52" s="181"/>
      <c r="OW52" s="181"/>
      <c r="OX52" s="181"/>
      <c r="OY52" s="181"/>
      <c r="OZ52" s="181"/>
      <c r="PA52" s="181"/>
      <c r="PB52" s="181"/>
      <c r="PC52" s="181"/>
      <c r="PD52" s="181"/>
      <c r="PE52" s="181"/>
      <c r="PF52" s="181"/>
      <c r="PG52" s="181"/>
      <c r="PH52" s="181"/>
      <c r="PI52" s="181"/>
      <c r="PJ52" s="181"/>
      <c r="PK52" s="181"/>
      <c r="PL52" s="181"/>
      <c r="PM52" s="181"/>
      <c r="PN52" s="181"/>
      <c r="PO52" s="181"/>
      <c r="PP52" s="181"/>
      <c r="PQ52" s="181"/>
      <c r="PR52" s="181"/>
      <c r="PS52" s="181"/>
      <c r="PT52" s="181"/>
      <c r="PU52" s="181"/>
      <c r="PV52" s="181"/>
      <c r="PW52" s="181"/>
      <c r="PX52" s="181"/>
      <c r="PY52" s="181"/>
      <c r="PZ52" s="181"/>
      <c r="QA52" s="181"/>
      <c r="QB52" s="181"/>
      <c r="QC52" s="181"/>
      <c r="QD52" s="181"/>
      <c r="QE52" s="181"/>
      <c r="QF52" s="181"/>
      <c r="QG52" s="181"/>
      <c r="QH52" s="181"/>
      <c r="QI52" s="181"/>
      <c r="QJ52" s="181"/>
      <c r="QK52" s="181"/>
      <c r="QL52" s="181"/>
      <c r="QM52" s="181"/>
      <c r="QN52" s="181"/>
      <c r="QO52" s="181"/>
      <c r="QP52" s="181"/>
      <c r="QQ52" s="181"/>
      <c r="QR52" s="181"/>
      <c r="QS52" s="181"/>
      <c r="QT52" s="181"/>
      <c r="QU52" s="181"/>
      <c r="QV52" s="181"/>
      <c r="QW52" s="181"/>
      <c r="QX52" s="181"/>
      <c r="QY52" s="181"/>
      <c r="QZ52" s="181"/>
      <c r="RA52" s="181"/>
      <c r="RB52" s="181"/>
      <c r="RC52" s="181"/>
      <c r="RD52" s="181"/>
      <c r="RE52" s="181"/>
      <c r="RF52" s="181"/>
      <c r="RG52" s="181"/>
      <c r="RH52" s="181"/>
      <c r="RI52" s="181"/>
      <c r="RJ52" s="181"/>
      <c r="RK52" s="181"/>
      <c r="RL52" s="181"/>
      <c r="RM52" s="181"/>
      <c r="RN52" s="181"/>
      <c r="RO52" s="181"/>
      <c r="RP52" s="181"/>
      <c r="RQ52" s="181"/>
      <c r="RR52" s="181"/>
      <c r="RS52" s="181"/>
      <c r="RT52" s="181"/>
      <c r="RU52" s="181"/>
      <c r="RV52" s="181"/>
      <c r="RW52" s="181"/>
      <c r="RX52" s="181"/>
      <c r="RY52" s="181"/>
      <c r="RZ52" s="181"/>
      <c r="SA52" s="181"/>
      <c r="SB52" s="181"/>
      <c r="SC52" s="181"/>
      <c r="SD52" s="181"/>
      <c r="SE52" s="181"/>
      <c r="SF52" s="181"/>
      <c r="SG52" s="181"/>
      <c r="SH52" s="181"/>
      <c r="SI52" s="181"/>
      <c r="SJ52" s="181"/>
      <c r="SK52" s="181"/>
      <c r="SL52" s="181"/>
      <c r="SM52" s="181"/>
      <c r="SN52" s="181"/>
      <c r="SO52" s="181"/>
      <c r="SP52" s="181"/>
      <c r="SQ52" s="181"/>
      <c r="SR52" s="181"/>
      <c r="SS52" s="181"/>
      <c r="ST52" s="181"/>
      <c r="SU52" s="181"/>
      <c r="SV52" s="181"/>
      <c r="SW52" s="181"/>
      <c r="SX52" s="181"/>
      <c r="SY52" s="181"/>
      <c r="SZ52" s="181"/>
      <c r="TA52" s="181"/>
      <c r="TB52" s="181"/>
      <c r="TC52" s="181"/>
      <c r="TD52" s="181"/>
      <c r="TE52" s="181"/>
      <c r="TF52" s="181"/>
      <c r="TG52" s="181"/>
      <c r="TH52" s="181"/>
      <c r="TI52" s="181"/>
      <c r="TJ52" s="181"/>
      <c r="TK52" s="181"/>
      <c r="TL52" s="181"/>
      <c r="TM52" s="181"/>
      <c r="TN52" s="181"/>
      <c r="TO52" s="181"/>
      <c r="TP52" s="181"/>
      <c r="TQ52" s="181"/>
      <c r="TR52" s="181"/>
      <c r="TS52" s="181"/>
      <c r="TT52" s="181"/>
      <c r="TU52" s="181"/>
      <c r="TV52" s="181"/>
      <c r="TW52" s="181"/>
      <c r="TX52" s="181"/>
      <c r="TY52" s="181"/>
      <c r="TZ52" s="181"/>
      <c r="UA52" s="181"/>
      <c r="UB52" s="181"/>
      <c r="UC52" s="181"/>
      <c r="UD52" s="181"/>
      <c r="UE52" s="181"/>
      <c r="UF52" s="181"/>
      <c r="UG52" s="181"/>
      <c r="UH52" s="181"/>
      <c r="UI52" s="181"/>
      <c r="UJ52" s="181"/>
      <c r="UK52" s="181"/>
      <c r="UL52" s="181"/>
      <c r="UM52" s="181"/>
      <c r="UN52" s="181"/>
      <c r="UO52" s="181"/>
      <c r="UP52" s="181"/>
      <c r="UQ52" s="181"/>
      <c r="UR52" s="181"/>
      <c r="US52" s="181"/>
      <c r="UT52" s="181"/>
      <c r="UU52" s="181"/>
      <c r="UV52" s="181"/>
      <c r="UW52" s="181"/>
      <c r="UX52" s="181"/>
      <c r="UY52" s="181"/>
      <c r="UZ52" s="181"/>
      <c r="VA52" s="181"/>
      <c r="VB52" s="181"/>
      <c r="VC52" s="181"/>
      <c r="VD52" s="181"/>
      <c r="VE52" s="181"/>
      <c r="VF52" s="181"/>
      <c r="VG52" s="181"/>
      <c r="VH52" s="181"/>
      <c r="VI52" s="181"/>
      <c r="VJ52" s="181"/>
      <c r="VK52" s="181"/>
      <c r="VL52" s="181"/>
      <c r="VM52" s="181"/>
      <c r="VN52" s="181"/>
      <c r="VO52" s="181"/>
      <c r="VP52" s="181"/>
      <c r="VQ52" s="181"/>
      <c r="VR52" s="181"/>
      <c r="VS52" s="181"/>
      <c r="VT52" s="181"/>
      <c r="VU52" s="181"/>
      <c r="VV52" s="181"/>
      <c r="VW52" s="181"/>
      <c r="VX52" s="181"/>
      <c r="VY52" s="181"/>
      <c r="VZ52" s="181"/>
      <c r="WA52" s="181"/>
      <c r="WB52" s="181"/>
      <c r="WC52" s="181"/>
      <c r="WD52" s="181"/>
      <c r="WE52" s="181"/>
      <c r="WF52" s="181"/>
      <c r="WG52" s="181"/>
      <c r="WH52" s="181"/>
      <c r="WI52" s="181"/>
      <c r="WJ52" s="181"/>
      <c r="WK52" s="181"/>
      <c r="WL52" s="181"/>
      <c r="WM52" s="181"/>
      <c r="WN52" s="181"/>
      <c r="WO52" s="181"/>
      <c r="WP52" s="181"/>
      <c r="WQ52" s="181"/>
      <c r="WR52" s="181"/>
      <c r="WS52" s="181"/>
      <c r="WT52" s="181"/>
      <c r="WU52" s="181"/>
      <c r="WV52" s="181"/>
      <c r="WW52" s="181"/>
      <c r="WX52" s="181"/>
      <c r="WY52" s="181"/>
      <c r="WZ52" s="181"/>
      <c r="XA52" s="181"/>
      <c r="XB52" s="181"/>
      <c r="XC52" s="181"/>
      <c r="XD52" s="181"/>
      <c r="XE52" s="181"/>
      <c r="XF52" s="181"/>
      <c r="XG52" s="181"/>
      <c r="XH52" s="181"/>
      <c r="XI52" s="181"/>
      <c r="XJ52" s="181"/>
      <c r="XK52" s="181"/>
      <c r="XL52" s="181"/>
      <c r="XM52" s="181"/>
      <c r="XN52" s="181"/>
      <c r="XO52" s="181"/>
      <c r="XP52" s="181"/>
      <c r="XQ52" s="181"/>
      <c r="XR52" s="181"/>
      <c r="XS52" s="181"/>
      <c r="XT52" s="181"/>
      <c r="XU52" s="181"/>
      <c r="XV52" s="181"/>
      <c r="XW52" s="181"/>
      <c r="XX52" s="181"/>
      <c r="XY52" s="181"/>
      <c r="XZ52" s="181"/>
      <c r="YA52" s="181"/>
      <c r="YB52" s="181"/>
      <c r="YC52" s="181"/>
      <c r="YD52" s="181"/>
      <c r="YE52" s="181"/>
      <c r="YF52" s="181"/>
      <c r="YG52" s="181"/>
      <c r="YH52" s="181"/>
      <c r="YI52" s="181"/>
      <c r="YJ52" s="181"/>
      <c r="YK52" s="181"/>
      <c r="YL52" s="181"/>
      <c r="YM52" s="181"/>
      <c r="YN52" s="181"/>
      <c r="YO52" s="181"/>
      <c r="YP52" s="181"/>
      <c r="YQ52" s="181"/>
      <c r="YR52" s="181"/>
      <c r="YS52" s="181"/>
      <c r="YT52" s="181"/>
      <c r="YU52" s="181"/>
      <c r="YV52" s="181"/>
      <c r="YW52" s="181"/>
      <c r="YX52" s="181"/>
      <c r="YY52" s="181"/>
      <c r="YZ52" s="181"/>
      <c r="ZA52" s="181"/>
      <c r="ZB52" s="181"/>
      <c r="ZC52" s="181"/>
      <c r="ZD52" s="181"/>
      <c r="ZE52" s="181"/>
      <c r="ZF52" s="181"/>
      <c r="ZG52" s="181"/>
      <c r="ZH52" s="181"/>
      <c r="ZI52" s="181"/>
      <c r="ZJ52" s="181"/>
      <c r="ZK52" s="181"/>
      <c r="ZL52" s="181"/>
      <c r="ZM52" s="181"/>
      <c r="ZN52" s="181"/>
      <c r="ZO52" s="181"/>
      <c r="ZP52" s="181"/>
      <c r="ZQ52" s="181"/>
      <c r="ZR52" s="181"/>
      <c r="ZS52" s="181"/>
      <c r="ZT52" s="181"/>
      <c r="ZU52" s="181"/>
      <c r="ZV52" s="181"/>
      <c r="ZW52" s="181"/>
      <c r="ZX52" s="181"/>
      <c r="ZY52" s="181"/>
      <c r="ZZ52" s="181"/>
      <c r="AAA52" s="181"/>
      <c r="AAB52" s="181"/>
      <c r="AAC52" s="181"/>
      <c r="AAD52" s="181"/>
      <c r="AAE52" s="181"/>
      <c r="AAF52" s="181"/>
      <c r="AAG52" s="181"/>
      <c r="AAH52" s="181"/>
      <c r="AAI52" s="181"/>
      <c r="AAJ52" s="181"/>
      <c r="AAK52" s="181"/>
      <c r="AAL52" s="181"/>
      <c r="AAM52" s="181"/>
      <c r="AAN52" s="181"/>
      <c r="AAO52" s="181"/>
      <c r="AAP52" s="181"/>
      <c r="AAQ52" s="181"/>
      <c r="AAR52" s="181"/>
      <c r="AAS52" s="181"/>
      <c r="AAT52" s="181"/>
      <c r="AAU52" s="181"/>
      <c r="AAV52" s="181"/>
      <c r="AAW52" s="181"/>
      <c r="AAX52" s="181"/>
      <c r="AAY52" s="181"/>
      <c r="AAZ52" s="181"/>
      <c r="ABA52" s="181"/>
      <c r="ABB52" s="181"/>
      <c r="ABC52" s="181"/>
      <c r="ABD52" s="181"/>
      <c r="ABE52" s="181"/>
      <c r="ABF52" s="181"/>
      <c r="ABG52" s="181"/>
      <c r="ABH52" s="181"/>
      <c r="ABI52" s="181"/>
      <c r="ABJ52" s="181"/>
      <c r="ABK52" s="181"/>
      <c r="ABL52" s="181"/>
      <c r="ABM52" s="181"/>
      <c r="ABN52" s="181"/>
      <c r="ABO52" s="181"/>
      <c r="ABP52" s="181"/>
      <c r="ABQ52" s="181"/>
      <c r="ABR52" s="181"/>
      <c r="ABS52" s="181"/>
      <c r="ABT52" s="181"/>
      <c r="ABU52" s="181"/>
      <c r="ABV52" s="181"/>
      <c r="ABW52" s="181"/>
      <c r="ABX52" s="181"/>
      <c r="ABY52" s="181"/>
      <c r="ABZ52" s="181"/>
      <c r="ACA52" s="181"/>
      <c r="ACB52" s="181"/>
      <c r="ACC52" s="181"/>
      <c r="ACD52" s="181"/>
      <c r="ACE52" s="181"/>
      <c r="ACF52" s="181"/>
      <c r="ACG52" s="181"/>
      <c r="ACH52" s="181"/>
      <c r="ACI52" s="181"/>
      <c r="ACJ52" s="181"/>
      <c r="ACK52" s="181"/>
      <c r="ACL52" s="181"/>
      <c r="ACM52" s="181"/>
      <c r="ACN52" s="181"/>
      <c r="ACO52" s="181"/>
      <c r="ACP52" s="181"/>
      <c r="ACQ52" s="181"/>
      <c r="ACR52" s="181"/>
      <c r="ACS52" s="181"/>
      <c r="ACT52" s="181"/>
      <c r="ACU52" s="181"/>
      <c r="ACV52" s="181"/>
      <c r="ACW52" s="181"/>
      <c r="ACX52" s="181"/>
      <c r="ACY52" s="181"/>
      <c r="ACZ52" s="181"/>
      <c r="ADA52" s="181"/>
      <c r="ADB52" s="181"/>
      <c r="ADC52" s="181"/>
      <c r="ADD52" s="181"/>
      <c r="ADE52" s="181"/>
      <c r="ADF52" s="181"/>
      <c r="ADG52" s="181"/>
      <c r="ADH52" s="181"/>
      <c r="ADI52" s="181"/>
      <c r="ADJ52" s="181"/>
      <c r="ADK52" s="181"/>
      <c r="ADL52" s="181"/>
      <c r="ADM52" s="181"/>
      <c r="ADN52" s="181"/>
      <c r="ADO52" s="181"/>
      <c r="ADP52" s="181"/>
      <c r="ADQ52" s="181"/>
      <c r="ADR52" s="181"/>
      <c r="ADS52" s="181"/>
      <c r="ADT52" s="181"/>
      <c r="ADU52" s="181"/>
      <c r="ADV52" s="181"/>
      <c r="ADW52" s="181"/>
      <c r="ADX52" s="181"/>
      <c r="ADY52" s="181"/>
      <c r="ADZ52" s="181"/>
      <c r="AEA52" s="181"/>
      <c r="AEB52" s="181"/>
      <c r="AEC52" s="181"/>
      <c r="AED52" s="181"/>
      <c r="AEE52" s="181"/>
      <c r="AEF52" s="181"/>
      <c r="AEG52" s="181"/>
      <c r="AEH52" s="181"/>
      <c r="AEI52" s="181"/>
      <c r="AEJ52" s="181"/>
      <c r="AEK52" s="181"/>
      <c r="AEL52" s="181"/>
      <c r="AEM52" s="181"/>
      <c r="AEN52" s="181"/>
      <c r="AEO52" s="181"/>
      <c r="AEP52" s="181"/>
      <c r="AEQ52" s="181"/>
      <c r="AER52" s="181"/>
      <c r="AES52" s="181"/>
      <c r="AET52" s="181"/>
      <c r="AEU52" s="181"/>
      <c r="AEV52" s="181"/>
      <c r="AEW52" s="181"/>
      <c r="AEX52" s="181"/>
      <c r="AEY52" s="181"/>
      <c r="AEZ52" s="181"/>
      <c r="AFA52" s="181"/>
      <c r="AFB52" s="181"/>
      <c r="AFC52" s="181"/>
      <c r="AFD52" s="181"/>
      <c r="AFE52" s="181"/>
      <c r="AFF52" s="181"/>
      <c r="AFG52" s="181"/>
      <c r="AFH52" s="181"/>
      <c r="AFI52" s="181"/>
      <c r="AFJ52" s="181"/>
      <c r="AFK52" s="181"/>
      <c r="AFL52" s="181"/>
      <c r="AFM52" s="181"/>
      <c r="AFN52" s="181"/>
      <c r="AFO52" s="181"/>
      <c r="AFP52" s="181"/>
      <c r="AFQ52" s="181"/>
      <c r="AFR52" s="181"/>
      <c r="AFS52" s="181"/>
      <c r="AFT52" s="181"/>
      <c r="AFU52" s="181"/>
      <c r="AFV52" s="181"/>
      <c r="AFW52" s="181"/>
      <c r="AFX52" s="181"/>
      <c r="AFY52" s="181"/>
      <c r="AFZ52" s="181"/>
      <c r="AGA52" s="181"/>
      <c r="AGB52" s="181"/>
      <c r="AGC52" s="181"/>
      <c r="AGD52" s="181"/>
      <c r="AGE52" s="181"/>
      <c r="AGF52" s="181"/>
      <c r="AGG52" s="181"/>
      <c r="AGH52" s="181"/>
      <c r="AGI52" s="181"/>
      <c r="AGJ52" s="181"/>
      <c r="AGK52" s="181"/>
      <c r="AGL52" s="181"/>
      <c r="AGM52" s="181"/>
      <c r="AGN52" s="181"/>
      <c r="AGO52" s="181"/>
      <c r="AGP52" s="181"/>
      <c r="AGQ52" s="181"/>
      <c r="AGR52" s="181"/>
      <c r="AGS52" s="181"/>
      <c r="AGT52" s="181"/>
      <c r="AGU52" s="181"/>
      <c r="AGV52" s="181"/>
      <c r="AGW52" s="181"/>
      <c r="AGX52" s="181"/>
      <c r="AGY52" s="181"/>
      <c r="AGZ52" s="181"/>
      <c r="AHA52" s="181"/>
      <c r="AHB52" s="181"/>
      <c r="AHC52" s="181"/>
      <c r="AHD52" s="181"/>
      <c r="AHE52" s="181"/>
      <c r="AHF52" s="181"/>
      <c r="AHG52" s="181"/>
      <c r="AHH52" s="181"/>
      <c r="AHI52" s="181"/>
      <c r="AHJ52" s="181"/>
      <c r="AHK52" s="181"/>
      <c r="AHL52" s="181"/>
      <c r="AHM52" s="181"/>
      <c r="AHN52" s="181"/>
      <c r="AHO52" s="181"/>
      <c r="AHP52" s="181"/>
      <c r="AHQ52" s="181"/>
      <c r="AHR52" s="181"/>
      <c r="AHS52" s="181"/>
      <c r="AHT52" s="181"/>
      <c r="AHU52" s="181"/>
      <c r="AHV52" s="181"/>
      <c r="AHW52" s="181"/>
      <c r="AHX52" s="181"/>
      <c r="AHY52" s="181"/>
      <c r="AHZ52" s="181"/>
      <c r="AIA52" s="181"/>
      <c r="AIB52" s="181"/>
      <c r="AIC52" s="181"/>
      <c r="AID52" s="181"/>
      <c r="AIE52" s="181"/>
      <c r="AIF52" s="181"/>
      <c r="AIG52" s="181"/>
      <c r="AIH52" s="181"/>
      <c r="AII52" s="181"/>
      <c r="AIJ52" s="181"/>
      <c r="AIK52" s="181"/>
      <c r="AIL52" s="181"/>
      <c r="AIM52" s="181"/>
      <c r="AIN52" s="181"/>
      <c r="AIO52" s="181"/>
      <c r="AIP52" s="181"/>
      <c r="AIQ52" s="181"/>
      <c r="AIR52" s="181"/>
      <c r="AIS52" s="181"/>
      <c r="AIT52" s="181"/>
      <c r="AIU52" s="181"/>
      <c r="AIV52" s="181"/>
      <c r="AIW52" s="181"/>
      <c r="AIX52" s="181"/>
      <c r="AIY52" s="181"/>
      <c r="AIZ52" s="181"/>
      <c r="AJA52" s="181"/>
      <c r="AJB52" s="181"/>
      <c r="AJC52" s="181"/>
      <c r="AJD52" s="181"/>
      <c r="AJE52" s="181"/>
      <c r="AJF52" s="181"/>
      <c r="AJG52" s="181"/>
      <c r="AJH52" s="181"/>
      <c r="AJI52" s="181"/>
      <c r="AJJ52" s="181"/>
      <c r="AJK52" s="181"/>
      <c r="AJL52" s="181"/>
      <c r="AJM52" s="181"/>
      <c r="AJN52" s="181"/>
      <c r="AJO52" s="181"/>
      <c r="AJP52" s="181"/>
      <c r="AJQ52" s="181"/>
      <c r="AJR52" s="181"/>
      <c r="AJS52" s="181"/>
      <c r="AJT52" s="181"/>
      <c r="AJU52" s="181"/>
      <c r="AJV52" s="181"/>
      <c r="AJW52" s="181"/>
      <c r="AJX52" s="181"/>
      <c r="AJY52" s="181"/>
      <c r="AJZ52" s="181"/>
      <c r="AKA52" s="181"/>
      <c r="AKB52" s="181"/>
      <c r="AKC52" s="181"/>
      <c r="AKD52" s="181"/>
      <c r="AKE52" s="181"/>
      <c r="AKF52" s="181"/>
      <c r="AKG52" s="181"/>
      <c r="AKH52" s="181"/>
      <c r="AKI52" s="181"/>
      <c r="AKJ52" s="181"/>
      <c r="AKK52" s="181"/>
      <c r="AKL52" s="181"/>
      <c r="AKM52" s="181"/>
      <c r="AKN52" s="181"/>
      <c r="AKO52" s="181"/>
      <c r="AKP52" s="181"/>
      <c r="AKQ52" s="181"/>
      <c r="AKR52" s="181"/>
      <c r="AKS52" s="181"/>
      <c r="AKT52" s="181"/>
      <c r="AKU52" s="181"/>
      <c r="AKV52" s="181"/>
      <c r="AKW52" s="181"/>
      <c r="AKX52" s="181"/>
      <c r="AKY52" s="181"/>
      <c r="AKZ52" s="181"/>
      <c r="ALA52" s="181"/>
      <c r="ALB52" s="181"/>
      <c r="ALC52" s="181"/>
      <c r="ALD52" s="181"/>
      <c r="ALE52" s="181"/>
      <c r="ALF52" s="181"/>
      <c r="ALG52" s="181"/>
      <c r="ALH52" s="181"/>
      <c r="ALI52" s="181"/>
      <c r="ALJ52" s="181"/>
      <c r="ALK52" s="181"/>
      <c r="ALL52" s="181"/>
      <c r="ALM52" s="181"/>
      <c r="ALN52" s="181"/>
      <c r="ALO52" s="181"/>
      <c r="ALP52" s="181"/>
      <c r="ALQ52" s="181"/>
      <c r="ALR52" s="181"/>
      <c r="ALS52" s="181"/>
      <c r="ALT52" s="181"/>
      <c r="ALU52" s="181"/>
      <c r="ALV52" s="181"/>
      <c r="ALW52" s="181"/>
      <c r="ALX52" s="181"/>
      <c r="ALY52" s="181"/>
      <c r="ALZ52" s="181"/>
      <c r="AMA52" s="181"/>
      <c r="AMB52" s="181"/>
      <c r="AMC52" s="181"/>
      <c r="AMD52" s="181"/>
      <c r="AME52" s="181"/>
      <c r="AMF52" s="181"/>
      <c r="AMG52" s="181"/>
      <c r="AMH52" s="181"/>
      <c r="AMI52" s="181"/>
      <c r="AMJ52" s="181"/>
      <c r="AMK52" s="181"/>
      <c r="AML52" s="181"/>
      <c r="AMM52" s="181"/>
      <c r="AMN52" s="181"/>
      <c r="AMO52" s="181"/>
      <c r="AMP52" s="181"/>
      <c r="AMQ52" s="181"/>
      <c r="AMR52" s="181"/>
      <c r="AMS52" s="181"/>
      <c r="AMT52" s="181"/>
      <c r="AMU52" s="181"/>
      <c r="AMV52" s="181"/>
      <c r="AMW52" s="181"/>
      <c r="AMX52" s="181"/>
      <c r="AMY52" s="181"/>
      <c r="AMZ52" s="181"/>
      <c r="ANA52" s="181"/>
      <c r="ANB52" s="181"/>
      <c r="ANC52" s="181"/>
      <c r="AND52" s="181"/>
      <c r="ANE52" s="181"/>
      <c r="ANF52" s="181"/>
      <c r="ANG52" s="181"/>
      <c r="ANH52" s="181"/>
      <c r="ANI52" s="181"/>
      <c r="ANJ52" s="181"/>
      <c r="ANK52" s="181"/>
      <c r="ANL52" s="181"/>
      <c r="ANM52" s="181"/>
      <c r="ANN52" s="181"/>
      <c r="ANO52" s="181"/>
      <c r="ANP52" s="181"/>
      <c r="ANQ52" s="181"/>
      <c r="ANR52" s="181"/>
      <c r="ANS52" s="181"/>
      <c r="ANT52" s="181"/>
      <c r="ANU52" s="181"/>
      <c r="ANV52" s="181"/>
      <c r="ANW52" s="181"/>
      <c r="ANX52" s="181"/>
      <c r="ANY52" s="181"/>
      <c r="ANZ52" s="181"/>
      <c r="AOA52" s="181"/>
      <c r="AOB52" s="181"/>
      <c r="AOC52" s="181"/>
      <c r="AOD52" s="181"/>
      <c r="AOE52" s="181"/>
      <c r="AOF52" s="181"/>
      <c r="AOG52" s="181"/>
      <c r="AOH52" s="181"/>
      <c r="AOI52" s="181"/>
      <c r="AOJ52" s="181"/>
      <c r="AOK52" s="181"/>
      <c r="AOL52" s="181"/>
      <c r="AOM52" s="181"/>
      <c r="AON52" s="181"/>
      <c r="AOO52" s="181"/>
      <c r="AOP52" s="181"/>
      <c r="AOQ52" s="181"/>
      <c r="AOR52" s="181"/>
      <c r="AOS52" s="181"/>
      <c r="AOT52" s="181"/>
      <c r="AOU52" s="181"/>
      <c r="AOV52" s="181"/>
      <c r="AOW52" s="181"/>
      <c r="AOX52" s="181"/>
      <c r="AOY52" s="181"/>
      <c r="AOZ52" s="181"/>
      <c r="APA52" s="181"/>
      <c r="APB52" s="181"/>
      <c r="APC52" s="181"/>
      <c r="APD52" s="181"/>
      <c r="APE52" s="181"/>
      <c r="APF52" s="181"/>
      <c r="APG52" s="181"/>
      <c r="APH52" s="181"/>
      <c r="API52" s="181"/>
      <c r="APJ52" s="181"/>
      <c r="APK52" s="181"/>
      <c r="APL52" s="181"/>
      <c r="APM52" s="181"/>
      <c r="APN52" s="181"/>
      <c r="APO52" s="181"/>
      <c r="APP52" s="181"/>
      <c r="APQ52" s="181"/>
      <c r="APR52" s="181"/>
      <c r="APS52" s="181"/>
      <c r="APT52" s="181"/>
      <c r="APU52" s="181"/>
      <c r="APV52" s="181"/>
      <c r="APW52" s="181"/>
      <c r="APX52" s="181"/>
      <c r="APY52" s="181"/>
      <c r="APZ52" s="181"/>
      <c r="AQA52" s="181"/>
      <c r="AQB52" s="181"/>
      <c r="AQC52" s="181"/>
      <c r="AQD52" s="181"/>
      <c r="AQE52" s="181"/>
      <c r="AQF52" s="181"/>
      <c r="AQG52" s="181"/>
      <c r="AQH52" s="181"/>
      <c r="AQI52" s="181"/>
      <c r="AQJ52" s="181"/>
      <c r="AQK52" s="181"/>
      <c r="AQL52" s="181"/>
      <c r="AQM52" s="181"/>
      <c r="AQN52" s="181"/>
      <c r="AQO52" s="181"/>
      <c r="AQP52" s="181"/>
      <c r="AQQ52" s="181"/>
      <c r="AQR52" s="181"/>
      <c r="AQS52" s="181"/>
      <c r="AQT52" s="181"/>
      <c r="AQU52" s="181"/>
      <c r="AQV52" s="181"/>
      <c r="AQW52" s="181"/>
      <c r="AQX52" s="181"/>
      <c r="AQY52" s="181"/>
      <c r="AQZ52" s="181"/>
      <c r="ARA52" s="181"/>
      <c r="ARB52" s="181"/>
      <c r="ARC52" s="181"/>
      <c r="ARD52" s="181"/>
      <c r="ARE52" s="181"/>
      <c r="ARF52" s="181"/>
      <c r="ARG52" s="181"/>
      <c r="ARH52" s="181"/>
      <c r="ARI52" s="181"/>
      <c r="ARJ52" s="181"/>
      <c r="ARK52" s="181"/>
      <c r="ARL52" s="181"/>
      <c r="ARM52" s="181"/>
      <c r="ARN52" s="181"/>
      <c r="ARO52" s="181"/>
      <c r="ARP52" s="181"/>
      <c r="ARQ52" s="181"/>
      <c r="ARR52" s="181"/>
      <c r="ARS52" s="181"/>
      <c r="ART52" s="181"/>
      <c r="ARU52" s="181"/>
      <c r="ARV52" s="181"/>
      <c r="ARW52" s="181"/>
      <c r="ARX52" s="181"/>
      <c r="ARY52" s="181"/>
      <c r="ARZ52" s="181"/>
      <c r="ASA52" s="181"/>
      <c r="ASB52" s="181"/>
      <c r="ASC52" s="181"/>
      <c r="ASD52" s="181"/>
      <c r="ASE52" s="181"/>
      <c r="ASF52" s="181"/>
      <c r="ASG52" s="181"/>
      <c r="ASH52" s="181"/>
      <c r="ASI52" s="181"/>
      <c r="ASJ52" s="181"/>
      <c r="ASK52" s="181"/>
      <c r="ASL52" s="181"/>
      <c r="ASM52" s="181"/>
      <c r="ASN52" s="181"/>
      <c r="ASO52" s="181"/>
      <c r="ASP52" s="181"/>
      <c r="ASQ52" s="181"/>
      <c r="ASR52" s="181"/>
      <c r="ASS52" s="181"/>
      <c r="AST52" s="181"/>
      <c r="ASU52" s="181"/>
      <c r="ASV52" s="181"/>
      <c r="ASW52" s="181"/>
      <c r="ASX52" s="181"/>
      <c r="ASY52" s="181"/>
      <c r="ASZ52" s="181"/>
      <c r="ATA52" s="181"/>
      <c r="ATB52" s="181"/>
      <c r="ATC52" s="181"/>
      <c r="ATD52" s="181"/>
      <c r="ATE52" s="181"/>
      <c r="ATF52" s="181"/>
      <c r="ATG52" s="181"/>
      <c r="ATH52" s="181"/>
      <c r="ATI52" s="181"/>
      <c r="ATJ52" s="181"/>
      <c r="ATK52" s="181"/>
      <c r="ATL52" s="181"/>
      <c r="ATM52" s="181"/>
      <c r="ATN52" s="181"/>
      <c r="ATO52" s="181"/>
      <c r="ATP52" s="181"/>
      <c r="ATQ52" s="181"/>
      <c r="ATR52" s="181"/>
      <c r="ATS52" s="181"/>
      <c r="ATT52" s="181"/>
      <c r="ATU52" s="181"/>
      <c r="ATV52" s="181"/>
      <c r="ATW52" s="181"/>
      <c r="ATX52" s="181"/>
      <c r="ATY52" s="181"/>
      <c r="ATZ52" s="181"/>
      <c r="AUA52" s="181"/>
      <c r="AUB52" s="181"/>
      <c r="AUC52" s="181"/>
      <c r="AUD52" s="181"/>
      <c r="AUE52" s="181"/>
      <c r="AUF52" s="181"/>
      <c r="AUG52" s="181"/>
      <c r="AUH52" s="181"/>
      <c r="AUI52" s="181"/>
      <c r="AUJ52" s="181"/>
      <c r="AUK52" s="181"/>
      <c r="AUL52" s="181"/>
      <c r="AUM52" s="181"/>
      <c r="AUN52" s="181"/>
      <c r="AUO52" s="181"/>
      <c r="AUP52" s="181"/>
      <c r="AUQ52" s="181"/>
      <c r="AUR52" s="181"/>
      <c r="AUS52" s="181"/>
      <c r="AUT52" s="181"/>
      <c r="AUU52" s="181"/>
      <c r="AUV52" s="181"/>
      <c r="AUW52" s="181"/>
      <c r="AUX52" s="181"/>
      <c r="AUY52" s="181"/>
      <c r="AUZ52" s="181"/>
      <c r="AVA52" s="181"/>
      <c r="AVB52" s="181"/>
      <c r="AVC52" s="181"/>
      <c r="AVD52" s="181"/>
      <c r="AVE52" s="181"/>
      <c r="AVF52" s="181"/>
      <c r="AVG52" s="181"/>
      <c r="AVH52" s="181"/>
      <c r="AVI52" s="181"/>
      <c r="AVJ52" s="181"/>
      <c r="AVK52" s="181"/>
      <c r="AVL52" s="181"/>
      <c r="AVM52" s="181"/>
      <c r="AVN52" s="181"/>
      <c r="AVO52" s="181"/>
      <c r="AVP52" s="181"/>
      <c r="AVQ52" s="181"/>
      <c r="AVR52" s="181"/>
      <c r="AVS52" s="181"/>
      <c r="AVT52" s="181"/>
      <c r="AVU52" s="181"/>
      <c r="AVV52" s="181"/>
      <c r="AVW52" s="181"/>
      <c r="AVX52" s="181"/>
      <c r="AVY52" s="181"/>
      <c r="AVZ52" s="181"/>
      <c r="AWA52" s="181"/>
      <c r="AWB52" s="181"/>
      <c r="AWC52" s="181"/>
      <c r="AWD52" s="181"/>
      <c r="AWE52" s="181"/>
      <c r="AWF52" s="181"/>
      <c r="AWG52" s="181"/>
      <c r="AWH52" s="181"/>
      <c r="AWI52" s="181"/>
      <c r="AWJ52" s="181"/>
      <c r="AWK52" s="181"/>
      <c r="AWL52" s="181"/>
      <c r="AWM52" s="181"/>
      <c r="AWN52" s="181"/>
      <c r="AWO52" s="181"/>
      <c r="AWP52" s="181"/>
      <c r="AWQ52" s="181"/>
      <c r="AWR52" s="181"/>
      <c r="AWS52" s="181"/>
      <c r="AWT52" s="181"/>
      <c r="AWU52" s="181"/>
      <c r="AWV52" s="181"/>
      <c r="AWW52" s="181"/>
      <c r="AWX52" s="181"/>
      <c r="AWY52" s="181"/>
      <c r="AWZ52" s="181"/>
      <c r="AXA52" s="181"/>
      <c r="AXB52" s="181"/>
      <c r="AXC52" s="181"/>
      <c r="AXD52" s="181"/>
      <c r="AXE52" s="181"/>
      <c r="AXF52" s="181"/>
      <c r="AXG52" s="181"/>
      <c r="AXH52" s="181"/>
      <c r="AXI52" s="181"/>
      <c r="AXJ52" s="181"/>
      <c r="AXK52" s="181"/>
      <c r="AXL52" s="181"/>
      <c r="AXM52" s="181"/>
      <c r="AXN52" s="181"/>
      <c r="AXO52" s="181"/>
      <c r="AXP52" s="181"/>
      <c r="AXQ52" s="181"/>
      <c r="AXR52" s="181"/>
      <c r="AXS52" s="181"/>
      <c r="AXT52" s="181"/>
      <c r="AXU52" s="181"/>
      <c r="AXV52" s="181"/>
      <c r="AXW52" s="181"/>
      <c r="AXX52" s="181"/>
      <c r="AXY52" s="181"/>
      <c r="AXZ52" s="181"/>
      <c r="AYA52" s="181"/>
      <c r="AYB52" s="181"/>
      <c r="AYC52" s="181"/>
      <c r="AYD52" s="181"/>
      <c r="AYE52" s="181"/>
      <c r="AYF52" s="181"/>
      <c r="AYG52" s="181"/>
      <c r="AYH52" s="181"/>
      <c r="AYI52" s="181"/>
      <c r="AYJ52" s="181"/>
      <c r="AYK52" s="181"/>
      <c r="AYL52" s="181"/>
      <c r="AYM52" s="181"/>
      <c r="AYN52" s="181"/>
      <c r="AYO52" s="181"/>
      <c r="AYP52" s="181"/>
      <c r="AYQ52" s="181"/>
      <c r="AYR52" s="181"/>
      <c r="AYS52" s="181"/>
      <c r="AYT52" s="181"/>
      <c r="AYU52" s="181"/>
      <c r="AYV52" s="181"/>
      <c r="AYW52" s="181"/>
      <c r="AYX52" s="181"/>
      <c r="AYY52" s="181"/>
      <c r="AYZ52" s="181"/>
      <c r="AZA52" s="181"/>
      <c r="AZB52" s="181"/>
      <c r="AZC52" s="181"/>
      <c r="AZD52" s="181"/>
      <c r="AZE52" s="181"/>
      <c r="AZF52" s="181"/>
      <c r="AZG52" s="181"/>
      <c r="AZH52" s="181"/>
      <c r="AZI52" s="181"/>
      <c r="AZJ52" s="181"/>
      <c r="AZK52" s="181"/>
      <c r="AZL52" s="181"/>
      <c r="AZM52" s="181"/>
      <c r="AZN52" s="181"/>
      <c r="AZO52" s="181"/>
      <c r="AZP52" s="181"/>
      <c r="AZQ52" s="181"/>
      <c r="AZR52" s="181"/>
      <c r="AZS52" s="181"/>
      <c r="AZT52" s="181"/>
      <c r="AZU52" s="181"/>
      <c r="AZV52" s="181"/>
      <c r="AZW52" s="181"/>
      <c r="AZX52" s="181"/>
      <c r="AZY52" s="181"/>
      <c r="AZZ52" s="181"/>
      <c r="BAA52" s="181"/>
      <c r="BAB52" s="181"/>
      <c r="BAC52" s="181"/>
      <c r="BAD52" s="181"/>
      <c r="BAE52" s="181"/>
      <c r="BAF52" s="181"/>
      <c r="BAG52" s="181"/>
      <c r="BAH52" s="181"/>
      <c r="BAI52" s="181"/>
      <c r="BAJ52" s="181"/>
      <c r="BAK52" s="181"/>
      <c r="BAL52" s="181"/>
      <c r="BAM52" s="181"/>
      <c r="BAN52" s="181"/>
      <c r="BAO52" s="181"/>
      <c r="BAP52" s="181"/>
      <c r="BAQ52" s="181"/>
      <c r="BAR52" s="181"/>
      <c r="BAS52" s="181"/>
      <c r="BAT52" s="181"/>
      <c r="BAU52" s="181"/>
      <c r="BAV52" s="181"/>
      <c r="BAW52" s="181"/>
      <c r="BAX52" s="181"/>
      <c r="BAY52" s="181"/>
      <c r="BAZ52" s="181"/>
      <c r="BBA52" s="181"/>
      <c r="BBB52" s="181"/>
      <c r="BBC52" s="181"/>
      <c r="BBD52" s="181"/>
      <c r="BBE52" s="181"/>
      <c r="BBF52" s="181"/>
      <c r="BBG52" s="181"/>
      <c r="BBH52" s="181"/>
      <c r="BBI52" s="181"/>
      <c r="BBJ52" s="181"/>
      <c r="BBK52" s="181"/>
      <c r="BBL52" s="181"/>
      <c r="BBM52" s="181"/>
      <c r="BBN52" s="181"/>
      <c r="BBO52" s="181"/>
      <c r="BBP52" s="181"/>
      <c r="BBQ52" s="181"/>
      <c r="BBR52" s="181"/>
      <c r="BBS52" s="181"/>
      <c r="BBT52" s="181"/>
      <c r="BBU52" s="181"/>
      <c r="BBV52" s="181"/>
      <c r="BBW52" s="181"/>
      <c r="BBX52" s="181"/>
      <c r="BBY52" s="181"/>
      <c r="BBZ52" s="181"/>
      <c r="BCA52" s="181"/>
      <c r="BCB52" s="181"/>
      <c r="BCC52" s="181"/>
      <c r="BCD52" s="181"/>
      <c r="BCE52" s="181"/>
      <c r="BCF52" s="181"/>
      <c r="BCG52" s="181"/>
      <c r="BCH52" s="181"/>
      <c r="BCI52" s="181"/>
      <c r="BCJ52" s="181"/>
      <c r="BCK52" s="181"/>
      <c r="BCL52" s="181"/>
      <c r="BCM52" s="181"/>
      <c r="BCN52" s="181"/>
      <c r="BCO52" s="181"/>
      <c r="BCP52" s="181"/>
      <c r="BCQ52" s="181"/>
      <c r="BCR52" s="181"/>
      <c r="BCS52" s="181"/>
      <c r="BCT52" s="181"/>
      <c r="BCU52" s="181"/>
      <c r="BCV52" s="181"/>
      <c r="BCW52" s="181"/>
      <c r="BCX52" s="181"/>
      <c r="BCY52" s="181"/>
      <c r="BCZ52" s="181"/>
      <c r="BDA52" s="181"/>
      <c r="BDB52" s="181"/>
      <c r="BDC52" s="181"/>
      <c r="BDD52" s="181"/>
      <c r="BDE52" s="181"/>
      <c r="BDF52" s="181"/>
      <c r="BDG52" s="181"/>
      <c r="BDH52" s="181"/>
      <c r="BDI52" s="181"/>
      <c r="BDJ52" s="181"/>
      <c r="BDK52" s="181"/>
      <c r="BDL52" s="181"/>
      <c r="BDM52" s="181"/>
      <c r="BDN52" s="181"/>
      <c r="BDO52" s="181"/>
      <c r="BDP52" s="181"/>
      <c r="BDQ52" s="181"/>
      <c r="BDR52" s="181"/>
      <c r="BDS52" s="181"/>
      <c r="BDT52" s="181"/>
      <c r="BDU52" s="181"/>
      <c r="BDV52" s="181"/>
      <c r="BDW52" s="181"/>
      <c r="BDX52" s="181"/>
      <c r="BDY52" s="181"/>
      <c r="BDZ52" s="181"/>
      <c r="BEA52" s="181"/>
      <c r="BEB52" s="181"/>
      <c r="BEC52" s="181"/>
      <c r="BED52" s="181"/>
      <c r="BEE52" s="181"/>
      <c r="BEF52" s="181"/>
      <c r="BEG52" s="181"/>
      <c r="BEH52" s="181"/>
      <c r="BEI52" s="181"/>
      <c r="BEJ52" s="181"/>
      <c r="BEK52" s="181"/>
      <c r="BEL52" s="181"/>
      <c r="BEM52" s="181"/>
      <c r="BEN52" s="181"/>
      <c r="BEO52" s="181"/>
      <c r="BEP52" s="181"/>
      <c r="BEQ52" s="181"/>
      <c r="BER52" s="181"/>
      <c r="BES52" s="181"/>
      <c r="BET52" s="181"/>
      <c r="BEU52" s="181"/>
      <c r="BEV52" s="181"/>
      <c r="BEW52" s="181"/>
      <c r="BEX52" s="181"/>
      <c r="BEY52" s="181"/>
      <c r="BEZ52" s="181"/>
      <c r="BFA52" s="181"/>
      <c r="BFB52" s="181"/>
      <c r="BFC52" s="181"/>
      <c r="BFD52" s="181"/>
      <c r="BFE52" s="181"/>
      <c r="BFF52" s="181"/>
      <c r="BFG52" s="181"/>
      <c r="BFH52" s="181"/>
      <c r="BFI52" s="181"/>
      <c r="BFJ52" s="181"/>
      <c r="BFK52" s="181"/>
      <c r="BFL52" s="181"/>
      <c r="BFM52" s="181"/>
      <c r="BFN52" s="181"/>
      <c r="BFO52" s="181"/>
      <c r="BFP52" s="181"/>
      <c r="BFQ52" s="181"/>
      <c r="BFR52" s="181"/>
      <c r="BFS52" s="181"/>
      <c r="BFT52" s="181"/>
      <c r="BFU52" s="181"/>
      <c r="BFV52" s="181"/>
      <c r="BFW52" s="181"/>
      <c r="BFX52" s="181"/>
      <c r="BFY52" s="181"/>
      <c r="BFZ52" s="181"/>
      <c r="BGA52" s="181"/>
      <c r="BGB52" s="181"/>
      <c r="BGC52" s="181"/>
      <c r="BGD52" s="181"/>
      <c r="BGE52" s="181"/>
      <c r="BGF52" s="181"/>
      <c r="BGG52" s="181"/>
      <c r="BGH52" s="181"/>
      <c r="BGI52" s="181"/>
      <c r="BGJ52" s="181"/>
      <c r="BGK52" s="181"/>
      <c r="BGL52" s="181"/>
      <c r="BGM52" s="181"/>
      <c r="BGN52" s="181"/>
      <c r="BGO52" s="181"/>
      <c r="BGP52" s="181"/>
      <c r="BGQ52" s="181"/>
      <c r="BGR52" s="181"/>
      <c r="BGS52" s="181"/>
      <c r="BGT52" s="181"/>
      <c r="BGU52" s="181"/>
      <c r="BGV52" s="181"/>
      <c r="BGW52" s="181"/>
      <c r="BGX52" s="181"/>
      <c r="BGY52" s="181"/>
      <c r="BGZ52" s="181"/>
      <c r="BHA52" s="181"/>
      <c r="BHB52" s="181"/>
      <c r="BHC52" s="181"/>
      <c r="BHD52" s="181"/>
      <c r="BHE52" s="181"/>
      <c r="BHF52" s="181"/>
      <c r="BHG52" s="181"/>
      <c r="BHH52" s="181"/>
      <c r="BHI52" s="181"/>
      <c r="BHJ52" s="181"/>
      <c r="BHK52" s="181"/>
      <c r="BHL52" s="181"/>
      <c r="BHM52" s="181"/>
      <c r="BHN52" s="181"/>
      <c r="BHO52" s="181"/>
      <c r="BHP52" s="181"/>
      <c r="BHQ52" s="181"/>
      <c r="BHR52" s="181"/>
      <c r="BHS52" s="181"/>
      <c r="BHT52" s="181"/>
      <c r="BHU52" s="181"/>
      <c r="BHV52" s="181"/>
      <c r="BHW52" s="181"/>
      <c r="BHX52" s="181"/>
      <c r="BHY52" s="181"/>
      <c r="BHZ52" s="181"/>
      <c r="BIA52" s="181"/>
      <c r="BIB52" s="181"/>
      <c r="BIC52" s="181"/>
      <c r="BID52" s="181"/>
      <c r="BIE52" s="181"/>
      <c r="BIF52" s="181"/>
      <c r="BIG52" s="181"/>
      <c r="BIH52" s="181"/>
      <c r="BII52" s="181"/>
      <c r="BIJ52" s="181"/>
      <c r="BIK52" s="181"/>
      <c r="BIL52" s="181"/>
      <c r="BIM52" s="181"/>
      <c r="BIN52" s="181"/>
      <c r="BIO52" s="181"/>
      <c r="BIP52" s="181"/>
      <c r="BIQ52" s="181"/>
      <c r="BIR52" s="181"/>
      <c r="BIS52" s="181"/>
      <c r="BIT52" s="181"/>
      <c r="BIU52" s="181"/>
      <c r="BIV52" s="181"/>
      <c r="BIW52" s="181"/>
      <c r="BIX52" s="181"/>
      <c r="BIY52" s="181"/>
      <c r="BIZ52" s="181"/>
      <c r="BJA52" s="181"/>
      <c r="BJB52" s="181"/>
      <c r="BJC52" s="181"/>
      <c r="BJD52" s="181"/>
      <c r="BJE52" s="181"/>
      <c r="BJF52" s="181"/>
      <c r="BJG52" s="181"/>
      <c r="BJH52" s="181"/>
      <c r="BJI52" s="181"/>
      <c r="BJJ52" s="181"/>
      <c r="BJK52" s="181"/>
      <c r="BJL52" s="181"/>
      <c r="BJM52" s="181"/>
      <c r="BJN52" s="181"/>
      <c r="BJO52" s="181"/>
      <c r="BJP52" s="181"/>
      <c r="BJQ52" s="181"/>
      <c r="BJR52" s="181"/>
      <c r="BJS52" s="181"/>
      <c r="BJT52" s="181"/>
      <c r="BJU52" s="181"/>
      <c r="BJV52" s="181"/>
      <c r="BJW52" s="181"/>
      <c r="BJX52" s="181"/>
      <c r="BJY52" s="181"/>
      <c r="BJZ52" s="181"/>
      <c r="BKA52" s="181"/>
      <c r="BKB52" s="181"/>
      <c r="BKC52" s="181"/>
      <c r="BKD52" s="181"/>
      <c r="BKE52" s="181"/>
      <c r="BKF52" s="181"/>
      <c r="BKG52" s="181"/>
      <c r="BKH52" s="181"/>
      <c r="BKI52" s="181"/>
      <c r="BKJ52" s="181"/>
      <c r="BKK52" s="181"/>
      <c r="BKL52" s="181"/>
      <c r="BKM52" s="181"/>
      <c r="BKN52" s="181"/>
      <c r="BKO52" s="181"/>
      <c r="BKP52" s="181"/>
      <c r="BKQ52" s="181"/>
      <c r="BKR52" s="181"/>
      <c r="BKS52" s="181"/>
      <c r="BKT52" s="181"/>
      <c r="BKU52" s="181"/>
      <c r="BKV52" s="181"/>
      <c r="BKW52" s="181"/>
      <c r="BKX52" s="181"/>
      <c r="BKY52" s="181"/>
      <c r="BKZ52" s="181"/>
      <c r="BLA52" s="181"/>
      <c r="BLB52" s="181"/>
      <c r="BLC52" s="181"/>
      <c r="BLD52" s="181"/>
      <c r="BLE52" s="181"/>
      <c r="BLF52" s="181"/>
      <c r="BLG52" s="181"/>
      <c r="BLH52" s="181"/>
      <c r="BLI52" s="181"/>
      <c r="BLJ52" s="181"/>
      <c r="BLK52" s="181"/>
      <c r="BLL52" s="181"/>
      <c r="BLM52" s="181"/>
      <c r="BLN52" s="181"/>
      <c r="BLO52" s="181"/>
      <c r="BLP52" s="181"/>
      <c r="BLQ52" s="181"/>
      <c r="BLR52" s="181"/>
      <c r="BLS52" s="181"/>
      <c r="BLT52" s="181"/>
      <c r="BLU52" s="181"/>
      <c r="BLV52" s="181"/>
      <c r="BLW52" s="181"/>
      <c r="BLX52" s="181"/>
      <c r="BLY52" s="181"/>
      <c r="BLZ52" s="181"/>
      <c r="BMA52" s="181"/>
      <c r="BMB52" s="181"/>
      <c r="BMC52" s="181"/>
      <c r="BMD52" s="181"/>
      <c r="BME52" s="181"/>
      <c r="BMF52" s="181"/>
      <c r="BMG52" s="181"/>
      <c r="BMH52" s="181"/>
      <c r="BMI52" s="181"/>
      <c r="BMJ52" s="181"/>
      <c r="BMK52" s="181"/>
      <c r="BML52" s="181"/>
      <c r="BMM52" s="181"/>
      <c r="BMN52" s="181"/>
      <c r="BMO52" s="181"/>
      <c r="BMP52" s="181"/>
      <c r="BMQ52" s="181"/>
      <c r="BMR52" s="181"/>
      <c r="BMS52" s="181"/>
      <c r="BMT52" s="181"/>
      <c r="BMU52" s="181"/>
      <c r="BMV52" s="181"/>
      <c r="BMW52" s="181"/>
      <c r="BMX52" s="181"/>
      <c r="BMY52" s="181"/>
      <c r="BMZ52" s="181"/>
      <c r="BNA52" s="181"/>
      <c r="BNB52" s="181"/>
      <c r="BNC52" s="181"/>
      <c r="BND52" s="181"/>
      <c r="BNE52" s="181"/>
      <c r="BNF52" s="181"/>
      <c r="BNG52" s="181"/>
      <c r="BNH52" s="181"/>
      <c r="BNI52" s="181"/>
      <c r="BNJ52" s="181"/>
      <c r="BNK52" s="181"/>
      <c r="BNL52" s="181"/>
      <c r="BNM52" s="181"/>
      <c r="BNN52" s="181"/>
      <c r="BNO52" s="181"/>
      <c r="BNP52" s="181"/>
      <c r="BNQ52" s="181"/>
      <c r="BNR52" s="181"/>
      <c r="BNS52" s="181"/>
      <c r="BNT52" s="181"/>
      <c r="BNU52" s="181"/>
      <c r="BNV52" s="181"/>
      <c r="BNW52" s="181"/>
      <c r="BNX52" s="181"/>
      <c r="BNY52" s="181"/>
      <c r="BNZ52" s="181"/>
      <c r="BOA52" s="181"/>
      <c r="BOB52" s="181"/>
      <c r="BOC52" s="181"/>
      <c r="BOD52" s="181"/>
      <c r="BOE52" s="181"/>
      <c r="BOF52" s="181"/>
      <c r="BOG52" s="181"/>
      <c r="BOH52" s="181"/>
      <c r="BOI52" s="181"/>
      <c r="BOJ52" s="181"/>
      <c r="BOK52" s="181"/>
      <c r="BOL52" s="181"/>
      <c r="BOM52" s="181"/>
      <c r="BON52" s="181"/>
      <c r="BOO52" s="181"/>
      <c r="BOP52" s="181"/>
      <c r="BOQ52" s="181"/>
      <c r="BOR52" s="181"/>
      <c r="BOS52" s="181"/>
      <c r="BOT52" s="181"/>
      <c r="BOU52" s="181"/>
      <c r="BOV52" s="181"/>
      <c r="BOW52" s="181"/>
      <c r="BOX52" s="181"/>
      <c r="BOY52" s="181"/>
      <c r="BOZ52" s="181"/>
      <c r="BPA52" s="181"/>
      <c r="BPB52" s="181"/>
      <c r="BPC52" s="181"/>
      <c r="BPD52" s="181"/>
      <c r="BPE52" s="181"/>
      <c r="BPF52" s="181"/>
      <c r="BPG52" s="181"/>
      <c r="BPH52" s="181"/>
      <c r="BPI52" s="181"/>
      <c r="BPJ52" s="181"/>
      <c r="BPK52" s="181"/>
      <c r="BPL52" s="181"/>
      <c r="BPM52" s="181"/>
      <c r="BPN52" s="181"/>
      <c r="BPO52" s="181"/>
      <c r="BPP52" s="181"/>
      <c r="BPQ52" s="181"/>
      <c r="BPR52" s="181"/>
      <c r="BPS52" s="181"/>
      <c r="BPT52" s="181"/>
      <c r="BPU52" s="181"/>
      <c r="BPV52" s="181"/>
      <c r="BPW52" s="181"/>
      <c r="BPX52" s="181"/>
      <c r="BPY52" s="181"/>
      <c r="BPZ52" s="181"/>
      <c r="BQA52" s="181"/>
      <c r="BQB52" s="181"/>
      <c r="BQC52" s="181"/>
      <c r="BQD52" s="181"/>
      <c r="BQE52" s="181"/>
      <c r="BQF52" s="181"/>
      <c r="BQG52" s="181"/>
      <c r="BQH52" s="181"/>
      <c r="BQI52" s="181"/>
      <c r="BQJ52" s="181"/>
      <c r="BQK52" s="181"/>
    </row>
    <row r="53" spans="1:1805" s="191" customFormat="1" ht="28.5" x14ac:dyDescent="0.45">
      <c r="A53" s="201"/>
      <c r="B53" s="192" t="s">
        <v>15</v>
      </c>
      <c r="K53" s="192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  <c r="DN53" s="193"/>
      <c r="DO53" s="193"/>
      <c r="DP53" s="193"/>
      <c r="DQ53" s="193"/>
      <c r="DR53" s="193"/>
      <c r="DS53" s="193"/>
      <c r="DT53" s="193"/>
      <c r="DU53" s="193"/>
      <c r="DV53" s="193"/>
      <c r="DW53" s="193"/>
      <c r="DX53" s="193"/>
      <c r="DY53" s="193"/>
      <c r="DZ53" s="193"/>
      <c r="EA53" s="193"/>
      <c r="EB53" s="193"/>
      <c r="EC53" s="193"/>
      <c r="ED53" s="193"/>
      <c r="EE53" s="193"/>
      <c r="EF53" s="193"/>
      <c r="EG53" s="193"/>
      <c r="EH53" s="193"/>
      <c r="EI53" s="193"/>
      <c r="EJ53" s="193"/>
      <c r="EK53" s="193"/>
      <c r="EL53" s="193"/>
      <c r="EM53" s="193"/>
      <c r="EN53" s="193"/>
      <c r="EO53" s="193"/>
      <c r="EP53" s="193"/>
      <c r="EQ53" s="193"/>
      <c r="ER53" s="193"/>
      <c r="ES53" s="193"/>
      <c r="ET53" s="193"/>
      <c r="EU53" s="193"/>
      <c r="EV53" s="193"/>
      <c r="EW53" s="193"/>
      <c r="EX53" s="193"/>
      <c r="EY53" s="193"/>
      <c r="EZ53" s="193"/>
      <c r="FA53" s="193"/>
      <c r="FB53" s="193"/>
      <c r="FC53" s="193"/>
      <c r="FD53" s="193"/>
      <c r="FE53" s="193"/>
      <c r="FF53" s="193"/>
      <c r="FG53" s="193"/>
      <c r="FH53" s="193"/>
      <c r="FI53" s="193"/>
      <c r="FJ53" s="193"/>
      <c r="FK53" s="193"/>
      <c r="FL53" s="193"/>
      <c r="FM53" s="193"/>
      <c r="FN53" s="193"/>
      <c r="FO53" s="193"/>
      <c r="FP53" s="193"/>
      <c r="FQ53" s="193"/>
      <c r="FR53" s="193"/>
      <c r="FS53" s="193"/>
      <c r="FT53" s="193"/>
      <c r="FU53" s="193"/>
      <c r="FV53" s="193"/>
      <c r="FW53" s="193"/>
      <c r="FX53" s="193"/>
      <c r="FY53" s="193"/>
      <c r="FZ53" s="193"/>
      <c r="GA53" s="193"/>
      <c r="GB53" s="193"/>
      <c r="GC53" s="193"/>
      <c r="GD53" s="193"/>
      <c r="GE53" s="193"/>
      <c r="GF53" s="193"/>
      <c r="GG53" s="193"/>
      <c r="GH53" s="193"/>
      <c r="GI53" s="193"/>
      <c r="GJ53" s="193"/>
      <c r="GK53" s="193"/>
      <c r="GL53" s="193"/>
      <c r="GM53" s="193"/>
      <c r="GN53" s="193"/>
      <c r="GO53" s="193"/>
      <c r="GP53" s="193"/>
      <c r="GQ53" s="193"/>
      <c r="GR53" s="193"/>
      <c r="GS53" s="193"/>
      <c r="GT53" s="193"/>
      <c r="GU53" s="193"/>
      <c r="GV53" s="193"/>
      <c r="GW53" s="193"/>
      <c r="GX53" s="193"/>
      <c r="GY53" s="193"/>
      <c r="GZ53" s="193"/>
      <c r="HA53" s="193"/>
      <c r="HB53" s="193"/>
      <c r="HC53" s="193"/>
      <c r="HD53" s="193"/>
      <c r="HE53" s="193"/>
      <c r="HF53" s="193"/>
      <c r="HG53" s="193"/>
      <c r="HH53" s="193"/>
      <c r="HI53" s="193"/>
      <c r="HJ53" s="193"/>
      <c r="HK53" s="193"/>
      <c r="HL53" s="193"/>
      <c r="HM53" s="193"/>
      <c r="HN53" s="193"/>
      <c r="HO53" s="193"/>
      <c r="HP53" s="193"/>
      <c r="HQ53" s="193"/>
      <c r="HR53" s="193"/>
      <c r="HS53" s="193"/>
      <c r="HT53" s="193"/>
      <c r="HU53" s="193"/>
      <c r="HV53" s="193"/>
      <c r="HW53" s="193"/>
      <c r="HX53" s="193"/>
      <c r="HY53" s="193"/>
      <c r="HZ53" s="193"/>
      <c r="IA53" s="193"/>
      <c r="IB53" s="193"/>
      <c r="IC53" s="193"/>
      <c r="ID53" s="193"/>
      <c r="IE53" s="193"/>
      <c r="IF53" s="193"/>
      <c r="IG53" s="193"/>
      <c r="IH53" s="193"/>
      <c r="II53" s="193"/>
      <c r="IJ53" s="193"/>
      <c r="IK53" s="193"/>
      <c r="IL53" s="193"/>
      <c r="IM53" s="193"/>
      <c r="IN53" s="193"/>
      <c r="IO53" s="193"/>
      <c r="IP53" s="193"/>
      <c r="IQ53" s="193"/>
      <c r="IR53" s="193"/>
      <c r="IS53" s="193"/>
      <c r="IT53" s="193"/>
      <c r="IU53" s="193"/>
      <c r="IV53" s="193"/>
      <c r="IW53" s="193"/>
      <c r="IX53" s="193"/>
      <c r="IY53" s="193"/>
      <c r="IZ53" s="193"/>
      <c r="JA53" s="193"/>
      <c r="JB53" s="193"/>
      <c r="JC53" s="193"/>
      <c r="JD53" s="193"/>
      <c r="JE53" s="193"/>
      <c r="JF53" s="193"/>
      <c r="JG53" s="193"/>
      <c r="JH53" s="193"/>
      <c r="JI53" s="193"/>
      <c r="JJ53" s="193"/>
      <c r="JK53" s="193"/>
      <c r="JL53" s="193"/>
      <c r="JM53" s="193"/>
      <c r="JN53" s="193"/>
      <c r="JO53" s="193"/>
      <c r="JP53" s="193"/>
      <c r="JQ53" s="193"/>
      <c r="JR53" s="193"/>
      <c r="JS53" s="193"/>
      <c r="JT53" s="193"/>
      <c r="JU53" s="193"/>
      <c r="JV53" s="193"/>
      <c r="JW53" s="193"/>
      <c r="JX53" s="193"/>
      <c r="JY53" s="193"/>
      <c r="JZ53" s="193"/>
      <c r="KA53" s="193"/>
      <c r="KB53" s="193"/>
      <c r="KC53" s="193"/>
      <c r="KD53" s="193"/>
      <c r="KE53" s="193"/>
      <c r="KF53" s="193"/>
      <c r="KG53" s="193"/>
      <c r="KH53" s="193"/>
      <c r="KI53" s="193"/>
      <c r="KJ53" s="193"/>
      <c r="KK53" s="193"/>
      <c r="KL53" s="193"/>
      <c r="KM53" s="193"/>
      <c r="KN53" s="193"/>
      <c r="KO53" s="193"/>
      <c r="KP53" s="193"/>
      <c r="KQ53" s="193"/>
      <c r="KR53" s="193"/>
      <c r="KS53" s="193"/>
      <c r="KT53" s="193"/>
      <c r="KU53" s="193"/>
      <c r="KV53" s="193"/>
      <c r="KW53" s="193"/>
      <c r="KX53" s="193"/>
      <c r="KY53" s="193"/>
      <c r="KZ53" s="193"/>
      <c r="LA53" s="193"/>
      <c r="LB53" s="193"/>
      <c r="LC53" s="193"/>
      <c r="LD53" s="193"/>
      <c r="LE53" s="193"/>
      <c r="LF53" s="193"/>
      <c r="LG53" s="193"/>
      <c r="LH53" s="193"/>
      <c r="LI53" s="193"/>
      <c r="LJ53" s="193"/>
      <c r="LK53" s="193"/>
      <c r="LL53" s="193"/>
      <c r="LM53" s="193"/>
      <c r="LN53" s="193"/>
      <c r="LO53" s="193"/>
      <c r="LP53" s="193"/>
      <c r="LQ53" s="193"/>
      <c r="LR53" s="193"/>
      <c r="LS53" s="193"/>
      <c r="LT53" s="193"/>
      <c r="LU53" s="193"/>
      <c r="LV53" s="193"/>
      <c r="LW53" s="193"/>
      <c r="LX53" s="193"/>
      <c r="LY53" s="193"/>
      <c r="LZ53" s="193"/>
      <c r="MA53" s="193"/>
      <c r="MB53" s="193"/>
      <c r="MC53" s="193"/>
      <c r="MD53" s="193"/>
      <c r="ME53" s="193"/>
      <c r="MF53" s="193"/>
      <c r="MG53" s="193"/>
      <c r="MH53" s="193"/>
      <c r="MI53" s="193"/>
      <c r="MJ53" s="193"/>
      <c r="MK53" s="193"/>
      <c r="ML53" s="193"/>
      <c r="MM53" s="193"/>
      <c r="MN53" s="193"/>
      <c r="MO53" s="193"/>
      <c r="MP53" s="193"/>
      <c r="MQ53" s="193"/>
      <c r="MR53" s="193"/>
      <c r="MS53" s="193"/>
      <c r="MT53" s="193"/>
      <c r="MU53" s="193"/>
      <c r="MV53" s="193"/>
      <c r="MW53" s="193"/>
      <c r="MX53" s="193"/>
      <c r="MY53" s="193"/>
      <c r="MZ53" s="193"/>
      <c r="NA53" s="193"/>
      <c r="NB53" s="193"/>
      <c r="NC53" s="193"/>
      <c r="ND53" s="193"/>
      <c r="NE53" s="193"/>
      <c r="NF53" s="193"/>
      <c r="NG53" s="193"/>
      <c r="NH53" s="193"/>
      <c r="NI53" s="193"/>
      <c r="NJ53" s="193"/>
      <c r="NK53" s="193"/>
      <c r="NL53" s="193"/>
      <c r="NM53" s="193"/>
      <c r="NN53" s="193"/>
      <c r="NO53" s="193"/>
      <c r="NP53" s="193"/>
      <c r="NQ53" s="193"/>
      <c r="NR53" s="193"/>
      <c r="NS53" s="193"/>
      <c r="NT53" s="193"/>
      <c r="NU53" s="193"/>
      <c r="NV53" s="193"/>
      <c r="NW53" s="193"/>
      <c r="NX53" s="193"/>
      <c r="NY53" s="193"/>
      <c r="NZ53" s="193"/>
      <c r="OA53" s="193"/>
      <c r="OB53" s="193"/>
      <c r="OC53" s="193"/>
      <c r="OD53" s="193"/>
      <c r="OE53" s="193"/>
      <c r="OF53" s="193"/>
      <c r="OG53" s="193"/>
      <c r="OH53" s="193"/>
      <c r="OI53" s="193"/>
      <c r="OJ53" s="193"/>
      <c r="OK53" s="193"/>
      <c r="OL53" s="193"/>
      <c r="OM53" s="193"/>
      <c r="ON53" s="193"/>
      <c r="OO53" s="193"/>
      <c r="OP53" s="193"/>
      <c r="OQ53" s="193"/>
      <c r="OR53" s="193"/>
      <c r="OS53" s="193"/>
      <c r="OT53" s="193"/>
      <c r="OU53" s="193"/>
      <c r="OV53" s="193"/>
      <c r="OW53" s="193"/>
      <c r="OX53" s="193"/>
      <c r="OY53" s="193"/>
      <c r="OZ53" s="193"/>
      <c r="PA53" s="193"/>
      <c r="PB53" s="193"/>
      <c r="PC53" s="193"/>
      <c r="PD53" s="193"/>
      <c r="PE53" s="193"/>
      <c r="PF53" s="193"/>
      <c r="PG53" s="193"/>
      <c r="PH53" s="193"/>
      <c r="PI53" s="193"/>
      <c r="PJ53" s="193"/>
      <c r="PK53" s="193"/>
      <c r="PL53" s="193"/>
      <c r="PM53" s="193"/>
      <c r="PN53" s="193"/>
      <c r="PO53" s="193"/>
      <c r="PP53" s="193"/>
      <c r="PQ53" s="193"/>
      <c r="PR53" s="193"/>
      <c r="PS53" s="193"/>
      <c r="PT53" s="193"/>
      <c r="PU53" s="193"/>
      <c r="PV53" s="193"/>
      <c r="PW53" s="193"/>
      <c r="PX53" s="193"/>
      <c r="PY53" s="193"/>
      <c r="PZ53" s="193"/>
      <c r="QA53" s="193"/>
      <c r="QB53" s="193"/>
      <c r="QC53" s="193"/>
      <c r="QD53" s="193"/>
      <c r="QE53" s="193"/>
      <c r="QF53" s="193"/>
      <c r="QG53" s="193"/>
      <c r="QH53" s="193"/>
      <c r="QI53" s="193"/>
      <c r="QJ53" s="193"/>
      <c r="QK53" s="193"/>
      <c r="QL53" s="193"/>
      <c r="QM53" s="193"/>
      <c r="QN53" s="193"/>
      <c r="QO53" s="193"/>
      <c r="QP53" s="193"/>
      <c r="QQ53" s="193"/>
      <c r="QR53" s="193"/>
      <c r="QS53" s="193"/>
      <c r="QT53" s="193"/>
      <c r="QU53" s="193"/>
      <c r="QV53" s="193"/>
      <c r="QW53" s="193"/>
      <c r="QX53" s="193"/>
      <c r="QY53" s="193"/>
      <c r="QZ53" s="193"/>
      <c r="RA53" s="193"/>
      <c r="RB53" s="193"/>
      <c r="RC53" s="193"/>
      <c r="RD53" s="193"/>
      <c r="RE53" s="193"/>
      <c r="RF53" s="193"/>
      <c r="RG53" s="193"/>
      <c r="RH53" s="193"/>
      <c r="RI53" s="193"/>
      <c r="RJ53" s="193"/>
      <c r="RK53" s="193"/>
      <c r="RL53" s="193"/>
      <c r="RM53" s="193"/>
      <c r="RN53" s="193"/>
      <c r="RO53" s="193"/>
      <c r="RP53" s="193"/>
      <c r="RQ53" s="193"/>
      <c r="RR53" s="193"/>
      <c r="RS53" s="193"/>
      <c r="RT53" s="193"/>
      <c r="RU53" s="193"/>
      <c r="RV53" s="193"/>
      <c r="RW53" s="193"/>
      <c r="RX53" s="193"/>
      <c r="RY53" s="193"/>
      <c r="RZ53" s="193"/>
      <c r="SA53" s="193"/>
      <c r="SB53" s="193"/>
      <c r="SC53" s="193"/>
      <c r="SD53" s="193"/>
      <c r="SE53" s="193"/>
      <c r="SF53" s="193"/>
      <c r="SG53" s="193"/>
      <c r="SH53" s="193"/>
      <c r="SI53" s="193"/>
      <c r="SJ53" s="193"/>
      <c r="SK53" s="193"/>
      <c r="SL53" s="193"/>
      <c r="SM53" s="193"/>
      <c r="SN53" s="193"/>
      <c r="SO53" s="193"/>
      <c r="SP53" s="193"/>
      <c r="SQ53" s="193"/>
      <c r="SR53" s="193"/>
      <c r="SS53" s="193"/>
      <c r="ST53" s="193"/>
      <c r="SU53" s="193"/>
      <c r="SV53" s="193"/>
      <c r="SW53" s="193"/>
      <c r="SX53" s="193"/>
      <c r="SY53" s="193"/>
      <c r="SZ53" s="193"/>
      <c r="TA53" s="193"/>
      <c r="TB53" s="193"/>
      <c r="TC53" s="193"/>
      <c r="TD53" s="193"/>
      <c r="TE53" s="193"/>
      <c r="TF53" s="193"/>
      <c r="TG53" s="193"/>
      <c r="TH53" s="193"/>
      <c r="TI53" s="193"/>
      <c r="TJ53" s="193"/>
      <c r="TK53" s="193"/>
      <c r="TL53" s="193"/>
      <c r="TM53" s="193"/>
      <c r="TN53" s="193"/>
      <c r="TO53" s="193"/>
      <c r="TP53" s="193"/>
      <c r="TQ53" s="193"/>
      <c r="TR53" s="193"/>
      <c r="TS53" s="193"/>
      <c r="TT53" s="193"/>
      <c r="TU53" s="193"/>
      <c r="TV53" s="193"/>
      <c r="TW53" s="193"/>
      <c r="TX53" s="193"/>
      <c r="TY53" s="193"/>
      <c r="TZ53" s="193"/>
      <c r="UA53" s="193"/>
      <c r="UB53" s="193"/>
      <c r="UC53" s="193"/>
      <c r="UD53" s="193"/>
      <c r="UE53" s="193"/>
      <c r="UF53" s="193"/>
      <c r="UG53" s="193"/>
      <c r="UH53" s="193"/>
      <c r="UI53" s="193"/>
      <c r="UJ53" s="193"/>
      <c r="UK53" s="193"/>
      <c r="UL53" s="193"/>
      <c r="UM53" s="193"/>
      <c r="UN53" s="193"/>
      <c r="UO53" s="193"/>
      <c r="UP53" s="193"/>
      <c r="UQ53" s="193"/>
      <c r="UR53" s="193"/>
      <c r="US53" s="193"/>
      <c r="UT53" s="193"/>
      <c r="UU53" s="193"/>
      <c r="UV53" s="193"/>
      <c r="UW53" s="193"/>
      <c r="UX53" s="193"/>
      <c r="UY53" s="193"/>
      <c r="UZ53" s="193"/>
      <c r="VA53" s="193"/>
      <c r="VB53" s="193"/>
      <c r="VC53" s="193"/>
      <c r="VD53" s="193"/>
      <c r="VE53" s="193"/>
      <c r="VF53" s="193"/>
      <c r="VG53" s="193"/>
      <c r="VH53" s="193"/>
      <c r="VI53" s="193"/>
      <c r="VJ53" s="193"/>
      <c r="VK53" s="193"/>
      <c r="VL53" s="193"/>
      <c r="VM53" s="193"/>
      <c r="VN53" s="193"/>
      <c r="VO53" s="193"/>
      <c r="VP53" s="193"/>
      <c r="VQ53" s="193"/>
      <c r="VR53" s="193"/>
      <c r="VS53" s="193"/>
      <c r="VT53" s="193"/>
      <c r="VU53" s="193"/>
      <c r="VV53" s="193"/>
      <c r="VW53" s="193"/>
      <c r="VX53" s="193"/>
      <c r="VY53" s="193"/>
      <c r="VZ53" s="193"/>
      <c r="WA53" s="193"/>
      <c r="WB53" s="193"/>
      <c r="WC53" s="193"/>
      <c r="WD53" s="193"/>
      <c r="WE53" s="193"/>
      <c r="WF53" s="193"/>
      <c r="WG53" s="193"/>
      <c r="WH53" s="193"/>
      <c r="WI53" s="193"/>
      <c r="WJ53" s="193"/>
      <c r="WK53" s="193"/>
      <c r="WL53" s="193"/>
      <c r="WM53" s="193"/>
      <c r="WN53" s="193"/>
      <c r="WO53" s="193"/>
      <c r="WP53" s="193"/>
      <c r="WQ53" s="193"/>
      <c r="WR53" s="193"/>
      <c r="WS53" s="193"/>
      <c r="WT53" s="193"/>
      <c r="WU53" s="193"/>
      <c r="WV53" s="193"/>
      <c r="WW53" s="193"/>
      <c r="WX53" s="193"/>
      <c r="WY53" s="193"/>
      <c r="WZ53" s="193"/>
      <c r="XA53" s="193"/>
      <c r="XB53" s="193"/>
      <c r="XC53" s="193"/>
      <c r="XD53" s="193"/>
      <c r="XE53" s="193"/>
      <c r="XF53" s="193"/>
      <c r="XG53" s="193"/>
      <c r="XH53" s="193"/>
      <c r="XI53" s="193"/>
      <c r="XJ53" s="193"/>
      <c r="XK53" s="193"/>
      <c r="XL53" s="193"/>
      <c r="XM53" s="193"/>
      <c r="XN53" s="193"/>
      <c r="XO53" s="193"/>
      <c r="XP53" s="193"/>
      <c r="XQ53" s="193"/>
      <c r="XR53" s="193"/>
      <c r="XS53" s="193"/>
      <c r="XT53" s="193"/>
      <c r="XU53" s="193"/>
      <c r="XV53" s="193"/>
      <c r="XW53" s="193"/>
      <c r="XX53" s="193"/>
      <c r="XY53" s="193"/>
      <c r="XZ53" s="193"/>
      <c r="YA53" s="193"/>
      <c r="YB53" s="193"/>
      <c r="YC53" s="193"/>
      <c r="YD53" s="193"/>
      <c r="YE53" s="193"/>
      <c r="YF53" s="193"/>
      <c r="YG53" s="193"/>
      <c r="YH53" s="193"/>
      <c r="YI53" s="193"/>
      <c r="YJ53" s="193"/>
      <c r="YK53" s="193"/>
      <c r="YL53" s="193"/>
      <c r="YM53" s="193"/>
      <c r="YN53" s="193"/>
      <c r="YO53" s="193"/>
      <c r="YP53" s="193"/>
      <c r="YQ53" s="193"/>
      <c r="YR53" s="193"/>
      <c r="YS53" s="193"/>
      <c r="YT53" s="193"/>
      <c r="YU53" s="193"/>
      <c r="YV53" s="193"/>
      <c r="YW53" s="193"/>
      <c r="YX53" s="193"/>
      <c r="YY53" s="193"/>
      <c r="YZ53" s="193"/>
      <c r="ZA53" s="193"/>
      <c r="ZB53" s="193"/>
      <c r="ZC53" s="193"/>
      <c r="ZD53" s="193"/>
      <c r="ZE53" s="193"/>
      <c r="ZF53" s="193"/>
      <c r="ZG53" s="193"/>
      <c r="ZH53" s="193"/>
      <c r="ZI53" s="193"/>
      <c r="ZJ53" s="193"/>
      <c r="ZK53" s="193"/>
      <c r="ZL53" s="193"/>
      <c r="ZM53" s="193"/>
      <c r="ZN53" s="193"/>
      <c r="ZO53" s="193"/>
      <c r="ZP53" s="193"/>
      <c r="ZQ53" s="193"/>
      <c r="ZR53" s="193"/>
      <c r="ZS53" s="193"/>
      <c r="ZT53" s="193"/>
      <c r="ZU53" s="193"/>
      <c r="ZV53" s="193"/>
      <c r="ZW53" s="193"/>
      <c r="ZX53" s="193"/>
      <c r="ZY53" s="193"/>
      <c r="ZZ53" s="193"/>
      <c r="AAA53" s="193"/>
      <c r="AAB53" s="193"/>
      <c r="AAC53" s="193"/>
      <c r="AAD53" s="193"/>
      <c r="AAE53" s="193"/>
      <c r="AAF53" s="193"/>
      <c r="AAG53" s="193"/>
      <c r="AAH53" s="193"/>
      <c r="AAI53" s="193"/>
      <c r="AAJ53" s="193"/>
      <c r="AAK53" s="193"/>
      <c r="AAL53" s="193"/>
      <c r="AAM53" s="193"/>
      <c r="AAN53" s="193"/>
      <c r="AAO53" s="193"/>
      <c r="AAP53" s="193"/>
      <c r="AAQ53" s="193"/>
      <c r="AAR53" s="193"/>
      <c r="AAS53" s="193"/>
      <c r="AAT53" s="193"/>
      <c r="AAU53" s="193"/>
      <c r="AAV53" s="193"/>
      <c r="AAW53" s="193"/>
      <c r="AAX53" s="193"/>
      <c r="AAY53" s="193"/>
      <c r="AAZ53" s="193"/>
      <c r="ABA53" s="193"/>
      <c r="ABB53" s="193"/>
      <c r="ABC53" s="193"/>
      <c r="ABD53" s="193"/>
      <c r="ABE53" s="193"/>
      <c r="ABF53" s="193"/>
      <c r="ABG53" s="193"/>
      <c r="ABH53" s="193"/>
      <c r="ABI53" s="193"/>
      <c r="ABJ53" s="193"/>
      <c r="ABK53" s="193"/>
      <c r="ABL53" s="193"/>
      <c r="ABM53" s="193"/>
      <c r="ABN53" s="193"/>
      <c r="ABO53" s="193"/>
      <c r="ABP53" s="193"/>
      <c r="ABQ53" s="193"/>
      <c r="ABR53" s="193"/>
      <c r="ABS53" s="193"/>
      <c r="ABT53" s="193"/>
      <c r="ABU53" s="193"/>
      <c r="ABV53" s="193"/>
      <c r="ABW53" s="193"/>
      <c r="ABX53" s="193"/>
      <c r="ABY53" s="193"/>
      <c r="ABZ53" s="193"/>
      <c r="ACA53" s="193"/>
      <c r="ACB53" s="193"/>
      <c r="ACC53" s="193"/>
      <c r="ACD53" s="193"/>
      <c r="ACE53" s="193"/>
      <c r="ACF53" s="193"/>
      <c r="ACG53" s="193"/>
      <c r="ACH53" s="193"/>
      <c r="ACI53" s="193"/>
      <c r="ACJ53" s="193"/>
      <c r="ACK53" s="193"/>
      <c r="ACL53" s="193"/>
      <c r="ACM53" s="193"/>
      <c r="ACN53" s="193"/>
      <c r="ACO53" s="193"/>
      <c r="ACP53" s="193"/>
      <c r="ACQ53" s="193"/>
      <c r="ACR53" s="193"/>
      <c r="ACS53" s="193"/>
      <c r="ACT53" s="193"/>
      <c r="ACU53" s="193"/>
      <c r="ACV53" s="193"/>
      <c r="ACW53" s="193"/>
      <c r="ACX53" s="193"/>
      <c r="ACY53" s="193"/>
      <c r="ACZ53" s="193"/>
      <c r="ADA53" s="193"/>
      <c r="ADB53" s="193"/>
      <c r="ADC53" s="193"/>
      <c r="ADD53" s="193"/>
      <c r="ADE53" s="193"/>
      <c r="ADF53" s="193"/>
      <c r="ADG53" s="193"/>
      <c r="ADH53" s="193"/>
      <c r="ADI53" s="193"/>
      <c r="ADJ53" s="193"/>
      <c r="ADK53" s="193"/>
      <c r="ADL53" s="193"/>
      <c r="ADM53" s="193"/>
      <c r="ADN53" s="193"/>
      <c r="ADO53" s="193"/>
      <c r="ADP53" s="193"/>
      <c r="ADQ53" s="193"/>
      <c r="ADR53" s="193"/>
      <c r="ADS53" s="193"/>
      <c r="ADT53" s="193"/>
      <c r="ADU53" s="193"/>
      <c r="ADV53" s="193"/>
      <c r="ADW53" s="193"/>
      <c r="ADX53" s="193"/>
      <c r="ADY53" s="193"/>
      <c r="ADZ53" s="193"/>
      <c r="AEA53" s="193"/>
      <c r="AEB53" s="193"/>
      <c r="AEC53" s="193"/>
      <c r="AED53" s="193"/>
      <c r="AEE53" s="193"/>
      <c r="AEF53" s="193"/>
      <c r="AEG53" s="193"/>
      <c r="AEH53" s="193"/>
      <c r="AEI53" s="193"/>
      <c r="AEJ53" s="193"/>
      <c r="AEK53" s="193"/>
      <c r="AEL53" s="193"/>
      <c r="AEM53" s="193"/>
      <c r="AEN53" s="193"/>
      <c r="AEO53" s="193"/>
      <c r="AEP53" s="193"/>
      <c r="AEQ53" s="193"/>
      <c r="AER53" s="193"/>
      <c r="AES53" s="193"/>
      <c r="AET53" s="193"/>
      <c r="AEU53" s="193"/>
      <c r="AEV53" s="193"/>
      <c r="AEW53" s="193"/>
      <c r="AEX53" s="193"/>
      <c r="AEY53" s="193"/>
      <c r="AEZ53" s="193"/>
      <c r="AFA53" s="193"/>
      <c r="AFB53" s="193"/>
      <c r="AFC53" s="193"/>
      <c r="AFD53" s="193"/>
      <c r="AFE53" s="193"/>
      <c r="AFF53" s="193"/>
      <c r="AFG53" s="193"/>
      <c r="AFH53" s="193"/>
      <c r="AFI53" s="193"/>
      <c r="AFJ53" s="193"/>
      <c r="AFK53" s="193"/>
      <c r="AFL53" s="193"/>
      <c r="AFM53" s="193"/>
      <c r="AFN53" s="193"/>
      <c r="AFO53" s="193"/>
      <c r="AFP53" s="193"/>
      <c r="AFQ53" s="193"/>
      <c r="AFR53" s="193"/>
      <c r="AFS53" s="193"/>
      <c r="AFT53" s="193"/>
      <c r="AFU53" s="193"/>
      <c r="AFV53" s="193"/>
      <c r="AFW53" s="193"/>
      <c r="AFX53" s="193"/>
      <c r="AFY53" s="193"/>
      <c r="AFZ53" s="193"/>
      <c r="AGA53" s="193"/>
      <c r="AGB53" s="193"/>
      <c r="AGC53" s="193"/>
      <c r="AGD53" s="193"/>
      <c r="AGE53" s="193"/>
      <c r="AGF53" s="193"/>
      <c r="AGG53" s="193"/>
      <c r="AGH53" s="193"/>
      <c r="AGI53" s="193"/>
      <c r="AGJ53" s="193"/>
      <c r="AGK53" s="193"/>
      <c r="AGL53" s="193"/>
      <c r="AGM53" s="193"/>
      <c r="AGN53" s="193"/>
      <c r="AGO53" s="193"/>
      <c r="AGP53" s="193"/>
      <c r="AGQ53" s="193"/>
      <c r="AGR53" s="193"/>
      <c r="AGS53" s="193"/>
      <c r="AGT53" s="193"/>
      <c r="AGU53" s="193"/>
      <c r="AGV53" s="193"/>
      <c r="AGW53" s="193"/>
      <c r="AGX53" s="193"/>
      <c r="AGY53" s="193"/>
      <c r="AGZ53" s="193"/>
      <c r="AHA53" s="193"/>
      <c r="AHB53" s="193"/>
      <c r="AHC53" s="193"/>
      <c r="AHD53" s="193"/>
      <c r="AHE53" s="193"/>
      <c r="AHF53" s="193"/>
      <c r="AHG53" s="193"/>
      <c r="AHH53" s="193"/>
      <c r="AHI53" s="193"/>
      <c r="AHJ53" s="193"/>
      <c r="AHK53" s="193"/>
      <c r="AHL53" s="193"/>
      <c r="AHM53" s="193"/>
      <c r="AHN53" s="193"/>
      <c r="AHO53" s="193"/>
      <c r="AHP53" s="193"/>
      <c r="AHQ53" s="193"/>
      <c r="AHR53" s="193"/>
      <c r="AHS53" s="193"/>
      <c r="AHT53" s="193"/>
      <c r="AHU53" s="193"/>
      <c r="AHV53" s="193"/>
      <c r="AHW53" s="193"/>
      <c r="AHX53" s="193"/>
      <c r="AHY53" s="193"/>
      <c r="AHZ53" s="193"/>
      <c r="AIA53" s="193"/>
      <c r="AIB53" s="193"/>
      <c r="AIC53" s="193"/>
      <c r="AID53" s="193"/>
      <c r="AIE53" s="193"/>
      <c r="AIF53" s="193"/>
      <c r="AIG53" s="193"/>
      <c r="AIH53" s="193"/>
      <c r="AII53" s="193"/>
      <c r="AIJ53" s="193"/>
      <c r="AIK53" s="193"/>
      <c r="AIL53" s="193"/>
      <c r="AIM53" s="193"/>
      <c r="AIN53" s="193"/>
      <c r="AIO53" s="193"/>
      <c r="AIP53" s="193"/>
      <c r="AIQ53" s="193"/>
      <c r="AIR53" s="193"/>
      <c r="AIS53" s="193"/>
      <c r="AIT53" s="193"/>
      <c r="AIU53" s="193"/>
      <c r="AIV53" s="193"/>
      <c r="AIW53" s="193"/>
      <c r="AIX53" s="193"/>
      <c r="AIY53" s="193"/>
      <c r="AIZ53" s="193"/>
      <c r="AJA53" s="193"/>
      <c r="AJB53" s="193"/>
      <c r="AJC53" s="193"/>
      <c r="AJD53" s="193"/>
      <c r="AJE53" s="193"/>
      <c r="AJF53" s="193"/>
      <c r="AJG53" s="193"/>
      <c r="AJH53" s="193"/>
      <c r="AJI53" s="193"/>
      <c r="AJJ53" s="193"/>
      <c r="AJK53" s="193"/>
      <c r="AJL53" s="193"/>
      <c r="AJM53" s="193"/>
      <c r="AJN53" s="193"/>
      <c r="AJO53" s="193"/>
      <c r="AJP53" s="193"/>
      <c r="AJQ53" s="193"/>
      <c r="AJR53" s="193"/>
      <c r="AJS53" s="193"/>
      <c r="AJT53" s="193"/>
      <c r="AJU53" s="193"/>
      <c r="AJV53" s="193"/>
      <c r="AJW53" s="193"/>
      <c r="AJX53" s="193"/>
      <c r="AJY53" s="193"/>
      <c r="AJZ53" s="193"/>
      <c r="AKA53" s="193"/>
      <c r="AKB53" s="193"/>
      <c r="AKC53" s="193"/>
      <c r="AKD53" s="193"/>
      <c r="AKE53" s="193"/>
      <c r="AKF53" s="193"/>
      <c r="AKG53" s="193"/>
      <c r="AKH53" s="193"/>
      <c r="AKI53" s="193"/>
      <c r="AKJ53" s="193"/>
      <c r="AKK53" s="193"/>
      <c r="AKL53" s="193"/>
      <c r="AKM53" s="193"/>
      <c r="AKN53" s="193"/>
      <c r="AKO53" s="193"/>
      <c r="AKP53" s="193"/>
      <c r="AKQ53" s="193"/>
      <c r="AKR53" s="193"/>
      <c r="AKS53" s="193"/>
      <c r="AKT53" s="193"/>
      <c r="AKU53" s="193"/>
      <c r="AKV53" s="193"/>
      <c r="AKW53" s="193"/>
      <c r="AKX53" s="193"/>
      <c r="AKY53" s="193"/>
      <c r="AKZ53" s="193"/>
      <c r="ALA53" s="193"/>
      <c r="ALB53" s="193"/>
      <c r="ALC53" s="193"/>
      <c r="ALD53" s="193"/>
      <c r="ALE53" s="193"/>
      <c r="ALF53" s="193"/>
      <c r="ALG53" s="193"/>
      <c r="ALH53" s="193"/>
      <c r="ALI53" s="193"/>
      <c r="ALJ53" s="193"/>
      <c r="ALK53" s="193"/>
      <c r="ALL53" s="193"/>
      <c r="ALM53" s="193"/>
      <c r="ALN53" s="193"/>
      <c r="ALO53" s="193"/>
      <c r="ALP53" s="193"/>
      <c r="ALQ53" s="193"/>
      <c r="ALR53" s="193"/>
      <c r="ALS53" s="193"/>
      <c r="ALT53" s="193"/>
      <c r="ALU53" s="193"/>
      <c r="ALV53" s="193"/>
      <c r="ALW53" s="193"/>
      <c r="ALX53" s="193"/>
      <c r="ALY53" s="193"/>
      <c r="ALZ53" s="193"/>
      <c r="AMA53" s="193"/>
      <c r="AMB53" s="193"/>
      <c r="AMC53" s="193"/>
      <c r="AMD53" s="193"/>
      <c r="AME53" s="193"/>
      <c r="AMF53" s="193"/>
      <c r="AMG53" s="193"/>
      <c r="AMH53" s="193"/>
      <c r="AMI53" s="193"/>
      <c r="AMJ53" s="193"/>
      <c r="AMK53" s="193"/>
      <c r="AML53" s="193"/>
      <c r="AMM53" s="193"/>
      <c r="AMN53" s="193"/>
      <c r="AMO53" s="193"/>
      <c r="AMP53" s="193"/>
      <c r="AMQ53" s="193"/>
      <c r="AMR53" s="193"/>
      <c r="AMS53" s="193"/>
      <c r="AMT53" s="193"/>
      <c r="AMU53" s="193"/>
      <c r="AMV53" s="193"/>
      <c r="AMW53" s="193"/>
      <c r="AMX53" s="193"/>
      <c r="AMY53" s="193"/>
      <c r="AMZ53" s="193"/>
      <c r="ANA53" s="193"/>
      <c r="ANB53" s="193"/>
      <c r="ANC53" s="193"/>
      <c r="AND53" s="193"/>
      <c r="ANE53" s="193"/>
      <c r="ANF53" s="193"/>
      <c r="ANG53" s="193"/>
      <c r="ANH53" s="193"/>
      <c r="ANI53" s="193"/>
      <c r="ANJ53" s="193"/>
      <c r="ANK53" s="193"/>
      <c r="ANL53" s="193"/>
      <c r="ANM53" s="193"/>
      <c r="ANN53" s="193"/>
      <c r="ANO53" s="193"/>
      <c r="ANP53" s="193"/>
      <c r="ANQ53" s="193"/>
      <c r="ANR53" s="193"/>
      <c r="ANS53" s="193"/>
      <c r="ANT53" s="193"/>
      <c r="ANU53" s="193"/>
      <c r="ANV53" s="193"/>
      <c r="ANW53" s="193"/>
      <c r="ANX53" s="193"/>
      <c r="ANY53" s="193"/>
      <c r="ANZ53" s="193"/>
      <c r="AOA53" s="193"/>
      <c r="AOB53" s="193"/>
      <c r="AOC53" s="193"/>
      <c r="AOD53" s="193"/>
      <c r="AOE53" s="193"/>
      <c r="AOF53" s="193"/>
      <c r="AOG53" s="193"/>
      <c r="AOH53" s="193"/>
      <c r="AOI53" s="193"/>
      <c r="AOJ53" s="193"/>
      <c r="AOK53" s="193"/>
      <c r="AOL53" s="193"/>
      <c r="AOM53" s="193"/>
      <c r="AON53" s="193"/>
      <c r="AOO53" s="193"/>
      <c r="AOP53" s="193"/>
      <c r="AOQ53" s="193"/>
      <c r="AOR53" s="193"/>
      <c r="AOS53" s="193"/>
      <c r="AOT53" s="193"/>
      <c r="AOU53" s="193"/>
      <c r="AOV53" s="193"/>
      <c r="AOW53" s="193"/>
      <c r="AOX53" s="193"/>
      <c r="AOY53" s="193"/>
      <c r="AOZ53" s="193"/>
      <c r="APA53" s="193"/>
      <c r="APB53" s="193"/>
      <c r="APC53" s="193"/>
      <c r="APD53" s="193"/>
      <c r="APE53" s="193"/>
      <c r="APF53" s="193"/>
      <c r="APG53" s="193"/>
      <c r="APH53" s="193"/>
      <c r="API53" s="193"/>
      <c r="APJ53" s="193"/>
      <c r="APK53" s="193"/>
      <c r="APL53" s="193"/>
      <c r="APM53" s="193"/>
      <c r="APN53" s="193"/>
      <c r="APO53" s="193"/>
      <c r="APP53" s="193"/>
      <c r="APQ53" s="193"/>
      <c r="APR53" s="193"/>
      <c r="APS53" s="193"/>
      <c r="APT53" s="193"/>
      <c r="APU53" s="193"/>
      <c r="APV53" s="193"/>
      <c r="APW53" s="193"/>
      <c r="APX53" s="193"/>
      <c r="APY53" s="193"/>
      <c r="APZ53" s="193"/>
      <c r="AQA53" s="193"/>
      <c r="AQB53" s="193"/>
      <c r="AQC53" s="193"/>
      <c r="AQD53" s="193"/>
      <c r="AQE53" s="193"/>
      <c r="AQF53" s="193"/>
      <c r="AQG53" s="193"/>
      <c r="AQH53" s="193"/>
      <c r="AQI53" s="193"/>
      <c r="AQJ53" s="193"/>
      <c r="AQK53" s="193"/>
      <c r="AQL53" s="193"/>
      <c r="AQM53" s="193"/>
      <c r="AQN53" s="193"/>
      <c r="AQO53" s="193"/>
      <c r="AQP53" s="193"/>
      <c r="AQQ53" s="193"/>
      <c r="AQR53" s="193"/>
      <c r="AQS53" s="193"/>
      <c r="AQT53" s="193"/>
      <c r="AQU53" s="193"/>
      <c r="AQV53" s="193"/>
      <c r="AQW53" s="193"/>
      <c r="AQX53" s="193"/>
      <c r="AQY53" s="193"/>
      <c r="AQZ53" s="193"/>
      <c r="ARA53" s="193"/>
      <c r="ARB53" s="193"/>
      <c r="ARC53" s="193"/>
      <c r="ARD53" s="193"/>
      <c r="ARE53" s="193"/>
      <c r="ARF53" s="193"/>
      <c r="ARG53" s="193"/>
      <c r="ARH53" s="193"/>
      <c r="ARI53" s="193"/>
      <c r="ARJ53" s="193"/>
      <c r="ARK53" s="193"/>
      <c r="ARL53" s="193"/>
      <c r="ARM53" s="193"/>
      <c r="ARN53" s="193"/>
      <c r="ARO53" s="193"/>
      <c r="ARP53" s="193"/>
      <c r="ARQ53" s="193"/>
      <c r="ARR53" s="193"/>
      <c r="ARS53" s="193"/>
      <c r="ART53" s="193"/>
      <c r="ARU53" s="193"/>
      <c r="ARV53" s="193"/>
      <c r="ARW53" s="193"/>
      <c r="ARX53" s="193"/>
      <c r="ARY53" s="193"/>
      <c r="ARZ53" s="193"/>
      <c r="ASA53" s="193"/>
      <c r="ASB53" s="193"/>
      <c r="ASC53" s="193"/>
      <c r="ASD53" s="193"/>
      <c r="ASE53" s="193"/>
      <c r="ASF53" s="193"/>
      <c r="ASG53" s="193"/>
      <c r="ASH53" s="193"/>
      <c r="ASI53" s="193"/>
      <c r="ASJ53" s="193"/>
      <c r="ASK53" s="193"/>
      <c r="ASL53" s="193"/>
      <c r="ASM53" s="193"/>
      <c r="ASN53" s="193"/>
      <c r="ASO53" s="193"/>
      <c r="ASP53" s="193"/>
      <c r="ASQ53" s="193"/>
      <c r="ASR53" s="193"/>
      <c r="ASS53" s="193"/>
      <c r="AST53" s="193"/>
      <c r="ASU53" s="193"/>
      <c r="ASV53" s="193"/>
      <c r="ASW53" s="193"/>
      <c r="ASX53" s="193"/>
      <c r="ASY53" s="193"/>
      <c r="ASZ53" s="193"/>
      <c r="ATA53" s="193"/>
      <c r="ATB53" s="193"/>
      <c r="ATC53" s="193"/>
      <c r="ATD53" s="193"/>
      <c r="ATE53" s="193"/>
      <c r="ATF53" s="193"/>
      <c r="ATG53" s="193"/>
      <c r="ATH53" s="193"/>
      <c r="ATI53" s="193"/>
      <c r="ATJ53" s="193"/>
      <c r="ATK53" s="193"/>
      <c r="ATL53" s="193"/>
      <c r="ATM53" s="193"/>
      <c r="ATN53" s="193"/>
      <c r="ATO53" s="193"/>
      <c r="ATP53" s="193"/>
      <c r="ATQ53" s="193"/>
      <c r="ATR53" s="193"/>
      <c r="ATS53" s="193"/>
      <c r="ATT53" s="193"/>
      <c r="ATU53" s="193"/>
      <c r="ATV53" s="193"/>
      <c r="ATW53" s="193"/>
      <c r="ATX53" s="193"/>
      <c r="ATY53" s="193"/>
      <c r="ATZ53" s="193"/>
      <c r="AUA53" s="193"/>
      <c r="AUB53" s="193"/>
      <c r="AUC53" s="193"/>
      <c r="AUD53" s="193"/>
      <c r="AUE53" s="193"/>
      <c r="AUF53" s="193"/>
      <c r="AUG53" s="193"/>
      <c r="AUH53" s="193"/>
      <c r="AUI53" s="193"/>
      <c r="AUJ53" s="193"/>
      <c r="AUK53" s="193"/>
      <c r="AUL53" s="193"/>
      <c r="AUM53" s="193"/>
      <c r="AUN53" s="193"/>
      <c r="AUO53" s="193"/>
      <c r="AUP53" s="193"/>
      <c r="AUQ53" s="193"/>
      <c r="AUR53" s="193"/>
      <c r="AUS53" s="193"/>
      <c r="AUT53" s="193"/>
      <c r="AUU53" s="193"/>
      <c r="AUV53" s="193"/>
      <c r="AUW53" s="193"/>
      <c r="AUX53" s="193"/>
      <c r="AUY53" s="193"/>
      <c r="AUZ53" s="193"/>
      <c r="AVA53" s="193"/>
      <c r="AVB53" s="193"/>
      <c r="AVC53" s="193"/>
      <c r="AVD53" s="193"/>
      <c r="AVE53" s="193"/>
      <c r="AVF53" s="193"/>
      <c r="AVG53" s="193"/>
      <c r="AVH53" s="193"/>
      <c r="AVI53" s="193"/>
      <c r="AVJ53" s="193"/>
      <c r="AVK53" s="193"/>
      <c r="AVL53" s="193"/>
      <c r="AVM53" s="193"/>
      <c r="AVN53" s="193"/>
      <c r="AVO53" s="193"/>
      <c r="AVP53" s="193"/>
      <c r="AVQ53" s="193"/>
      <c r="AVR53" s="193"/>
      <c r="AVS53" s="193"/>
      <c r="AVT53" s="193"/>
      <c r="AVU53" s="193"/>
      <c r="AVV53" s="193"/>
      <c r="AVW53" s="193"/>
      <c r="AVX53" s="193"/>
      <c r="AVY53" s="193"/>
      <c r="AVZ53" s="193"/>
      <c r="AWA53" s="193"/>
      <c r="AWB53" s="193"/>
      <c r="AWC53" s="193"/>
      <c r="AWD53" s="193"/>
      <c r="AWE53" s="193"/>
      <c r="AWF53" s="193"/>
      <c r="AWG53" s="193"/>
      <c r="AWH53" s="193"/>
      <c r="AWI53" s="193"/>
      <c r="AWJ53" s="193"/>
      <c r="AWK53" s="193"/>
      <c r="AWL53" s="193"/>
      <c r="AWM53" s="193"/>
      <c r="AWN53" s="193"/>
      <c r="AWO53" s="193"/>
      <c r="AWP53" s="193"/>
      <c r="AWQ53" s="193"/>
      <c r="AWR53" s="193"/>
      <c r="AWS53" s="193"/>
      <c r="AWT53" s="193"/>
      <c r="AWU53" s="193"/>
      <c r="AWV53" s="193"/>
      <c r="AWW53" s="193"/>
      <c r="AWX53" s="193"/>
      <c r="AWY53" s="193"/>
      <c r="AWZ53" s="193"/>
      <c r="AXA53" s="193"/>
      <c r="AXB53" s="193"/>
      <c r="AXC53" s="193"/>
      <c r="AXD53" s="193"/>
      <c r="AXE53" s="193"/>
      <c r="AXF53" s="193"/>
      <c r="AXG53" s="193"/>
      <c r="AXH53" s="193"/>
      <c r="AXI53" s="193"/>
      <c r="AXJ53" s="193"/>
      <c r="AXK53" s="193"/>
      <c r="AXL53" s="193"/>
      <c r="AXM53" s="193"/>
      <c r="AXN53" s="193"/>
      <c r="AXO53" s="193"/>
      <c r="AXP53" s="193"/>
      <c r="AXQ53" s="193"/>
      <c r="AXR53" s="193"/>
      <c r="AXS53" s="193"/>
      <c r="AXT53" s="193"/>
      <c r="AXU53" s="193"/>
      <c r="AXV53" s="193"/>
      <c r="AXW53" s="193"/>
      <c r="AXX53" s="193"/>
      <c r="AXY53" s="193"/>
      <c r="AXZ53" s="193"/>
      <c r="AYA53" s="193"/>
      <c r="AYB53" s="193"/>
      <c r="AYC53" s="193"/>
      <c r="AYD53" s="193"/>
      <c r="AYE53" s="193"/>
      <c r="AYF53" s="193"/>
      <c r="AYG53" s="193"/>
      <c r="AYH53" s="193"/>
      <c r="AYI53" s="193"/>
      <c r="AYJ53" s="193"/>
      <c r="AYK53" s="193"/>
      <c r="AYL53" s="193"/>
      <c r="AYM53" s="193"/>
      <c r="AYN53" s="193"/>
      <c r="AYO53" s="193"/>
      <c r="AYP53" s="193"/>
      <c r="AYQ53" s="193"/>
      <c r="AYR53" s="193"/>
      <c r="AYS53" s="193"/>
      <c r="AYT53" s="193"/>
      <c r="AYU53" s="193"/>
      <c r="AYV53" s="193"/>
      <c r="AYW53" s="193"/>
      <c r="AYX53" s="193"/>
      <c r="AYY53" s="193"/>
      <c r="AYZ53" s="193"/>
      <c r="AZA53" s="193"/>
      <c r="AZB53" s="193"/>
      <c r="AZC53" s="193"/>
      <c r="AZD53" s="193"/>
      <c r="AZE53" s="193"/>
      <c r="AZF53" s="193"/>
      <c r="AZG53" s="193"/>
      <c r="AZH53" s="193"/>
      <c r="AZI53" s="193"/>
      <c r="AZJ53" s="193"/>
      <c r="AZK53" s="193"/>
      <c r="AZL53" s="193"/>
      <c r="AZM53" s="193"/>
      <c r="AZN53" s="193"/>
      <c r="AZO53" s="193"/>
      <c r="AZP53" s="193"/>
      <c r="AZQ53" s="193"/>
      <c r="AZR53" s="193"/>
      <c r="AZS53" s="193"/>
      <c r="AZT53" s="193"/>
      <c r="AZU53" s="193"/>
      <c r="AZV53" s="193"/>
      <c r="AZW53" s="193"/>
      <c r="AZX53" s="193"/>
      <c r="AZY53" s="193"/>
      <c r="AZZ53" s="193"/>
      <c r="BAA53" s="193"/>
      <c r="BAB53" s="193"/>
      <c r="BAC53" s="193"/>
      <c r="BAD53" s="193"/>
      <c r="BAE53" s="193"/>
      <c r="BAF53" s="193"/>
      <c r="BAG53" s="193"/>
      <c r="BAH53" s="193"/>
      <c r="BAI53" s="193"/>
      <c r="BAJ53" s="193"/>
      <c r="BAK53" s="193"/>
      <c r="BAL53" s="193"/>
      <c r="BAM53" s="193"/>
      <c r="BAN53" s="193"/>
      <c r="BAO53" s="193"/>
      <c r="BAP53" s="193"/>
      <c r="BAQ53" s="193"/>
      <c r="BAR53" s="193"/>
      <c r="BAS53" s="193"/>
      <c r="BAT53" s="193"/>
      <c r="BAU53" s="193"/>
      <c r="BAV53" s="193"/>
      <c r="BAW53" s="193"/>
      <c r="BAX53" s="193"/>
      <c r="BAY53" s="193"/>
      <c r="BAZ53" s="193"/>
      <c r="BBA53" s="193"/>
      <c r="BBB53" s="193"/>
      <c r="BBC53" s="193"/>
      <c r="BBD53" s="193"/>
      <c r="BBE53" s="193"/>
      <c r="BBF53" s="193"/>
      <c r="BBG53" s="193"/>
      <c r="BBH53" s="193"/>
      <c r="BBI53" s="193"/>
      <c r="BBJ53" s="193"/>
      <c r="BBK53" s="193"/>
      <c r="BBL53" s="193"/>
      <c r="BBM53" s="193"/>
      <c r="BBN53" s="193"/>
      <c r="BBO53" s="193"/>
      <c r="BBP53" s="193"/>
      <c r="BBQ53" s="193"/>
      <c r="BBR53" s="193"/>
      <c r="BBS53" s="193"/>
      <c r="BBT53" s="193"/>
      <c r="BBU53" s="193"/>
      <c r="BBV53" s="193"/>
      <c r="BBW53" s="193"/>
      <c r="BBX53" s="193"/>
      <c r="BBY53" s="193"/>
      <c r="BBZ53" s="193"/>
      <c r="BCA53" s="193"/>
      <c r="BCB53" s="193"/>
      <c r="BCC53" s="193"/>
      <c r="BCD53" s="193"/>
      <c r="BCE53" s="193"/>
      <c r="BCF53" s="193"/>
      <c r="BCG53" s="193"/>
      <c r="BCH53" s="193"/>
      <c r="BCI53" s="193"/>
      <c r="BCJ53" s="193"/>
      <c r="BCK53" s="193"/>
      <c r="BCL53" s="193"/>
      <c r="BCM53" s="193"/>
      <c r="BCN53" s="193"/>
      <c r="BCO53" s="193"/>
      <c r="BCP53" s="193"/>
      <c r="BCQ53" s="193"/>
      <c r="BCR53" s="193"/>
      <c r="BCS53" s="193"/>
      <c r="BCT53" s="193"/>
      <c r="BCU53" s="193"/>
      <c r="BCV53" s="193"/>
      <c r="BCW53" s="193"/>
      <c r="BCX53" s="193"/>
      <c r="BCY53" s="193"/>
      <c r="BCZ53" s="193"/>
      <c r="BDA53" s="193"/>
      <c r="BDB53" s="193"/>
      <c r="BDC53" s="193"/>
      <c r="BDD53" s="193"/>
      <c r="BDE53" s="193"/>
      <c r="BDF53" s="193"/>
      <c r="BDG53" s="193"/>
      <c r="BDH53" s="193"/>
      <c r="BDI53" s="193"/>
      <c r="BDJ53" s="193"/>
      <c r="BDK53" s="193"/>
      <c r="BDL53" s="193"/>
      <c r="BDM53" s="193"/>
      <c r="BDN53" s="193"/>
      <c r="BDO53" s="193"/>
      <c r="BDP53" s="193"/>
      <c r="BDQ53" s="193"/>
      <c r="BDR53" s="193"/>
      <c r="BDS53" s="193"/>
      <c r="BDT53" s="193"/>
      <c r="BDU53" s="193"/>
      <c r="BDV53" s="193"/>
      <c r="BDW53" s="193"/>
      <c r="BDX53" s="193"/>
      <c r="BDY53" s="193"/>
      <c r="BDZ53" s="193"/>
      <c r="BEA53" s="193"/>
      <c r="BEB53" s="193"/>
      <c r="BEC53" s="193"/>
      <c r="BED53" s="193"/>
      <c r="BEE53" s="193"/>
      <c r="BEF53" s="193"/>
      <c r="BEG53" s="193"/>
      <c r="BEH53" s="193"/>
      <c r="BEI53" s="193"/>
      <c r="BEJ53" s="193"/>
      <c r="BEK53" s="193"/>
      <c r="BEL53" s="193"/>
      <c r="BEM53" s="193"/>
      <c r="BEN53" s="193"/>
      <c r="BEO53" s="193"/>
      <c r="BEP53" s="193"/>
      <c r="BEQ53" s="193"/>
      <c r="BER53" s="193"/>
      <c r="BES53" s="193"/>
      <c r="BET53" s="193"/>
      <c r="BEU53" s="193"/>
      <c r="BEV53" s="193"/>
      <c r="BEW53" s="193"/>
      <c r="BEX53" s="193"/>
      <c r="BEY53" s="193"/>
      <c r="BEZ53" s="193"/>
      <c r="BFA53" s="193"/>
      <c r="BFB53" s="193"/>
      <c r="BFC53" s="193"/>
      <c r="BFD53" s="193"/>
      <c r="BFE53" s="193"/>
      <c r="BFF53" s="193"/>
      <c r="BFG53" s="193"/>
      <c r="BFH53" s="193"/>
      <c r="BFI53" s="193"/>
      <c r="BFJ53" s="193"/>
      <c r="BFK53" s="193"/>
      <c r="BFL53" s="193"/>
      <c r="BFM53" s="193"/>
      <c r="BFN53" s="193"/>
      <c r="BFO53" s="193"/>
      <c r="BFP53" s="193"/>
      <c r="BFQ53" s="193"/>
      <c r="BFR53" s="193"/>
      <c r="BFS53" s="193"/>
      <c r="BFT53" s="193"/>
      <c r="BFU53" s="193"/>
      <c r="BFV53" s="193"/>
      <c r="BFW53" s="193"/>
      <c r="BFX53" s="193"/>
      <c r="BFY53" s="193"/>
      <c r="BFZ53" s="193"/>
      <c r="BGA53" s="193"/>
      <c r="BGB53" s="193"/>
      <c r="BGC53" s="193"/>
      <c r="BGD53" s="193"/>
      <c r="BGE53" s="193"/>
      <c r="BGF53" s="193"/>
      <c r="BGG53" s="193"/>
      <c r="BGH53" s="193"/>
      <c r="BGI53" s="193"/>
      <c r="BGJ53" s="193"/>
      <c r="BGK53" s="193"/>
      <c r="BGL53" s="193"/>
      <c r="BGM53" s="193"/>
      <c r="BGN53" s="193"/>
      <c r="BGO53" s="193"/>
      <c r="BGP53" s="193"/>
      <c r="BGQ53" s="193"/>
      <c r="BGR53" s="193"/>
      <c r="BGS53" s="193"/>
      <c r="BGT53" s="193"/>
      <c r="BGU53" s="193"/>
      <c r="BGV53" s="193"/>
      <c r="BGW53" s="193"/>
      <c r="BGX53" s="193"/>
      <c r="BGY53" s="193"/>
      <c r="BGZ53" s="193"/>
      <c r="BHA53" s="193"/>
      <c r="BHB53" s="193"/>
      <c r="BHC53" s="193"/>
      <c r="BHD53" s="193"/>
      <c r="BHE53" s="193"/>
      <c r="BHF53" s="193"/>
      <c r="BHG53" s="193"/>
      <c r="BHH53" s="193"/>
      <c r="BHI53" s="193"/>
      <c r="BHJ53" s="193"/>
      <c r="BHK53" s="193"/>
      <c r="BHL53" s="193"/>
      <c r="BHM53" s="193"/>
      <c r="BHN53" s="193"/>
      <c r="BHO53" s="193"/>
      <c r="BHP53" s="193"/>
      <c r="BHQ53" s="193"/>
      <c r="BHR53" s="193"/>
      <c r="BHS53" s="193"/>
      <c r="BHT53" s="193"/>
      <c r="BHU53" s="193"/>
      <c r="BHV53" s="193"/>
      <c r="BHW53" s="193"/>
      <c r="BHX53" s="193"/>
      <c r="BHY53" s="193"/>
      <c r="BHZ53" s="193"/>
      <c r="BIA53" s="193"/>
      <c r="BIB53" s="193"/>
      <c r="BIC53" s="193"/>
      <c r="BID53" s="193"/>
      <c r="BIE53" s="193"/>
      <c r="BIF53" s="193"/>
      <c r="BIG53" s="193"/>
      <c r="BIH53" s="193"/>
      <c r="BII53" s="193"/>
      <c r="BIJ53" s="193"/>
      <c r="BIK53" s="193"/>
      <c r="BIL53" s="193"/>
      <c r="BIM53" s="193"/>
      <c r="BIN53" s="193"/>
      <c r="BIO53" s="193"/>
      <c r="BIP53" s="193"/>
      <c r="BIQ53" s="193"/>
      <c r="BIR53" s="193"/>
      <c r="BIS53" s="193"/>
      <c r="BIT53" s="193"/>
      <c r="BIU53" s="193"/>
      <c r="BIV53" s="193"/>
      <c r="BIW53" s="193"/>
      <c r="BIX53" s="193"/>
      <c r="BIY53" s="193"/>
      <c r="BIZ53" s="193"/>
      <c r="BJA53" s="193"/>
      <c r="BJB53" s="193"/>
      <c r="BJC53" s="193"/>
      <c r="BJD53" s="193"/>
      <c r="BJE53" s="193"/>
      <c r="BJF53" s="193"/>
      <c r="BJG53" s="193"/>
      <c r="BJH53" s="193"/>
      <c r="BJI53" s="193"/>
      <c r="BJJ53" s="193"/>
      <c r="BJK53" s="193"/>
      <c r="BJL53" s="193"/>
      <c r="BJM53" s="193"/>
      <c r="BJN53" s="193"/>
      <c r="BJO53" s="193"/>
      <c r="BJP53" s="193"/>
      <c r="BJQ53" s="193"/>
      <c r="BJR53" s="193"/>
      <c r="BJS53" s="193"/>
      <c r="BJT53" s="193"/>
      <c r="BJU53" s="193"/>
      <c r="BJV53" s="193"/>
      <c r="BJW53" s="193"/>
      <c r="BJX53" s="193"/>
      <c r="BJY53" s="193"/>
      <c r="BJZ53" s="193"/>
      <c r="BKA53" s="193"/>
      <c r="BKB53" s="193"/>
      <c r="BKC53" s="193"/>
      <c r="BKD53" s="193"/>
      <c r="BKE53" s="193"/>
      <c r="BKF53" s="193"/>
      <c r="BKG53" s="193"/>
      <c r="BKH53" s="193"/>
      <c r="BKI53" s="193"/>
      <c r="BKJ53" s="193"/>
      <c r="BKK53" s="193"/>
      <c r="BKL53" s="193"/>
      <c r="BKM53" s="193"/>
      <c r="BKN53" s="193"/>
      <c r="BKO53" s="193"/>
      <c r="BKP53" s="193"/>
      <c r="BKQ53" s="193"/>
      <c r="BKR53" s="193"/>
      <c r="BKS53" s="193"/>
      <c r="BKT53" s="193"/>
      <c r="BKU53" s="193"/>
      <c r="BKV53" s="193"/>
      <c r="BKW53" s="193"/>
      <c r="BKX53" s="193"/>
      <c r="BKY53" s="193"/>
      <c r="BKZ53" s="193"/>
      <c r="BLA53" s="193"/>
      <c r="BLB53" s="193"/>
      <c r="BLC53" s="193"/>
      <c r="BLD53" s="193"/>
      <c r="BLE53" s="193"/>
      <c r="BLF53" s="193"/>
      <c r="BLG53" s="193"/>
      <c r="BLH53" s="193"/>
      <c r="BLI53" s="193"/>
      <c r="BLJ53" s="193"/>
      <c r="BLK53" s="193"/>
      <c r="BLL53" s="193"/>
      <c r="BLM53" s="193"/>
      <c r="BLN53" s="193"/>
      <c r="BLO53" s="193"/>
      <c r="BLP53" s="193"/>
      <c r="BLQ53" s="193"/>
      <c r="BLR53" s="193"/>
      <c r="BLS53" s="193"/>
      <c r="BLT53" s="193"/>
      <c r="BLU53" s="193"/>
      <c r="BLV53" s="193"/>
      <c r="BLW53" s="193"/>
      <c r="BLX53" s="193"/>
      <c r="BLY53" s="193"/>
      <c r="BLZ53" s="193"/>
      <c r="BMA53" s="193"/>
      <c r="BMB53" s="193"/>
      <c r="BMC53" s="193"/>
      <c r="BMD53" s="193"/>
      <c r="BME53" s="193"/>
      <c r="BMF53" s="193"/>
      <c r="BMG53" s="193"/>
      <c r="BMH53" s="193"/>
      <c r="BMI53" s="193"/>
      <c r="BMJ53" s="193"/>
      <c r="BMK53" s="193"/>
      <c r="BML53" s="193"/>
      <c r="BMM53" s="193"/>
      <c r="BMN53" s="193"/>
      <c r="BMO53" s="193"/>
      <c r="BMP53" s="193"/>
      <c r="BMQ53" s="193"/>
      <c r="BMR53" s="193"/>
      <c r="BMS53" s="193"/>
      <c r="BMT53" s="193"/>
      <c r="BMU53" s="193"/>
      <c r="BMV53" s="193"/>
      <c r="BMW53" s="193"/>
      <c r="BMX53" s="193"/>
      <c r="BMY53" s="193"/>
      <c r="BMZ53" s="193"/>
      <c r="BNA53" s="193"/>
      <c r="BNB53" s="193"/>
      <c r="BNC53" s="193"/>
      <c r="BND53" s="193"/>
      <c r="BNE53" s="193"/>
      <c r="BNF53" s="193"/>
      <c r="BNG53" s="193"/>
      <c r="BNH53" s="193"/>
      <c r="BNI53" s="193"/>
      <c r="BNJ53" s="193"/>
      <c r="BNK53" s="193"/>
      <c r="BNL53" s="193"/>
      <c r="BNM53" s="193"/>
      <c r="BNN53" s="193"/>
      <c r="BNO53" s="193"/>
      <c r="BNP53" s="193"/>
      <c r="BNQ53" s="193"/>
      <c r="BNR53" s="193"/>
      <c r="BNS53" s="193"/>
      <c r="BNT53" s="193"/>
      <c r="BNU53" s="193"/>
      <c r="BNV53" s="193"/>
      <c r="BNW53" s="193"/>
      <c r="BNX53" s="193"/>
      <c r="BNY53" s="193"/>
      <c r="BNZ53" s="193"/>
      <c r="BOA53" s="193"/>
      <c r="BOB53" s="193"/>
      <c r="BOC53" s="193"/>
      <c r="BOD53" s="193"/>
      <c r="BOE53" s="193"/>
      <c r="BOF53" s="193"/>
      <c r="BOG53" s="193"/>
      <c r="BOH53" s="193"/>
      <c r="BOI53" s="193"/>
      <c r="BOJ53" s="193"/>
      <c r="BOK53" s="193"/>
      <c r="BOL53" s="193"/>
      <c r="BOM53" s="193"/>
      <c r="BON53" s="193"/>
      <c r="BOO53" s="193"/>
      <c r="BOP53" s="193"/>
      <c r="BOQ53" s="193"/>
      <c r="BOR53" s="193"/>
      <c r="BOS53" s="193"/>
      <c r="BOT53" s="193"/>
      <c r="BOU53" s="193"/>
      <c r="BOV53" s="193"/>
      <c r="BOW53" s="193"/>
      <c r="BOX53" s="193"/>
      <c r="BOY53" s="193"/>
      <c r="BOZ53" s="193"/>
      <c r="BPA53" s="193"/>
      <c r="BPB53" s="193"/>
      <c r="BPC53" s="193"/>
      <c r="BPD53" s="193"/>
      <c r="BPE53" s="193"/>
      <c r="BPF53" s="193"/>
      <c r="BPG53" s="193"/>
      <c r="BPH53" s="193"/>
      <c r="BPI53" s="193"/>
      <c r="BPJ53" s="193"/>
      <c r="BPK53" s="193"/>
      <c r="BPL53" s="193"/>
      <c r="BPM53" s="193"/>
      <c r="BPN53" s="193"/>
      <c r="BPO53" s="193"/>
      <c r="BPP53" s="193"/>
      <c r="BPQ53" s="193"/>
      <c r="BPR53" s="193"/>
      <c r="BPS53" s="193"/>
      <c r="BPT53" s="193"/>
      <c r="BPU53" s="193"/>
      <c r="BPV53" s="193"/>
      <c r="BPW53" s="193"/>
      <c r="BPX53" s="193"/>
      <c r="BPY53" s="193"/>
      <c r="BPZ53" s="193"/>
      <c r="BQA53" s="193"/>
      <c r="BQB53" s="193"/>
      <c r="BQC53" s="193"/>
      <c r="BQD53" s="193"/>
      <c r="BQE53" s="193"/>
      <c r="BQF53" s="193"/>
      <c r="BQG53" s="193"/>
      <c r="BQH53" s="193"/>
      <c r="BQI53" s="193"/>
      <c r="BQJ53" s="193"/>
      <c r="BQK53" s="193"/>
    </row>
    <row r="54" spans="1:1805" x14ac:dyDescent="0.25">
      <c r="A54" s="201"/>
      <c r="C54" s="279">
        <f>IF('Inputs and key outputs'!$D$14&gt;0,'Inputs and key outputs'!$D$14,'Inputs and key outputs'!$D$13)+'Inputs and key outputs'!$D$20</f>
        <v>31</v>
      </c>
      <c r="D54" s="279"/>
      <c r="E54" s="279"/>
      <c r="F54" s="279"/>
      <c r="G54" s="279"/>
      <c r="H54" s="279"/>
      <c r="K54" s="216">
        <f>IRR(M51:AU51,'Inputs and key outputs'!$D$12)</f>
        <v>2.6276363636344131</v>
      </c>
    </row>
    <row r="55" spans="1:1805" x14ac:dyDescent="0.25">
      <c r="A55" s="201"/>
      <c r="B55" s="217">
        <f>'Inputs and key outputs'!$D$12</f>
        <v>0.17</v>
      </c>
      <c r="C55" s="278">
        <f>IF('Inputs and key outputs'!$D$14&gt;0,'Inputs and key outputs'!$D$14,'Inputs and key outputs'!$D$13)+'Inputs and key outputs'!$D$20</f>
        <v>31</v>
      </c>
      <c r="D55" s="278"/>
      <c r="E55" s="278"/>
      <c r="F55" s="278"/>
      <c r="G55" s="278"/>
      <c r="H55" s="278"/>
      <c r="K55" s="218">
        <f>NPV($B$55,$M$51:$AU$51)</f>
        <v>45.412291494710345</v>
      </c>
    </row>
    <row r="56" spans="1:1805" ht="4.3499999999999996" customHeight="1" x14ac:dyDescent="0.25">
      <c r="K56" s="168"/>
    </row>
    <row r="57" spans="1:1805" ht="28.5" x14ac:dyDescent="0.45">
      <c r="A57" s="191"/>
      <c r="B57" s="192" t="s">
        <v>99</v>
      </c>
      <c r="C57" s="191"/>
      <c r="D57" s="191"/>
      <c r="E57" s="191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91"/>
      <c r="R57" s="191"/>
      <c r="S57" s="191"/>
      <c r="T57" s="191"/>
      <c r="U57" s="191"/>
      <c r="V57" s="191"/>
      <c r="W57" s="191"/>
      <c r="X57" s="191"/>
      <c r="Y57" s="191"/>
      <c r="Z57" s="191"/>
      <c r="AA57" s="191"/>
      <c r="AB57" s="191"/>
      <c r="AC57" s="191"/>
      <c r="AD57" s="191"/>
      <c r="AE57" s="191"/>
      <c r="AF57" s="191"/>
      <c r="AG57" s="191"/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  <c r="AS57" s="191"/>
      <c r="AT57" s="191"/>
      <c r="AU57" s="191"/>
    </row>
    <row r="58" spans="1:1805" ht="4.3499999999999996" customHeight="1" x14ac:dyDescent="0.25">
      <c r="A58" s="194"/>
      <c r="B58" s="195"/>
      <c r="C58" s="180"/>
      <c r="D58" s="180"/>
      <c r="E58" s="180"/>
      <c r="F58" s="180"/>
      <c r="G58" s="180"/>
      <c r="H58" s="180"/>
      <c r="I58" s="180"/>
      <c r="J58" s="180"/>
      <c r="K58" s="180"/>
      <c r="L58" s="180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6"/>
      <c r="AL58" s="196"/>
      <c r="AM58" s="196"/>
      <c r="AN58" s="196"/>
      <c r="AO58" s="196"/>
      <c r="AP58" s="196"/>
      <c r="AQ58" s="196"/>
      <c r="AR58" s="196"/>
      <c r="AS58" s="196"/>
      <c r="AT58" s="196"/>
      <c r="AU58" s="196"/>
    </row>
    <row r="59" spans="1:1805" x14ac:dyDescent="0.25">
      <c r="A59" s="201"/>
      <c r="B59" s="219" t="s">
        <v>98</v>
      </c>
      <c r="C59" s="220"/>
      <c r="D59" s="220"/>
      <c r="E59" s="220"/>
      <c r="F59" s="220"/>
      <c r="G59" s="220"/>
      <c r="H59" s="220"/>
      <c r="I59" s="220"/>
      <c r="J59" s="220"/>
      <c r="K59" s="221"/>
      <c r="L59" s="220"/>
      <c r="M59" s="203"/>
      <c r="N59" s="222"/>
      <c r="O59" s="222"/>
      <c r="P59" s="222"/>
      <c r="Q59" s="222"/>
      <c r="R59" s="222"/>
      <c r="S59" s="222"/>
      <c r="T59" s="222"/>
      <c r="U59" s="222"/>
      <c r="V59" s="222"/>
      <c r="W59" s="222"/>
      <c r="X59" s="222"/>
      <c r="Y59" s="222"/>
      <c r="Z59" s="222"/>
      <c r="AA59" s="222"/>
      <c r="AB59" s="222"/>
      <c r="AC59" s="222"/>
      <c r="AD59" s="222"/>
      <c r="AE59" s="222"/>
      <c r="AF59" s="222"/>
      <c r="AG59" s="222"/>
      <c r="AH59" s="222"/>
      <c r="AI59" s="222"/>
      <c r="AJ59" s="222"/>
      <c r="AK59" s="222"/>
      <c r="AL59" s="222"/>
      <c r="AM59" s="222"/>
      <c r="AN59" s="222"/>
      <c r="AO59" s="222"/>
      <c r="AP59" s="222"/>
      <c r="AQ59" s="222"/>
      <c r="AR59" s="222"/>
      <c r="AS59" s="222"/>
      <c r="AT59" s="222"/>
      <c r="AU59" s="222"/>
    </row>
    <row r="60" spans="1:1805" x14ac:dyDescent="0.25">
      <c r="A60" s="201"/>
      <c r="B60" s="220"/>
      <c r="C60" s="220" t="s">
        <v>100</v>
      </c>
      <c r="D60" s="220"/>
      <c r="E60" s="220"/>
      <c r="F60" s="220"/>
      <c r="G60" s="220"/>
      <c r="H60" s="220"/>
      <c r="I60" s="220"/>
      <c r="J60" s="220"/>
      <c r="K60" s="221"/>
      <c r="L60" s="220"/>
      <c r="M60" s="223">
        <v>0</v>
      </c>
      <c r="N60" s="222">
        <f>M63</f>
        <v>3.3</v>
      </c>
      <c r="O60" s="222">
        <f>N63</f>
        <v>3.19</v>
      </c>
      <c r="P60" s="222">
        <f>O63</f>
        <v>3.08</v>
      </c>
      <c r="Q60" s="222">
        <f>P63</f>
        <v>2.97</v>
      </c>
      <c r="R60" s="222">
        <f>Q63</f>
        <v>2.8600000000000003</v>
      </c>
      <c r="S60" s="222">
        <f t="shared" ref="S60:AU60" si="4">R63</f>
        <v>2.7500000000000004</v>
      </c>
      <c r="T60" s="222">
        <f t="shared" si="4"/>
        <v>2.6400000000000006</v>
      </c>
      <c r="U60" s="222">
        <f t="shared" si="4"/>
        <v>2.5300000000000007</v>
      </c>
      <c r="V60" s="222">
        <f t="shared" si="4"/>
        <v>2.4200000000000008</v>
      </c>
      <c r="W60" s="222">
        <f t="shared" si="4"/>
        <v>2.3100000000000009</v>
      </c>
      <c r="X60" s="222">
        <f t="shared" si="4"/>
        <v>2.2000000000000011</v>
      </c>
      <c r="Y60" s="222">
        <f t="shared" si="4"/>
        <v>2.0900000000000012</v>
      </c>
      <c r="Z60" s="222">
        <f t="shared" si="4"/>
        <v>1.9800000000000011</v>
      </c>
      <c r="AA60" s="222">
        <f t="shared" si="4"/>
        <v>1.870000000000001</v>
      </c>
      <c r="AB60" s="222">
        <f t="shared" si="4"/>
        <v>1.7600000000000009</v>
      </c>
      <c r="AC60" s="222">
        <f t="shared" si="4"/>
        <v>1.6500000000000008</v>
      </c>
      <c r="AD60" s="222">
        <f t="shared" si="4"/>
        <v>1.5400000000000007</v>
      </c>
      <c r="AE60" s="222">
        <f t="shared" si="4"/>
        <v>1.4300000000000006</v>
      </c>
      <c r="AF60" s="222">
        <f t="shared" si="4"/>
        <v>1.3200000000000005</v>
      </c>
      <c r="AG60" s="222">
        <f t="shared" si="4"/>
        <v>1.2100000000000004</v>
      </c>
      <c r="AH60" s="222">
        <f t="shared" si="4"/>
        <v>1.1000000000000003</v>
      </c>
      <c r="AI60" s="222">
        <f t="shared" si="4"/>
        <v>0.99000000000000032</v>
      </c>
      <c r="AJ60" s="222">
        <f t="shared" si="4"/>
        <v>0.88000000000000034</v>
      </c>
      <c r="AK60" s="222">
        <f t="shared" si="4"/>
        <v>0.77000000000000035</v>
      </c>
      <c r="AL60" s="222">
        <f t="shared" si="4"/>
        <v>0.66000000000000036</v>
      </c>
      <c r="AM60" s="222">
        <f t="shared" si="4"/>
        <v>0.55000000000000038</v>
      </c>
      <c r="AN60" s="222">
        <f t="shared" si="4"/>
        <v>0.44000000000000039</v>
      </c>
      <c r="AO60" s="222">
        <f t="shared" si="4"/>
        <v>0.3300000000000004</v>
      </c>
      <c r="AP60" s="222">
        <f t="shared" si="4"/>
        <v>0.22000000000000042</v>
      </c>
      <c r="AQ60" s="222">
        <f t="shared" si="4"/>
        <v>0.11000000000000042</v>
      </c>
      <c r="AR60" s="222">
        <f t="shared" si="4"/>
        <v>4.163336342344337E-16</v>
      </c>
      <c r="AS60" s="222">
        <f t="shared" si="4"/>
        <v>4.163336342344337E-16</v>
      </c>
      <c r="AT60" s="222">
        <f t="shared" si="4"/>
        <v>4.163336342344337E-16</v>
      </c>
      <c r="AU60" s="222">
        <f t="shared" si="4"/>
        <v>4.163336342344337E-16</v>
      </c>
    </row>
    <row r="61" spans="1:1805" x14ac:dyDescent="0.25">
      <c r="A61" s="201"/>
      <c r="B61" s="220"/>
      <c r="C61" s="159" t="s">
        <v>101</v>
      </c>
      <c r="D61" s="220"/>
      <c r="E61" s="182" t="s">
        <v>44</v>
      </c>
      <c r="F61" s="182" t="s">
        <v>44</v>
      </c>
      <c r="G61" s="182" t="s">
        <v>44</v>
      </c>
      <c r="H61" s="170"/>
      <c r="I61" s="186" t="s">
        <v>44</v>
      </c>
      <c r="K61" s="202">
        <f t="shared" ref="K61:K62" si="5">SUM(M61:AU61)</f>
        <v>3.3</v>
      </c>
      <c r="L61" s="220"/>
      <c r="M61" s="222">
        <f t="shared" ref="M61:AU61" si="6">-M38</f>
        <v>3.3</v>
      </c>
      <c r="N61" s="222">
        <f t="shared" si="6"/>
        <v>0</v>
      </c>
      <c r="O61" s="222">
        <f t="shared" si="6"/>
        <v>0</v>
      </c>
      <c r="P61" s="222">
        <f t="shared" si="6"/>
        <v>0</v>
      </c>
      <c r="Q61" s="222">
        <f t="shared" si="6"/>
        <v>0</v>
      </c>
      <c r="R61" s="222">
        <f t="shared" si="6"/>
        <v>0</v>
      </c>
      <c r="S61" s="222">
        <f t="shared" si="6"/>
        <v>0</v>
      </c>
      <c r="T61" s="222">
        <f t="shared" si="6"/>
        <v>0</v>
      </c>
      <c r="U61" s="222">
        <f t="shared" si="6"/>
        <v>0</v>
      </c>
      <c r="V61" s="222">
        <f t="shared" si="6"/>
        <v>0</v>
      </c>
      <c r="W61" s="222">
        <f t="shared" si="6"/>
        <v>0</v>
      </c>
      <c r="X61" s="222">
        <f t="shared" si="6"/>
        <v>0</v>
      </c>
      <c r="Y61" s="222">
        <f t="shared" si="6"/>
        <v>0</v>
      </c>
      <c r="Z61" s="222">
        <f t="shared" si="6"/>
        <v>0</v>
      </c>
      <c r="AA61" s="222">
        <f t="shared" si="6"/>
        <v>0</v>
      </c>
      <c r="AB61" s="222">
        <f t="shared" si="6"/>
        <v>0</v>
      </c>
      <c r="AC61" s="222">
        <f t="shared" si="6"/>
        <v>0</v>
      </c>
      <c r="AD61" s="222">
        <f t="shared" si="6"/>
        <v>0</v>
      </c>
      <c r="AE61" s="222">
        <f t="shared" si="6"/>
        <v>0</v>
      </c>
      <c r="AF61" s="222">
        <f t="shared" si="6"/>
        <v>0</v>
      </c>
      <c r="AG61" s="222">
        <f t="shared" si="6"/>
        <v>0</v>
      </c>
      <c r="AH61" s="222">
        <f t="shared" si="6"/>
        <v>0</v>
      </c>
      <c r="AI61" s="222">
        <f t="shared" si="6"/>
        <v>0</v>
      </c>
      <c r="AJ61" s="222">
        <f t="shared" si="6"/>
        <v>0</v>
      </c>
      <c r="AK61" s="222">
        <f t="shared" si="6"/>
        <v>0</v>
      </c>
      <c r="AL61" s="222">
        <f t="shared" si="6"/>
        <v>0</v>
      </c>
      <c r="AM61" s="222">
        <f t="shared" si="6"/>
        <v>0</v>
      </c>
      <c r="AN61" s="222">
        <f t="shared" si="6"/>
        <v>0</v>
      </c>
      <c r="AO61" s="222">
        <f t="shared" si="6"/>
        <v>0</v>
      </c>
      <c r="AP61" s="222">
        <f t="shared" si="6"/>
        <v>0</v>
      </c>
      <c r="AQ61" s="222">
        <f t="shared" si="6"/>
        <v>0</v>
      </c>
      <c r="AR61" s="222">
        <f t="shared" si="6"/>
        <v>0</v>
      </c>
      <c r="AS61" s="222">
        <f t="shared" si="6"/>
        <v>0</v>
      </c>
      <c r="AT61" s="222">
        <f t="shared" si="6"/>
        <v>0</v>
      </c>
      <c r="AU61" s="222">
        <f t="shared" si="6"/>
        <v>0</v>
      </c>
    </row>
    <row r="62" spans="1:1805" x14ac:dyDescent="0.25">
      <c r="A62" s="201"/>
      <c r="B62" s="220"/>
      <c r="C62" s="159" t="s">
        <v>110</v>
      </c>
      <c r="D62" s="220"/>
      <c r="E62" s="182" t="s">
        <v>44</v>
      </c>
      <c r="F62" s="182" t="s">
        <v>44</v>
      </c>
      <c r="G62" s="182" t="s">
        <v>44</v>
      </c>
      <c r="H62" s="170"/>
      <c r="I62" s="186" t="s">
        <v>44</v>
      </c>
      <c r="K62" s="202">
        <f t="shared" si="5"/>
        <v>-3.2999999999999994</v>
      </c>
      <c r="L62" s="220"/>
      <c r="M62" s="268">
        <f>IF(M5=100%,$K$38/'Inputs and key outputs'!$D$13,0)</f>
        <v>0</v>
      </c>
      <c r="N62" s="268">
        <f>IF(N5=100%,$K$38/'Inputs and key outputs'!$D$13,0)</f>
        <v>-0.11</v>
      </c>
      <c r="O62" s="268">
        <f>IF(O5=100%,$K$38/'Inputs and key outputs'!$D$13,0)</f>
        <v>-0.11</v>
      </c>
      <c r="P62" s="268">
        <f>IF(P5=100%,$K$38/'Inputs and key outputs'!$D$13,0)</f>
        <v>-0.11</v>
      </c>
      <c r="Q62" s="268">
        <f>IF(Q5=100%,$K$38/'Inputs and key outputs'!$D$13,0)</f>
        <v>-0.11</v>
      </c>
      <c r="R62" s="268">
        <f>IF(R5=100%,$K$38/'Inputs and key outputs'!$D$13,0)</f>
        <v>-0.11</v>
      </c>
      <c r="S62" s="268">
        <f>IF(S5=100%,$K$38/'Inputs and key outputs'!$D$13,0)</f>
        <v>-0.11</v>
      </c>
      <c r="T62" s="268">
        <f>IF(T5=100%,$K$38/'Inputs and key outputs'!$D$13,0)</f>
        <v>-0.11</v>
      </c>
      <c r="U62" s="268">
        <f>IF(U5=100%,$K$38/'Inputs and key outputs'!$D$13,0)</f>
        <v>-0.11</v>
      </c>
      <c r="V62" s="268">
        <f>IF(V5=100%,$K$38/'Inputs and key outputs'!$D$13,0)</f>
        <v>-0.11</v>
      </c>
      <c r="W62" s="268">
        <f>IF(W5=100%,$K$38/'Inputs and key outputs'!$D$13,0)</f>
        <v>-0.11</v>
      </c>
      <c r="X62" s="268">
        <f>IF(X5=100%,$K$38/'Inputs and key outputs'!$D$13,0)</f>
        <v>-0.11</v>
      </c>
      <c r="Y62" s="268">
        <f>IF(Y5=100%,$K$38/'Inputs and key outputs'!$D$13,0)</f>
        <v>-0.11</v>
      </c>
      <c r="Z62" s="268">
        <f>IF(Z5=100%,$K$38/'Inputs and key outputs'!$D$13,0)</f>
        <v>-0.11</v>
      </c>
      <c r="AA62" s="268">
        <f>IF(AA5=100%,$K$38/'Inputs and key outputs'!$D$13,0)</f>
        <v>-0.11</v>
      </c>
      <c r="AB62" s="268">
        <f>IF(AB5=100%,$K$38/'Inputs and key outputs'!$D$13,0)</f>
        <v>-0.11</v>
      </c>
      <c r="AC62" s="268">
        <f>IF(AC5=100%,$K$38/'Inputs and key outputs'!$D$13,0)</f>
        <v>-0.11</v>
      </c>
      <c r="AD62" s="268">
        <f>IF(AD5=100%,$K$38/'Inputs and key outputs'!$D$13,0)</f>
        <v>-0.11</v>
      </c>
      <c r="AE62" s="268">
        <f>IF(AE5=100%,$K$38/'Inputs and key outputs'!$D$13,0)</f>
        <v>-0.11</v>
      </c>
      <c r="AF62" s="268">
        <f>IF(AF5=100%,$K$38/'Inputs and key outputs'!$D$13,0)</f>
        <v>-0.11</v>
      </c>
      <c r="AG62" s="268">
        <f>IF(AG5=100%,$K$38/'Inputs and key outputs'!$D$13,0)</f>
        <v>-0.11</v>
      </c>
      <c r="AH62" s="268">
        <f>IF(AH5=100%,$K$38/'Inputs and key outputs'!$D$13,0)</f>
        <v>-0.11</v>
      </c>
      <c r="AI62" s="268">
        <f>IF(AI5=100%,$K$38/'Inputs and key outputs'!$D$13,0)</f>
        <v>-0.11</v>
      </c>
      <c r="AJ62" s="268">
        <f>IF(AJ5=100%,$K$38/'Inputs and key outputs'!$D$13,0)</f>
        <v>-0.11</v>
      </c>
      <c r="AK62" s="268">
        <f>IF(AK5=100%,$K$38/'Inputs and key outputs'!$D$13,0)</f>
        <v>-0.11</v>
      </c>
      <c r="AL62" s="268">
        <f>IF(AL5=100%,$K$38/'Inputs and key outputs'!$D$13,0)</f>
        <v>-0.11</v>
      </c>
      <c r="AM62" s="268">
        <f>IF(AM5=100%,$K$38/'Inputs and key outputs'!$D$13,0)</f>
        <v>-0.11</v>
      </c>
      <c r="AN62" s="268">
        <f>IF(AN5=100%,$K$38/'Inputs and key outputs'!$D$13,0)</f>
        <v>-0.11</v>
      </c>
      <c r="AO62" s="268">
        <f>IF(AO5=100%,$K$38/'Inputs and key outputs'!$D$13,0)</f>
        <v>-0.11</v>
      </c>
      <c r="AP62" s="268">
        <f>IF(AP5=100%,$K$38/'Inputs and key outputs'!$D$13,0)</f>
        <v>-0.11</v>
      </c>
      <c r="AQ62" s="268">
        <f>IF(AQ5=100%,$K$38/'Inputs and key outputs'!$D$13,0)</f>
        <v>-0.11</v>
      </c>
      <c r="AR62" s="268">
        <f>IF(AR5=100%,$K$38/'Inputs and key outputs'!$D$13,0)</f>
        <v>0</v>
      </c>
      <c r="AS62" s="268">
        <f>IF(AS5=100%,$K$38/'Inputs and key outputs'!$D$13,0)</f>
        <v>0</v>
      </c>
      <c r="AT62" s="268">
        <f>IF(AT5=100%,$K$38/'Inputs and key outputs'!$D$13,0)</f>
        <v>0</v>
      </c>
      <c r="AU62" s="268">
        <f>IF(AU5=100%,$K$38/'Inputs and key outputs'!$D$13,0)</f>
        <v>0</v>
      </c>
    </row>
    <row r="63" spans="1:1805" ht="15.75" thickBot="1" x14ac:dyDescent="0.3">
      <c r="A63" s="201"/>
      <c r="B63" s="219"/>
      <c r="C63" s="153" t="s">
        <v>102</v>
      </c>
      <c r="D63" s="219"/>
      <c r="E63" s="219"/>
      <c r="F63" s="219"/>
      <c r="G63" s="219"/>
      <c r="H63" s="219"/>
      <c r="I63" s="219"/>
      <c r="J63" s="219"/>
      <c r="K63" s="224"/>
      <c r="L63" s="219"/>
      <c r="M63" s="225">
        <f t="shared" ref="M63:R63" si="7">SUM(M60:M62)</f>
        <v>3.3</v>
      </c>
      <c r="N63" s="225">
        <f t="shared" si="7"/>
        <v>3.19</v>
      </c>
      <c r="O63" s="225">
        <f t="shared" si="7"/>
        <v>3.08</v>
      </c>
      <c r="P63" s="225">
        <f t="shared" si="7"/>
        <v>2.97</v>
      </c>
      <c r="Q63" s="225">
        <f t="shared" si="7"/>
        <v>2.8600000000000003</v>
      </c>
      <c r="R63" s="225">
        <f t="shared" si="7"/>
        <v>2.7500000000000004</v>
      </c>
      <c r="S63" s="225">
        <f t="shared" ref="S63:AU63" si="8">SUM(S60:S62)</f>
        <v>2.6400000000000006</v>
      </c>
      <c r="T63" s="225">
        <f t="shared" si="8"/>
        <v>2.5300000000000007</v>
      </c>
      <c r="U63" s="225">
        <f t="shared" si="8"/>
        <v>2.4200000000000008</v>
      </c>
      <c r="V63" s="225">
        <f t="shared" si="8"/>
        <v>2.3100000000000009</v>
      </c>
      <c r="W63" s="225">
        <f t="shared" si="8"/>
        <v>2.2000000000000011</v>
      </c>
      <c r="X63" s="225">
        <f t="shared" si="8"/>
        <v>2.0900000000000012</v>
      </c>
      <c r="Y63" s="225">
        <f t="shared" si="8"/>
        <v>1.9800000000000011</v>
      </c>
      <c r="Z63" s="225">
        <f t="shared" si="8"/>
        <v>1.870000000000001</v>
      </c>
      <c r="AA63" s="225">
        <f t="shared" si="8"/>
        <v>1.7600000000000009</v>
      </c>
      <c r="AB63" s="225">
        <f t="shared" si="8"/>
        <v>1.6500000000000008</v>
      </c>
      <c r="AC63" s="225">
        <f t="shared" si="8"/>
        <v>1.5400000000000007</v>
      </c>
      <c r="AD63" s="225">
        <f t="shared" si="8"/>
        <v>1.4300000000000006</v>
      </c>
      <c r="AE63" s="225">
        <f t="shared" si="8"/>
        <v>1.3200000000000005</v>
      </c>
      <c r="AF63" s="225">
        <f t="shared" si="8"/>
        <v>1.2100000000000004</v>
      </c>
      <c r="AG63" s="225">
        <f t="shared" si="8"/>
        <v>1.1000000000000003</v>
      </c>
      <c r="AH63" s="225">
        <f t="shared" si="8"/>
        <v>0.99000000000000032</v>
      </c>
      <c r="AI63" s="225">
        <f t="shared" si="8"/>
        <v>0.88000000000000034</v>
      </c>
      <c r="AJ63" s="225">
        <f t="shared" si="8"/>
        <v>0.77000000000000035</v>
      </c>
      <c r="AK63" s="225">
        <f t="shared" si="8"/>
        <v>0.66000000000000036</v>
      </c>
      <c r="AL63" s="225">
        <f t="shared" si="8"/>
        <v>0.55000000000000038</v>
      </c>
      <c r="AM63" s="225">
        <f t="shared" si="8"/>
        <v>0.44000000000000039</v>
      </c>
      <c r="AN63" s="225">
        <f t="shared" si="8"/>
        <v>0.3300000000000004</v>
      </c>
      <c r="AO63" s="225">
        <f t="shared" si="8"/>
        <v>0.22000000000000042</v>
      </c>
      <c r="AP63" s="225">
        <f t="shared" si="8"/>
        <v>0.11000000000000042</v>
      </c>
      <c r="AQ63" s="225">
        <f t="shared" si="8"/>
        <v>4.163336342344337E-16</v>
      </c>
      <c r="AR63" s="225">
        <f t="shared" si="8"/>
        <v>4.163336342344337E-16</v>
      </c>
      <c r="AS63" s="225">
        <f t="shared" si="8"/>
        <v>4.163336342344337E-16</v>
      </c>
      <c r="AT63" s="225">
        <f t="shared" si="8"/>
        <v>4.163336342344337E-16</v>
      </c>
      <c r="AU63" s="225">
        <f t="shared" si="8"/>
        <v>4.163336342344337E-16</v>
      </c>
    </row>
    <row r="64" spans="1:1805" ht="15.75" thickTop="1" x14ac:dyDescent="0.25"/>
    <row r="70" spans="13:13" x14ac:dyDescent="0.25">
      <c r="M70" s="211"/>
    </row>
  </sheetData>
  <sheetProtection algorithmName="SHA-512" hashValue="Lwh7QcReEbRw8B39ugoduSxKdUIQgGWhbuNAhvjoB4UJYs7TaVXuj8W0UP0rNQM30RO5bJ1Xd4Bz1RpAGPJrhQ==" saltValue="5oe4bTNon9NuqpY9cn50AQ==" spinCount="100000" sheet="1" objects="1" scenarios="1"/>
  <mergeCells count="2">
    <mergeCell ref="C55:H55"/>
    <mergeCell ref="C54:H54"/>
  </mergeCells>
  <pageMargins left="0.31496062992125984" right="0.31496062992125984" top="0.35433070866141736" bottom="0.35433070866141736" header="0.31496062992125984" footer="0.31496062992125984"/>
  <pageSetup paperSize="8" scale="46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Inputs and key outputs</vt:lpstr>
      <vt:lpstr>Calculation</vt:lpstr>
      <vt:lpstr>Calculation!Print_Area</vt:lpstr>
      <vt:lpstr>'Inputs and key outputs'!Print_Area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Vaughan-Morris</dc:creator>
  <cp:lastModifiedBy>Registered User</cp:lastModifiedBy>
  <cp:lastPrinted>2015-02-03T16:23:45Z</cp:lastPrinted>
  <dcterms:created xsi:type="dcterms:W3CDTF">2014-01-20T10:30:34Z</dcterms:created>
  <dcterms:modified xsi:type="dcterms:W3CDTF">2019-10-15T14:45:29Z</dcterms:modified>
</cp:coreProperties>
</file>