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tonsplc.sharepoint.com/sites/QSHE-OnSite/EMS/EMS PPC/Permit FP3132PH/V008 - Permit Variation/RQP Tool &amp; Documents/Submission Documents/"/>
    </mc:Choice>
  </mc:AlternateContent>
  <xr:revisionPtr revIDLastSave="33" documentId="8_{85D65360-BB5A-4BA9-BA5E-E8B1B735BE5D}" xr6:coauthVersionLast="47" xr6:coauthVersionMax="47" xr10:uidLastSave="{BFC7F6EA-486E-4B1A-8C01-098E36C98472}"/>
  <bookViews>
    <workbookView xWindow="22932" yWindow="-108" windowWidth="23256" windowHeight="12576" activeTab="1" xr2:uid="{42A1D72D-DA8E-473A-8E6D-38EB722A9C20}"/>
  </bookViews>
  <sheets>
    <sheet name="Muntons Effluent" sheetId="2" r:id="rId1"/>
    <sheet name="BOD" sheetId="3" r:id="rId2"/>
  </sheets>
  <definedNames>
    <definedName name="ExternalData_1" localSheetId="0" hidden="1">'Muntons Effluent'!$A$1:$L$699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E24" i="3"/>
  <c r="G23" i="3"/>
  <c r="E23" i="3"/>
  <c r="K21" i="3"/>
  <c r="I21" i="3"/>
  <c r="K20" i="3"/>
  <c r="I20" i="3"/>
  <c r="K19" i="3"/>
  <c r="I19" i="3"/>
  <c r="K18" i="3"/>
  <c r="I18" i="3"/>
  <c r="K17" i="3"/>
  <c r="I17" i="3"/>
  <c r="K16" i="3"/>
  <c r="I16" i="3"/>
  <c r="K15" i="3"/>
  <c r="I15" i="3"/>
  <c r="K14" i="3"/>
  <c r="I14" i="3"/>
  <c r="K13" i="3"/>
  <c r="I13" i="3"/>
  <c r="K12" i="3"/>
  <c r="I12" i="3"/>
  <c r="K11" i="3"/>
  <c r="I11" i="3"/>
  <c r="K10" i="3"/>
  <c r="I10" i="3"/>
  <c r="K9" i="3"/>
  <c r="I9" i="3"/>
  <c r="K8" i="3"/>
  <c r="I8" i="3"/>
  <c r="K7" i="3"/>
  <c r="I7" i="3"/>
  <c r="K6" i="3"/>
  <c r="I6" i="3"/>
  <c r="K5" i="3"/>
  <c r="I5" i="3"/>
  <c r="K701" i="2"/>
  <c r="K702" i="2"/>
  <c r="I23" i="3" l="1"/>
  <c r="K23" i="3"/>
  <c r="I24" i="3"/>
  <c r="K24" i="3"/>
  <c r="C701" i="2"/>
  <c r="E701" i="2"/>
  <c r="F701" i="2"/>
  <c r="G701" i="2"/>
  <c r="H701" i="2"/>
  <c r="I701" i="2"/>
  <c r="J701" i="2"/>
  <c r="L701" i="2"/>
  <c r="C702" i="2"/>
  <c r="E702" i="2"/>
  <c r="F702" i="2"/>
  <c r="G702" i="2"/>
  <c r="H702" i="2"/>
  <c r="I702" i="2"/>
  <c r="J702" i="2"/>
  <c r="L702" i="2"/>
  <c r="B702" i="2"/>
  <c r="B701" i="2"/>
  <c r="M671" i="2" l="1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D690" i="2"/>
  <c r="D691" i="2"/>
  <c r="D692" i="2"/>
  <c r="D693" i="2"/>
  <c r="D694" i="2"/>
  <c r="D695" i="2"/>
  <c r="D696" i="2"/>
  <c r="D697" i="2"/>
  <c r="D698" i="2"/>
  <c r="D699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71" i="2"/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8" i="2"/>
  <c r="M9" i="2"/>
  <c r="M6" i="2"/>
  <c r="M7" i="2"/>
  <c r="M706" i="2"/>
  <c r="M705" i="2"/>
  <c r="M5" i="2"/>
  <c r="M4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701" i="2" l="1"/>
  <c r="D702" i="2"/>
  <c r="M701" i="2"/>
  <c r="M70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51D6325-CDDA-4151-ABF6-E4E5ADDDCF6B}" keepAlive="1" name="Query - Sheet1" description="Connection to the 'Sheet1' query in the workbook." type="5" refreshedVersion="8" background="1" saveData="1">
    <dbPr connection="Provider=Microsoft.Mashup.OleDb.1;Data Source=$Workbook$;Location=Sheet1;Extended Properties=&quot;&quot;" command="SELECT * FROM [Sheet1]"/>
  </connection>
</connections>
</file>

<file path=xl/sharedStrings.xml><?xml version="1.0" encoding="utf-8"?>
<sst xmlns="http://schemas.openxmlformats.org/spreadsheetml/2006/main" count="201" uniqueCount="152">
  <si>
    <t>Column1</t>
  </si>
  <si>
    <t>Effluent COD</t>
  </si>
  <si>
    <t>Effluent COD_1</t>
  </si>
  <si>
    <t>Effluent TSS</t>
  </si>
  <si>
    <t>Amoniacal Nitrogen</t>
  </si>
  <si>
    <t>Total Nitrogen</t>
  </si>
  <si>
    <t>Total Iron</t>
  </si>
  <si>
    <t>Phosphorus</t>
  </si>
  <si>
    <t>Daily Discharge</t>
  </si>
  <si>
    <t>mg/l</t>
  </si>
  <si>
    <t>kg/d</t>
  </si>
  <si>
    <t>mg/l as Fe</t>
  </si>
  <si>
    <t>mg/l as P</t>
  </si>
  <si>
    <t>m3</t>
  </si>
  <si>
    <t>10.6</t>
  </si>
  <si>
    <t>7.3</t>
  </si>
  <si>
    <t>6.36</t>
  </si>
  <si>
    <t>5.16</t>
  </si>
  <si>
    <t>4.8</t>
  </si>
  <si>
    <t>4.43</t>
  </si>
  <si>
    <t>6.1</t>
  </si>
  <si>
    <t>6.52</t>
  </si>
  <si>
    <t>6.81</t>
  </si>
  <si>
    <t>9.31</t>
  </si>
  <si>
    <t>8.57</t>
  </si>
  <si>
    <t>6.55</t>
  </si>
  <si>
    <t>7.35</t>
  </si>
  <si>
    <t>5.87</t>
  </si>
  <si>
    <t>7</t>
  </si>
  <si>
    <t>7.6</t>
  </si>
  <si>
    <t>6.66</t>
  </si>
  <si>
    <t>6</t>
  </si>
  <si>
    <t>6.19</t>
  </si>
  <si>
    <t>8.58</t>
  </si>
  <si>
    <t>11.3</t>
  </si>
  <si>
    <t>11</t>
  </si>
  <si>
    <t>11.7</t>
  </si>
  <si>
    <t>8.18</t>
  </si>
  <si>
    <t>8.76</t>
  </si>
  <si>
    <t>8.43</t>
  </si>
  <si>
    <t>9.39</t>
  </si>
  <si>
    <t>7.83</t>
  </si>
  <si>
    <t>10.9</t>
  </si>
  <si>
    <t>8.73</t>
  </si>
  <si>
    <t>6.01</t>
  </si>
  <si>
    <t>6.7</t>
  </si>
  <si>
    <t>5.35</t>
  </si>
  <si>
    <t>5.75</t>
  </si>
  <si>
    <t>7.44</t>
  </si>
  <si>
    <t>6.69</t>
  </si>
  <si>
    <t>4.82</t>
  </si>
  <si>
    <t>5.74</t>
  </si>
  <si>
    <t>10.7</t>
  </si>
  <si>
    <t>6.39</t>
  </si>
  <si>
    <t>7.66</t>
  </si>
  <si>
    <t>6.84</t>
  </si>
  <si>
    <t>5.31</t>
  </si>
  <si>
    <t>7.94</t>
  </si>
  <si>
    <t>11.8</t>
  </si>
  <si>
    <t>12.8</t>
  </si>
  <si>
    <t>12.6</t>
  </si>
  <si>
    <t>9.15</t>
  </si>
  <si>
    <t>8.33</t>
  </si>
  <si>
    <t>8.94</t>
  </si>
  <si>
    <t>9.85</t>
  </si>
  <si>
    <t>5.71</t>
  </si>
  <si>
    <t>11.9</t>
  </si>
  <si>
    <t>12.5</t>
  </si>
  <si>
    <t>10</t>
  </si>
  <si>
    <t>7.88</t>
  </si>
  <si>
    <t>7.1</t>
  </si>
  <si>
    <t>6.21</t>
  </si>
  <si>
    <t>6.07</t>
  </si>
  <si>
    <t>12</t>
  </si>
  <si>
    <t>8.83</t>
  </si>
  <si>
    <t>6.89</t>
  </si>
  <si>
    <t>5.99</t>
  </si>
  <si>
    <t>14.9</t>
  </si>
  <si>
    <t>15.1</t>
  </si>
  <si>
    <t>10.8</t>
  </si>
  <si>
    <t>11.4</t>
  </si>
  <si>
    <t>13.1</t>
  </si>
  <si>
    <t>15.6</t>
  </si>
  <si>
    <t>15.4</t>
  </si>
  <si>
    <t>17.7</t>
  </si>
  <si>
    <t>12.4</t>
  </si>
  <si>
    <t>13.8</t>
  </si>
  <si>
    <t>13.3</t>
  </si>
  <si>
    <t>11.6</t>
  </si>
  <si>
    <t>13.7</t>
  </si>
  <si>
    <t>14.3</t>
  </si>
  <si>
    <t>13.4</t>
  </si>
  <si>
    <t>14.8</t>
  </si>
  <si>
    <t>15.5</t>
  </si>
  <si>
    <t>8.07</t>
  </si>
  <si>
    <t>9.36</t>
  </si>
  <si>
    <t>12.9</t>
  </si>
  <si>
    <t>13.6</t>
  </si>
  <si>
    <t>19.2</t>
  </si>
  <si>
    <t>18</t>
  </si>
  <si>
    <t>15.9</t>
  </si>
  <si>
    <t>13.2</t>
  </si>
  <si>
    <t>8.23</t>
  </si>
  <si>
    <t>5.07</t>
  </si>
  <si>
    <t>5.78</t>
  </si>
  <si>
    <t>7.55</t>
  </si>
  <si>
    <t>11.2</t>
  </si>
  <si>
    <t>10.5</t>
  </si>
  <si>
    <t>14.7</t>
  </si>
  <si>
    <t>7.89</t>
  </si>
  <si>
    <t>9.1</t>
  </si>
  <si>
    <t>13</t>
  </si>
  <si>
    <t>13.96</t>
  </si>
  <si>
    <t>7.71</t>
  </si>
  <si>
    <t>9.5</t>
  </si>
  <si>
    <t>14.1</t>
  </si>
  <si>
    <t>6.37</t>
  </si>
  <si>
    <t>8.65</t>
  </si>
  <si>
    <t>11.5</t>
  </si>
  <si>
    <t>5.93</t>
  </si>
  <si>
    <t>4.24</t>
  </si>
  <si>
    <t>6.43</t>
  </si>
  <si>
    <t>15</t>
  </si>
  <si>
    <t>7.29</t>
  </si>
  <si>
    <t>7.49</t>
  </si>
  <si>
    <t>6.85</t>
  </si>
  <si>
    <t>8.32</t>
  </si>
  <si>
    <t>7.9</t>
  </si>
  <si>
    <t>9.69</t>
  </si>
  <si>
    <t>11.1</t>
  </si>
  <si>
    <t>10.3</t>
  </si>
  <si>
    <t>12.3</t>
  </si>
  <si>
    <t>Standard Deviation</t>
  </si>
  <si>
    <t>Indicates Mean used to fill gap</t>
  </si>
  <si>
    <t>pH</t>
  </si>
  <si>
    <t>Calculated BOD</t>
  </si>
  <si>
    <t>Mean</t>
  </si>
  <si>
    <t>m3/s</t>
  </si>
  <si>
    <t>Temperature</t>
  </si>
  <si>
    <t>Flooded</t>
  </si>
  <si>
    <t>COD</t>
  </si>
  <si>
    <t xml:space="preserve"> </t>
  </si>
  <si>
    <t>BOD</t>
  </si>
  <si>
    <t>COD/BOD</t>
  </si>
  <si>
    <t>Projected BOD</t>
  </si>
  <si>
    <t>SD</t>
  </si>
  <si>
    <t xml:space="preserve">Source: </t>
  </si>
  <si>
    <t>Eurofins Food Testing UK Ltd,</t>
  </si>
  <si>
    <t>Gateway House,</t>
  </si>
  <si>
    <t>Ammonite Drive,</t>
  </si>
  <si>
    <t>Needham Market,</t>
  </si>
  <si>
    <t>Suffolk, IP6 8EL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</si>
</sst>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/>
    <xf numFmtId="0" fontId="0" fillId="5" borderId="0" xfId="0" applyFill="1"/>
    <xf numFmtId="165" fontId="0" fillId="0" borderId="0" xfId="0" applyNumberFormat="1"/>
    <xf numFmtId="165" fontId="0" fillId="5" borderId="0" xfId="0" applyNumberFormat="1" applyFill="1"/>
    <xf numFmtId="0" fontId="0" fillId="0" borderId="0" xfId="0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/>
    </xf>
    <xf numFmtId="164" fontId="3" fillId="0" borderId="0" xfId="0" applyNumberFormat="1" applyFont="1"/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/>
    </xf>
    <xf numFmtId="2" fontId="0" fillId="6" borderId="0" xfId="0" applyNumberFormat="1" applyFill="1" applyAlignment="1">
      <alignment horizontal="right"/>
    </xf>
    <xf numFmtId="0" fontId="3" fillId="0" borderId="0" xfId="0" applyFont="1" applyAlignment="1">
      <alignment horizontal="center"/>
    </xf>
    <xf numFmtId="0" fontId="3" fillId="6" borderId="0" xfId="0" applyFont="1" applyFill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3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22C1084-EE14-4599-BF38-0D9D5407A321}" autoFormatId="16" applyNumberFormats="0" applyBorderFormats="0" applyFontFormats="0" applyPatternFormats="0" applyAlignmentFormats="0" applyWidthHeightFormats="0">
  <queryTableRefresh nextId="13">
    <queryTableFields count="12">
      <queryTableField id="1" name="Column1" tableColumnId="1"/>
      <queryTableField id="2" name="Effluent COD" tableColumnId="2"/>
      <queryTableField id="3" name="Effluent COD_1" tableColumnId="3"/>
      <queryTableField id="10" dataBound="0" tableColumnId="10"/>
      <queryTableField id="4" name="Effluent TSS" tableColumnId="4"/>
      <queryTableField id="5" name="Amoniacal Nitrogen" tableColumnId="5"/>
      <queryTableField id="6" name="Total Nitrogen" tableColumnId="6"/>
      <queryTableField id="7" name="Total Iron" tableColumnId="7"/>
      <queryTableField id="8" name="Phosphorus" tableColumnId="8"/>
      <queryTableField id="11" dataBound="0" tableColumnId="11"/>
      <queryTableField id="12" dataBound="0" tableColumnId="12"/>
      <queryTableField id="9" name="Daily Discharge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E9497E-4E74-45A5-8257-85FE2AE715F8}" name="Sheet1" displayName="Sheet1" ref="A1:L699" tableType="queryTable" totalsRowShown="0">
  <autoFilter ref="A1:L699" xr:uid="{F4E9497E-4E74-45A5-8257-85FE2AE715F8}"/>
  <tableColumns count="12">
    <tableColumn id="1" xr3:uid="{D325C074-CF0B-489E-B270-D1F50994759A}" uniqueName="1" name="Column1" queryTableFieldId="1" dataDxfId="2"/>
    <tableColumn id="2" xr3:uid="{5829B2B8-D7D4-48EE-B4C5-40B8DD9E8E14}" uniqueName="2" name="Effluent COD" queryTableFieldId="2"/>
    <tableColumn id="3" xr3:uid="{5AF05B63-07C2-4CFC-BEDD-1FD3F2D9DB92}" uniqueName="3" name="Effluent COD_1" queryTableFieldId="3"/>
    <tableColumn id="10" xr3:uid="{028766BA-5280-4A66-B1ED-542D858BCBA0}" uniqueName="10" name="Calculated BOD" queryTableFieldId="10" dataDxfId="1">
      <calculatedColumnFormula>Sheet1[[#This Row],[Effluent COD]]/20</calculatedColumnFormula>
    </tableColumn>
    <tableColumn id="4" xr3:uid="{57EAC1B5-27A2-4EF1-8F83-D7EA47799BF4}" uniqueName="4" name="Effluent TSS" queryTableFieldId="4"/>
    <tableColumn id="5" xr3:uid="{85B69F89-52AD-41D7-B5E0-CAA84D2DF756}" uniqueName="5" name="Amoniacal Nitrogen" queryTableFieldId="5"/>
    <tableColumn id="6" xr3:uid="{0619865E-EBE2-4383-A2F5-5F0B32635DD7}" uniqueName="6" name="Total Nitrogen" queryTableFieldId="6" dataDxfId="0"/>
    <tableColumn id="7" xr3:uid="{85388AEC-F719-4467-89C3-209889511D9F}" uniqueName="7" name="Total Iron" queryTableFieldId="7"/>
    <tableColumn id="8" xr3:uid="{5D959D01-C7E4-41C0-9819-A00AD22A20B9}" uniqueName="8" name="Phosphorus" queryTableFieldId="8"/>
    <tableColumn id="11" xr3:uid="{54175657-AAF7-4452-ADA6-ACE95D8D81B9}" uniqueName="11" name="pH" queryTableFieldId="11"/>
    <tableColumn id="12" xr3:uid="{B4C13F71-039B-4732-B4CE-B38F796E2EC2}" uniqueName="12" name="Temperature" queryTableFieldId="12"/>
    <tableColumn id="9" xr3:uid="{CFD3D8EB-11C2-482C-9B1C-7FC5FC21BD03}" uniqueName="9" name="Daily Discharge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4939-6DED-4A13-8FBA-70B118397131}">
  <dimension ref="A1:M706"/>
  <sheetViews>
    <sheetView workbookViewId="0">
      <pane ySplit="2" topLeftCell="A683" activePane="bottomLeft" state="frozen"/>
      <selection pane="bottomLeft" activeCell="E710" sqref="E710"/>
    </sheetView>
  </sheetViews>
  <sheetFormatPr defaultRowHeight="15" x14ac:dyDescent="0.25"/>
  <cols>
    <col min="1" max="1" width="17.42578125" bestFit="1" customWidth="1"/>
    <col min="2" max="2" width="15" bestFit="1" customWidth="1"/>
    <col min="3" max="3" width="16.7109375" bestFit="1" customWidth="1"/>
    <col min="4" max="4" width="16.7109375" customWidth="1"/>
    <col min="5" max="5" width="13.85546875" bestFit="1" customWidth="1"/>
    <col min="6" max="6" width="20.5703125" bestFit="1" customWidth="1"/>
    <col min="7" max="7" width="18.7109375" style="4" bestFit="1" customWidth="1"/>
    <col min="8" max="8" width="11.28515625" bestFit="1" customWidth="1"/>
    <col min="9" max="9" width="13.5703125" bestFit="1" customWidth="1"/>
    <col min="10" max="11" width="13.5703125" customWidth="1"/>
    <col min="12" max="12" width="16.85546875" bestFit="1" customWidth="1"/>
    <col min="13" max="13" width="12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135</v>
      </c>
      <c r="E1" t="s">
        <v>3</v>
      </c>
      <c r="F1" t="s">
        <v>4</v>
      </c>
      <c r="G1" s="4" t="s">
        <v>5</v>
      </c>
      <c r="H1" t="s">
        <v>6</v>
      </c>
      <c r="I1" t="s">
        <v>7</v>
      </c>
      <c r="J1" t="s">
        <v>134</v>
      </c>
      <c r="K1" t="s">
        <v>138</v>
      </c>
      <c r="L1" t="s">
        <v>8</v>
      </c>
      <c r="M1" s="2" t="s">
        <v>8</v>
      </c>
    </row>
    <row r="2" spans="1:13" x14ac:dyDescent="0.25">
      <c r="A2" s="1"/>
      <c r="B2" t="s">
        <v>9</v>
      </c>
      <c r="C2" t="s">
        <v>10</v>
      </c>
      <c r="D2" t="e">
        <f>Sheet1[[#This Row],[Effluent COD]]/20</f>
        <v>#VALUE!</v>
      </c>
      <c r="E2" t="s">
        <v>9</v>
      </c>
      <c r="F2" t="s">
        <v>9</v>
      </c>
      <c r="G2" s="4" t="s">
        <v>9</v>
      </c>
      <c r="H2" t="s">
        <v>11</v>
      </c>
      <c r="I2" t="s">
        <v>12</v>
      </c>
      <c r="L2" t="s">
        <v>13</v>
      </c>
      <c r="M2" s="8" t="s">
        <v>137</v>
      </c>
    </row>
    <row r="3" spans="1:13" x14ac:dyDescent="0.25">
      <c r="A3" s="1"/>
      <c r="D3">
        <f>Sheet1[[#This Row],[Effluent COD]]/20</f>
        <v>0</v>
      </c>
    </row>
    <row r="4" spans="1:13" x14ac:dyDescent="0.25">
      <c r="A4" s="1">
        <v>44927</v>
      </c>
      <c r="B4">
        <v>101</v>
      </c>
      <c r="C4">
        <v>129.98699999999999</v>
      </c>
      <c r="D4">
        <f>Sheet1[[#This Row],[Effluent COD]]/20</f>
        <v>5.05</v>
      </c>
      <c r="E4">
        <v>19</v>
      </c>
      <c r="F4">
        <v>6.9000000000000006E-2</v>
      </c>
      <c r="H4">
        <v>0.80900000000000005</v>
      </c>
      <c r="I4">
        <v>0.23400000000000001</v>
      </c>
      <c r="J4">
        <v>7.63</v>
      </c>
      <c r="K4">
        <v>16</v>
      </c>
      <c r="L4">
        <v>1287</v>
      </c>
      <c r="M4" s="9">
        <f>Sheet1[[#This Row],[Daily Discharge]]/24/60/60</f>
        <v>1.4895833333333334E-2</v>
      </c>
    </row>
    <row r="5" spans="1:13" x14ac:dyDescent="0.25">
      <c r="A5" s="1">
        <v>44928</v>
      </c>
      <c r="B5">
        <v>110</v>
      </c>
      <c r="C5">
        <v>144.32</v>
      </c>
      <c r="D5">
        <f>Sheet1[[#This Row],[Effluent COD]]/20</f>
        <v>5.5</v>
      </c>
      <c r="E5">
        <v>22</v>
      </c>
      <c r="F5">
        <v>0.74</v>
      </c>
      <c r="H5">
        <v>0.747</v>
      </c>
      <c r="I5">
        <v>0.245</v>
      </c>
      <c r="J5">
        <v>7.63</v>
      </c>
      <c r="K5">
        <v>21</v>
      </c>
      <c r="L5">
        <v>1312</v>
      </c>
      <c r="M5" s="10">
        <f>Sheet1[[#This Row],[Daily Discharge]]/24/60/60</f>
        <v>1.5185185185185185E-2</v>
      </c>
    </row>
    <row r="6" spans="1:13" x14ac:dyDescent="0.25">
      <c r="A6" s="1">
        <v>44929</v>
      </c>
      <c r="B6">
        <v>126</v>
      </c>
      <c r="C6">
        <v>165.94200000000001</v>
      </c>
      <c r="D6">
        <f>Sheet1[[#This Row],[Effluent COD]]/20</f>
        <v>6.3</v>
      </c>
      <c r="E6">
        <v>9</v>
      </c>
      <c r="F6">
        <v>2.1000000000000001E-2</v>
      </c>
      <c r="H6">
        <v>0.79300000000000004</v>
      </c>
      <c r="I6">
        <v>0.26800000000000002</v>
      </c>
      <c r="J6">
        <v>7.6</v>
      </c>
      <c r="K6">
        <v>17</v>
      </c>
      <c r="L6">
        <v>1317</v>
      </c>
      <c r="M6" s="11">
        <f>Sheet1[[#This Row],[Daily Discharge]]/24/60/60</f>
        <v>1.5243055555555555E-2</v>
      </c>
    </row>
    <row r="7" spans="1:13" x14ac:dyDescent="0.25">
      <c r="A7" s="1">
        <v>44930</v>
      </c>
      <c r="B7">
        <v>128</v>
      </c>
      <c r="C7">
        <v>167.93600000000001</v>
      </c>
      <c r="D7">
        <f>Sheet1[[#This Row],[Effluent COD]]/20</f>
        <v>6.4</v>
      </c>
      <c r="E7">
        <v>20</v>
      </c>
      <c r="F7">
        <v>0.03</v>
      </c>
      <c r="H7">
        <v>0.97899999999999998</v>
      </c>
      <c r="I7">
        <v>0.34200000000000003</v>
      </c>
      <c r="J7">
        <v>7.66</v>
      </c>
      <c r="K7">
        <v>18</v>
      </c>
      <c r="L7">
        <v>1312</v>
      </c>
      <c r="M7" s="10">
        <f>Sheet1[[#This Row],[Daily Discharge]]/24/60/60</f>
        <v>1.5185185185185185E-2</v>
      </c>
    </row>
    <row r="8" spans="1:13" x14ac:dyDescent="0.25">
      <c r="A8" s="1">
        <v>44931</v>
      </c>
      <c r="B8">
        <v>150</v>
      </c>
      <c r="C8">
        <v>219.6</v>
      </c>
      <c r="D8">
        <f>Sheet1[[#This Row],[Effluent COD]]/20</f>
        <v>7.5</v>
      </c>
      <c r="E8">
        <v>18</v>
      </c>
      <c r="F8">
        <v>0.189</v>
      </c>
      <c r="H8">
        <v>1.1200000000000001</v>
      </c>
      <c r="I8">
        <v>0.434</v>
      </c>
      <c r="J8">
        <v>7.33</v>
      </c>
      <c r="K8">
        <v>15</v>
      </c>
      <c r="L8">
        <v>1464</v>
      </c>
      <c r="M8" s="11">
        <f>Sheet1[[#This Row],[Daily Discharge]]/24/60/60</f>
        <v>1.6944444444444443E-2</v>
      </c>
    </row>
    <row r="9" spans="1:13" x14ac:dyDescent="0.25">
      <c r="A9" s="1">
        <v>44932</v>
      </c>
      <c r="B9">
        <v>145</v>
      </c>
      <c r="C9">
        <v>207.785</v>
      </c>
      <c r="D9">
        <f>Sheet1[[#This Row],[Effluent COD]]/20</f>
        <v>7.25</v>
      </c>
      <c r="E9">
        <v>19</v>
      </c>
      <c r="F9">
        <v>4.2000000000000003E-2</v>
      </c>
      <c r="H9">
        <v>1.1200000000000001</v>
      </c>
      <c r="I9">
        <v>0.40699999999999997</v>
      </c>
      <c r="J9">
        <v>7.63</v>
      </c>
      <c r="K9">
        <v>14</v>
      </c>
      <c r="L9">
        <v>1433</v>
      </c>
      <c r="M9" s="10">
        <f>Sheet1[[#This Row],[Daily Discharge]]/24/60/60</f>
        <v>1.6585648148148148E-2</v>
      </c>
    </row>
    <row r="10" spans="1:13" x14ac:dyDescent="0.25">
      <c r="A10" s="1">
        <v>44933</v>
      </c>
      <c r="B10">
        <v>127</v>
      </c>
      <c r="C10">
        <v>177.41900000000001</v>
      </c>
      <c r="D10">
        <f>Sheet1[[#This Row],[Effluent COD]]/20</f>
        <v>6.35</v>
      </c>
      <c r="E10">
        <v>20</v>
      </c>
      <c r="F10">
        <v>1.9E-2</v>
      </c>
      <c r="H10">
        <v>0.96199999999999997</v>
      </c>
      <c r="I10">
        <v>0.28399999999999997</v>
      </c>
      <c r="J10">
        <v>7.63</v>
      </c>
      <c r="K10">
        <v>16</v>
      </c>
      <c r="L10">
        <v>1397</v>
      </c>
      <c r="M10" s="11">
        <f>Sheet1[[#This Row],[Daily Discharge]]/24/60/60</f>
        <v>1.6168981481481482E-2</v>
      </c>
    </row>
    <row r="11" spans="1:13" x14ac:dyDescent="0.25">
      <c r="A11" s="1">
        <v>44934</v>
      </c>
      <c r="B11">
        <v>125</v>
      </c>
      <c r="C11">
        <v>174.625</v>
      </c>
      <c r="D11">
        <f>Sheet1[[#This Row],[Effluent COD]]/20</f>
        <v>6.25</v>
      </c>
      <c r="E11">
        <v>9</v>
      </c>
      <c r="F11">
        <v>1.4999999999999999E-2</v>
      </c>
      <c r="H11">
        <v>0.91900000000000004</v>
      </c>
      <c r="I11">
        <v>0.251</v>
      </c>
      <c r="J11">
        <v>7.6</v>
      </c>
      <c r="K11">
        <v>17</v>
      </c>
      <c r="L11">
        <v>1397</v>
      </c>
      <c r="M11" s="10">
        <f>Sheet1[[#This Row],[Daily Discharge]]/24/60/60</f>
        <v>1.6168981481481482E-2</v>
      </c>
    </row>
    <row r="12" spans="1:13" x14ac:dyDescent="0.25">
      <c r="A12" s="1">
        <v>44935</v>
      </c>
      <c r="B12">
        <v>132</v>
      </c>
      <c r="C12">
        <v>183.61199999999999</v>
      </c>
      <c r="D12">
        <f>Sheet1[[#This Row],[Effluent COD]]/20</f>
        <v>6.6</v>
      </c>
      <c r="E12">
        <v>13</v>
      </c>
      <c r="F12">
        <v>2.9000000000000001E-2</v>
      </c>
      <c r="H12">
        <v>0.92200000000000004</v>
      </c>
      <c r="I12">
        <v>0.29499999999999998</v>
      </c>
      <c r="J12">
        <v>7.61</v>
      </c>
      <c r="K12">
        <v>15</v>
      </c>
      <c r="L12">
        <v>1391</v>
      </c>
      <c r="M12" s="11">
        <f>Sheet1[[#This Row],[Daily Discharge]]/24/60/60</f>
        <v>1.6099537037037037E-2</v>
      </c>
    </row>
    <row r="13" spans="1:13" x14ac:dyDescent="0.25">
      <c r="A13" s="1">
        <v>44936</v>
      </c>
      <c r="B13">
        <v>150</v>
      </c>
      <c r="C13">
        <v>218.4</v>
      </c>
      <c r="D13">
        <f>Sheet1[[#This Row],[Effluent COD]]/20</f>
        <v>7.5</v>
      </c>
      <c r="E13">
        <v>11</v>
      </c>
      <c r="F13">
        <v>1.2999999999999999E-2</v>
      </c>
      <c r="H13">
        <v>0.91700000000000004</v>
      </c>
      <c r="I13">
        <v>0.22600000000000001</v>
      </c>
      <c r="J13">
        <v>7.6</v>
      </c>
      <c r="K13">
        <v>19</v>
      </c>
      <c r="L13">
        <v>1456</v>
      </c>
      <c r="M13" s="10">
        <f>Sheet1[[#This Row],[Daily Discharge]]/24/60/60</f>
        <v>1.6851851851851851E-2</v>
      </c>
    </row>
    <row r="14" spans="1:13" x14ac:dyDescent="0.25">
      <c r="A14" s="1">
        <v>44937</v>
      </c>
      <c r="B14">
        <v>167</v>
      </c>
      <c r="C14">
        <v>249.83199999999999</v>
      </c>
      <c r="D14">
        <f>Sheet1[[#This Row],[Effluent COD]]/20</f>
        <v>8.35</v>
      </c>
      <c r="E14">
        <v>11</v>
      </c>
      <c r="F14">
        <v>1.9E-2</v>
      </c>
      <c r="H14">
        <v>0.98699999999999999</v>
      </c>
      <c r="I14">
        <v>0.23100000000000001</v>
      </c>
      <c r="J14">
        <v>7.64</v>
      </c>
      <c r="K14">
        <v>18</v>
      </c>
      <c r="L14">
        <v>1496</v>
      </c>
      <c r="M14" s="11">
        <f>Sheet1[[#This Row],[Daily Discharge]]/24/60/60</f>
        <v>1.7314814814814818E-2</v>
      </c>
    </row>
    <row r="15" spans="1:13" x14ac:dyDescent="0.25">
      <c r="A15" s="1">
        <v>44938</v>
      </c>
      <c r="B15">
        <v>174</v>
      </c>
      <c r="C15">
        <v>266.22000000000003</v>
      </c>
      <c r="D15">
        <f>Sheet1[[#This Row],[Effluent COD]]/20</f>
        <v>8.6999999999999993</v>
      </c>
      <c r="E15">
        <v>14</v>
      </c>
      <c r="F15">
        <v>1.4999999999999999E-2</v>
      </c>
      <c r="H15">
        <v>0.94299999999999995</v>
      </c>
      <c r="I15">
        <v>0.23400000000000001</v>
      </c>
      <c r="J15">
        <v>7.59</v>
      </c>
      <c r="K15">
        <v>15</v>
      </c>
      <c r="L15">
        <v>1530</v>
      </c>
      <c r="M15" s="10">
        <f>Sheet1[[#This Row],[Daily Discharge]]/24/60/60</f>
        <v>1.7708333333333333E-2</v>
      </c>
    </row>
    <row r="16" spans="1:13" x14ac:dyDescent="0.25">
      <c r="A16" s="1">
        <v>44939</v>
      </c>
      <c r="B16">
        <v>150</v>
      </c>
      <c r="C16">
        <v>244.8</v>
      </c>
      <c r="D16">
        <f>Sheet1[[#This Row],[Effluent COD]]/20</f>
        <v>7.5</v>
      </c>
      <c r="E16">
        <v>9</v>
      </c>
      <c r="F16">
        <v>2.1999999999999999E-2</v>
      </c>
      <c r="H16">
        <v>0.97399999999999998</v>
      </c>
      <c r="I16">
        <v>0.38300000000000001</v>
      </c>
      <c r="J16">
        <v>7.6</v>
      </c>
      <c r="K16">
        <v>16</v>
      </c>
      <c r="L16">
        <v>1632</v>
      </c>
      <c r="M16" s="11">
        <f>Sheet1[[#This Row],[Daily Discharge]]/24/60/60</f>
        <v>1.8888888888888889E-2</v>
      </c>
    </row>
    <row r="17" spans="1:13" x14ac:dyDescent="0.25">
      <c r="A17" s="1">
        <v>44940</v>
      </c>
      <c r="B17">
        <v>175</v>
      </c>
      <c r="C17">
        <v>249.9</v>
      </c>
      <c r="D17">
        <f>Sheet1[[#This Row],[Effluent COD]]/20</f>
        <v>8.75</v>
      </c>
      <c r="E17">
        <v>14</v>
      </c>
      <c r="F17">
        <v>2.7E-2</v>
      </c>
      <c r="H17">
        <v>1.06</v>
      </c>
      <c r="I17">
        <v>0.27700000000000002</v>
      </c>
      <c r="J17">
        <v>7.6</v>
      </c>
      <c r="K17">
        <v>24</v>
      </c>
      <c r="L17">
        <v>1428</v>
      </c>
      <c r="M17" s="10">
        <f>Sheet1[[#This Row],[Daily Discharge]]/24/60/60</f>
        <v>1.6527777777777777E-2</v>
      </c>
    </row>
    <row r="18" spans="1:13" x14ac:dyDescent="0.25">
      <c r="A18" s="1">
        <v>44941</v>
      </c>
      <c r="B18">
        <v>168</v>
      </c>
      <c r="C18">
        <v>252.50399999999999</v>
      </c>
      <c r="D18">
        <f>Sheet1[[#This Row],[Effluent COD]]/20</f>
        <v>8.4</v>
      </c>
      <c r="E18">
        <v>16</v>
      </c>
      <c r="F18">
        <v>0.314</v>
      </c>
      <c r="H18">
        <v>1.1499999999999999</v>
      </c>
      <c r="I18">
        <v>0.31900000000000001</v>
      </c>
      <c r="J18">
        <v>7.68</v>
      </c>
      <c r="K18">
        <v>17</v>
      </c>
      <c r="L18">
        <v>1503</v>
      </c>
      <c r="M18" s="11">
        <f>Sheet1[[#This Row],[Daily Discharge]]/24/60/60</f>
        <v>1.7395833333333333E-2</v>
      </c>
    </row>
    <row r="19" spans="1:13" x14ac:dyDescent="0.25">
      <c r="A19" s="1">
        <v>44942</v>
      </c>
      <c r="B19">
        <v>155</v>
      </c>
      <c r="C19">
        <v>232.03500000000005</v>
      </c>
      <c r="D19">
        <f>Sheet1[[#This Row],[Effluent COD]]/20</f>
        <v>7.75</v>
      </c>
      <c r="E19">
        <v>11</v>
      </c>
      <c r="F19">
        <v>0.128</v>
      </c>
      <c r="H19">
        <v>1</v>
      </c>
      <c r="I19">
        <v>0.248</v>
      </c>
      <c r="J19">
        <v>7.57</v>
      </c>
      <c r="K19">
        <v>19</v>
      </c>
      <c r="L19">
        <v>1497</v>
      </c>
      <c r="M19" s="10">
        <f>Sheet1[[#This Row],[Daily Discharge]]/24/60/60</f>
        <v>1.7326388888888888E-2</v>
      </c>
    </row>
    <row r="20" spans="1:13" x14ac:dyDescent="0.25">
      <c r="A20" s="1">
        <v>44943</v>
      </c>
      <c r="B20">
        <v>134</v>
      </c>
      <c r="C20">
        <v>190.14599999999999</v>
      </c>
      <c r="D20">
        <f>Sheet1[[#This Row],[Effluent COD]]/20</f>
        <v>6.7</v>
      </c>
      <c r="E20">
        <v>14</v>
      </c>
      <c r="F20">
        <v>0.27700000000000002</v>
      </c>
      <c r="H20">
        <v>0.91200000000000003</v>
      </c>
      <c r="I20">
        <v>0.19400000000000001</v>
      </c>
      <c r="J20">
        <v>7.5</v>
      </c>
      <c r="K20">
        <v>16</v>
      </c>
      <c r="L20">
        <v>1419</v>
      </c>
      <c r="M20" s="11">
        <f>Sheet1[[#This Row],[Daily Discharge]]/24/60/60</f>
        <v>1.6423611111111111E-2</v>
      </c>
    </row>
    <row r="21" spans="1:13" x14ac:dyDescent="0.25">
      <c r="A21" s="1">
        <v>44944</v>
      </c>
      <c r="B21">
        <v>132</v>
      </c>
      <c r="C21">
        <v>186.25200000000001</v>
      </c>
      <c r="D21">
        <f>Sheet1[[#This Row],[Effluent COD]]/20</f>
        <v>6.6</v>
      </c>
      <c r="E21">
        <v>14</v>
      </c>
      <c r="F21">
        <v>0.52400000000000002</v>
      </c>
      <c r="H21">
        <v>0.94299999999999995</v>
      </c>
      <c r="I21">
        <v>0.22</v>
      </c>
      <c r="J21">
        <v>7.39</v>
      </c>
      <c r="K21">
        <v>15</v>
      </c>
      <c r="L21">
        <v>1411</v>
      </c>
      <c r="M21" s="10">
        <f>Sheet1[[#This Row],[Daily Discharge]]/24/60/60</f>
        <v>1.6331018518518519E-2</v>
      </c>
    </row>
    <row r="22" spans="1:13" x14ac:dyDescent="0.25">
      <c r="A22" s="1">
        <v>44945</v>
      </c>
      <c r="B22">
        <v>127</v>
      </c>
      <c r="C22">
        <v>165.48099999999999</v>
      </c>
      <c r="D22">
        <f>Sheet1[[#This Row],[Effluent COD]]/20</f>
        <v>6.35</v>
      </c>
      <c r="E22">
        <v>10</v>
      </c>
      <c r="F22">
        <v>0.35599999999999998</v>
      </c>
      <c r="H22">
        <v>0.90700000000000003</v>
      </c>
      <c r="I22">
        <v>0.187</v>
      </c>
      <c r="J22">
        <v>7.54</v>
      </c>
      <c r="K22">
        <v>23</v>
      </c>
      <c r="L22">
        <v>1303</v>
      </c>
      <c r="M22" s="11">
        <f>Sheet1[[#This Row],[Daily Discharge]]/24/60/60</f>
        <v>1.5081018518518518E-2</v>
      </c>
    </row>
    <row r="23" spans="1:13" x14ac:dyDescent="0.25">
      <c r="A23" s="1">
        <v>44946</v>
      </c>
      <c r="B23">
        <v>133</v>
      </c>
      <c r="C23">
        <v>170.506</v>
      </c>
      <c r="D23">
        <f>Sheet1[[#This Row],[Effluent COD]]/20</f>
        <v>6.65</v>
      </c>
      <c r="E23">
        <v>14</v>
      </c>
      <c r="F23">
        <v>9.5000000000000001E-2</v>
      </c>
      <c r="H23">
        <v>0.93400000000000005</v>
      </c>
      <c r="I23">
        <v>0.33</v>
      </c>
      <c r="J23">
        <v>7.52</v>
      </c>
      <c r="K23">
        <v>18</v>
      </c>
      <c r="L23">
        <v>1282</v>
      </c>
      <c r="M23" s="10">
        <f>Sheet1[[#This Row],[Daily Discharge]]/24/60/60</f>
        <v>1.4837962962962963E-2</v>
      </c>
    </row>
    <row r="24" spans="1:13" x14ac:dyDescent="0.25">
      <c r="A24" s="1">
        <v>44947</v>
      </c>
      <c r="B24">
        <v>160</v>
      </c>
      <c r="C24">
        <v>219.68</v>
      </c>
      <c r="D24">
        <f>Sheet1[[#This Row],[Effluent COD]]/20</f>
        <v>8</v>
      </c>
      <c r="E24">
        <v>13</v>
      </c>
      <c r="F24">
        <v>1.4E-2</v>
      </c>
      <c r="H24">
        <v>1.07</v>
      </c>
      <c r="I24">
        <v>0.28000000000000003</v>
      </c>
      <c r="J24">
        <v>7.52</v>
      </c>
      <c r="K24">
        <v>16</v>
      </c>
      <c r="L24">
        <v>1373</v>
      </c>
      <c r="M24" s="11">
        <f>Sheet1[[#This Row],[Daily Discharge]]/24/60/60</f>
        <v>1.5891203703703706E-2</v>
      </c>
    </row>
    <row r="25" spans="1:13" x14ac:dyDescent="0.25">
      <c r="A25" s="1">
        <v>44948</v>
      </c>
      <c r="B25">
        <v>138</v>
      </c>
      <c r="C25">
        <v>186.852</v>
      </c>
      <c r="D25">
        <f>Sheet1[[#This Row],[Effluent COD]]/20</f>
        <v>6.9</v>
      </c>
      <c r="E25">
        <v>20</v>
      </c>
      <c r="F25">
        <v>8.9999999999999993E-3</v>
      </c>
      <c r="H25">
        <v>1.41</v>
      </c>
      <c r="I25">
        <v>0.311</v>
      </c>
      <c r="J25">
        <v>7.47</v>
      </c>
      <c r="K25">
        <v>15</v>
      </c>
      <c r="L25">
        <v>1354</v>
      </c>
      <c r="M25" s="10">
        <f>Sheet1[[#This Row],[Daily Discharge]]/24/60/60</f>
        <v>1.5671296296296298E-2</v>
      </c>
    </row>
    <row r="26" spans="1:13" x14ac:dyDescent="0.25">
      <c r="A26" s="1">
        <v>44949</v>
      </c>
      <c r="B26">
        <v>146</v>
      </c>
      <c r="C26">
        <v>177.68200000000002</v>
      </c>
      <c r="D26">
        <f>Sheet1[[#This Row],[Effluent COD]]/20</f>
        <v>7.3</v>
      </c>
      <c r="E26">
        <v>26</v>
      </c>
      <c r="F26">
        <v>4.0000000000000001E-3</v>
      </c>
      <c r="H26">
        <v>1.05</v>
      </c>
      <c r="I26">
        <v>0.27700000000000002</v>
      </c>
      <c r="J26">
        <v>7.56</v>
      </c>
      <c r="K26">
        <v>16</v>
      </c>
      <c r="L26">
        <v>1217</v>
      </c>
      <c r="M26" s="11">
        <f>Sheet1[[#This Row],[Daily Discharge]]/24/60/60</f>
        <v>1.4085648148148147E-2</v>
      </c>
    </row>
    <row r="27" spans="1:13" x14ac:dyDescent="0.25">
      <c r="A27" s="1">
        <v>44950</v>
      </c>
      <c r="B27">
        <v>147</v>
      </c>
      <c r="C27">
        <v>184.779</v>
      </c>
      <c r="D27">
        <f>Sheet1[[#This Row],[Effluent COD]]/20</f>
        <v>7.35</v>
      </c>
      <c r="E27">
        <v>13</v>
      </c>
      <c r="F27">
        <v>1.4999999999999999E-2</v>
      </c>
      <c r="H27">
        <v>1.02</v>
      </c>
      <c r="I27">
        <v>0.27</v>
      </c>
      <c r="J27">
        <v>7.56</v>
      </c>
      <c r="K27">
        <v>17</v>
      </c>
      <c r="L27">
        <v>1257</v>
      </c>
      <c r="M27" s="10">
        <f>Sheet1[[#This Row],[Daily Discharge]]/24/60/60</f>
        <v>1.4548611111111111E-2</v>
      </c>
    </row>
    <row r="28" spans="1:13" x14ac:dyDescent="0.25">
      <c r="A28" s="1">
        <v>44951</v>
      </c>
      <c r="B28">
        <v>146</v>
      </c>
      <c r="C28">
        <v>186.29599999999999</v>
      </c>
      <c r="D28">
        <f>Sheet1[[#This Row],[Effluent COD]]/20</f>
        <v>7.3</v>
      </c>
      <c r="E28">
        <v>13</v>
      </c>
      <c r="F28">
        <v>3.3000000000000002E-2</v>
      </c>
      <c r="H28">
        <v>1.04</v>
      </c>
      <c r="I28">
        <v>0.254</v>
      </c>
      <c r="J28">
        <v>7.55</v>
      </c>
      <c r="K28">
        <v>14</v>
      </c>
      <c r="L28">
        <v>1276</v>
      </c>
      <c r="M28" s="11">
        <f>Sheet1[[#This Row],[Daily Discharge]]/24/60/60</f>
        <v>1.4768518518518518E-2</v>
      </c>
    </row>
    <row r="29" spans="1:13" x14ac:dyDescent="0.25">
      <c r="A29" s="1">
        <v>44952</v>
      </c>
      <c r="B29">
        <v>137</v>
      </c>
      <c r="C29">
        <v>183.58</v>
      </c>
      <c r="D29">
        <f>Sheet1[[#This Row],[Effluent COD]]/20</f>
        <v>6.85</v>
      </c>
      <c r="E29">
        <v>20</v>
      </c>
      <c r="F29">
        <v>1.7000000000000001E-2</v>
      </c>
      <c r="H29">
        <v>1.29</v>
      </c>
      <c r="I29">
        <v>0.25900000000000001</v>
      </c>
      <c r="J29">
        <v>7.57</v>
      </c>
      <c r="K29">
        <v>20</v>
      </c>
      <c r="L29">
        <v>1340</v>
      </c>
      <c r="M29" s="10">
        <f>Sheet1[[#This Row],[Daily Discharge]]/24/60/60</f>
        <v>1.5509259259259259E-2</v>
      </c>
    </row>
    <row r="30" spans="1:13" x14ac:dyDescent="0.25">
      <c r="A30" s="1">
        <v>44953</v>
      </c>
      <c r="B30">
        <v>145</v>
      </c>
      <c r="C30">
        <v>189.22499999999999</v>
      </c>
      <c r="D30">
        <f>Sheet1[[#This Row],[Effluent COD]]/20</f>
        <v>7.25</v>
      </c>
      <c r="E30">
        <v>24</v>
      </c>
      <c r="F30">
        <v>2.4E-2</v>
      </c>
      <c r="H30">
        <v>0.93500000000000005</v>
      </c>
      <c r="I30">
        <v>0.27600000000000002</v>
      </c>
      <c r="J30">
        <v>7.56</v>
      </c>
      <c r="K30">
        <v>13</v>
      </c>
      <c r="L30">
        <v>1305</v>
      </c>
      <c r="M30" s="11">
        <f>Sheet1[[#This Row],[Daily Discharge]]/24/60/60</f>
        <v>1.5104166666666667E-2</v>
      </c>
    </row>
    <row r="31" spans="1:13" x14ac:dyDescent="0.25">
      <c r="A31" s="1">
        <v>44954</v>
      </c>
      <c r="B31">
        <v>133</v>
      </c>
      <c r="C31">
        <v>172.23500000000001</v>
      </c>
      <c r="D31">
        <f>Sheet1[[#This Row],[Effluent COD]]/20</f>
        <v>6.65</v>
      </c>
      <c r="E31">
        <v>14</v>
      </c>
      <c r="F31">
        <v>8.0000000000000002E-3</v>
      </c>
      <c r="H31">
        <v>0.91300000000000003</v>
      </c>
      <c r="I31">
        <v>0.20300000000000001</v>
      </c>
      <c r="J31">
        <v>7.55</v>
      </c>
      <c r="K31">
        <v>15</v>
      </c>
      <c r="L31">
        <v>1295</v>
      </c>
      <c r="M31" s="10">
        <f>Sheet1[[#This Row],[Daily Discharge]]/24/60/60</f>
        <v>1.4988425925925926E-2</v>
      </c>
    </row>
    <row r="32" spans="1:13" x14ac:dyDescent="0.25">
      <c r="A32" s="1">
        <v>44955</v>
      </c>
      <c r="B32">
        <v>170</v>
      </c>
      <c r="C32">
        <v>227.8</v>
      </c>
      <c r="D32">
        <f>Sheet1[[#This Row],[Effluent COD]]/20</f>
        <v>8.5</v>
      </c>
      <c r="E32">
        <v>22</v>
      </c>
      <c r="F32">
        <v>7.0000000000000001E-3</v>
      </c>
      <c r="H32">
        <v>1.32</v>
      </c>
      <c r="I32">
        <v>0.39300000000000002</v>
      </c>
      <c r="J32">
        <v>7.67</v>
      </c>
      <c r="K32">
        <v>15</v>
      </c>
      <c r="L32">
        <v>1340</v>
      </c>
      <c r="M32" s="11">
        <f>Sheet1[[#This Row],[Daily Discharge]]/24/60/60</f>
        <v>1.5509259259259259E-2</v>
      </c>
    </row>
    <row r="33" spans="1:13" x14ac:dyDescent="0.25">
      <c r="A33" s="1">
        <v>44956</v>
      </c>
      <c r="B33">
        <v>160</v>
      </c>
      <c r="C33">
        <v>212.64</v>
      </c>
      <c r="D33">
        <f>Sheet1[[#This Row],[Effluent COD]]/20</f>
        <v>8</v>
      </c>
      <c r="E33">
        <v>23</v>
      </c>
      <c r="F33">
        <v>1.6E-2</v>
      </c>
      <c r="H33">
        <v>1.18</v>
      </c>
      <c r="I33">
        <v>0.56200000000000006</v>
      </c>
      <c r="J33">
        <v>7.62</v>
      </c>
      <c r="K33">
        <v>14</v>
      </c>
      <c r="L33">
        <v>1329</v>
      </c>
      <c r="M33" s="10">
        <f>Sheet1[[#This Row],[Daily Discharge]]/24/60/60</f>
        <v>1.5381944444444445E-2</v>
      </c>
    </row>
    <row r="34" spans="1:13" x14ac:dyDescent="0.25">
      <c r="A34" s="1">
        <v>44957</v>
      </c>
      <c r="B34">
        <v>171</v>
      </c>
      <c r="C34">
        <v>225.036</v>
      </c>
      <c r="D34">
        <f>Sheet1[[#This Row],[Effluent COD]]/20</f>
        <v>8.5500000000000007</v>
      </c>
      <c r="E34">
        <v>24</v>
      </c>
      <c r="F34">
        <v>8.9999999999999993E-3</v>
      </c>
      <c r="H34">
        <v>1.27</v>
      </c>
      <c r="I34">
        <v>0.36799999999999999</v>
      </c>
      <c r="J34">
        <v>7.61</v>
      </c>
      <c r="K34">
        <v>18</v>
      </c>
      <c r="L34">
        <v>1316</v>
      </c>
      <c r="M34" s="11">
        <f>Sheet1[[#This Row],[Daily Discharge]]/24/60/60</f>
        <v>1.5231481481481483E-2</v>
      </c>
    </row>
    <row r="35" spans="1:13" x14ac:dyDescent="0.25">
      <c r="A35" s="1">
        <v>44958</v>
      </c>
      <c r="B35">
        <v>172</v>
      </c>
      <c r="C35">
        <v>221.708</v>
      </c>
      <c r="D35">
        <f>Sheet1[[#This Row],[Effluent COD]]/20</f>
        <v>8.6</v>
      </c>
      <c r="E35">
        <v>24</v>
      </c>
      <c r="F35">
        <v>7.0000000000000001E-3</v>
      </c>
      <c r="H35">
        <v>1.17</v>
      </c>
      <c r="I35">
        <v>0.40200000000000002</v>
      </c>
      <c r="J35">
        <v>7.58</v>
      </c>
      <c r="K35">
        <v>17</v>
      </c>
      <c r="L35">
        <v>1289</v>
      </c>
      <c r="M35" s="10">
        <f>Sheet1[[#This Row],[Daily Discharge]]/24/60/60</f>
        <v>1.4918981481481483E-2</v>
      </c>
    </row>
    <row r="36" spans="1:13" x14ac:dyDescent="0.25">
      <c r="A36" s="1">
        <v>44959</v>
      </c>
      <c r="B36">
        <v>172</v>
      </c>
      <c r="C36">
        <v>227.55600000000001</v>
      </c>
      <c r="D36">
        <f>Sheet1[[#This Row],[Effluent COD]]/20</f>
        <v>8.6</v>
      </c>
      <c r="E36">
        <v>26</v>
      </c>
      <c r="F36">
        <v>1.2E-2</v>
      </c>
      <c r="H36">
        <v>1.17</v>
      </c>
      <c r="I36">
        <v>0.36699999999999999</v>
      </c>
      <c r="J36">
        <v>7.65</v>
      </c>
      <c r="K36">
        <v>16</v>
      </c>
      <c r="L36">
        <v>1323</v>
      </c>
      <c r="M36" s="11">
        <f>Sheet1[[#This Row],[Daily Discharge]]/24/60/60</f>
        <v>1.53125E-2</v>
      </c>
    </row>
    <row r="37" spans="1:13" x14ac:dyDescent="0.25">
      <c r="A37" s="1">
        <v>44960</v>
      </c>
      <c r="B37">
        <v>171</v>
      </c>
      <c r="C37">
        <v>228.285</v>
      </c>
      <c r="D37">
        <f>Sheet1[[#This Row],[Effluent COD]]/20</f>
        <v>8.5500000000000007</v>
      </c>
      <c r="E37">
        <v>20</v>
      </c>
      <c r="F37">
        <v>2.1000000000000001E-2</v>
      </c>
      <c r="H37">
        <v>1.24</v>
      </c>
      <c r="I37">
        <v>0.68700000000000006</v>
      </c>
      <c r="J37">
        <v>7.66</v>
      </c>
      <c r="K37">
        <v>16</v>
      </c>
      <c r="L37">
        <v>1335</v>
      </c>
      <c r="M37" s="10">
        <f>Sheet1[[#This Row],[Daily Discharge]]/24/60/60</f>
        <v>1.545138888888889E-2</v>
      </c>
    </row>
    <row r="38" spans="1:13" x14ac:dyDescent="0.25">
      <c r="A38" s="1">
        <v>44961</v>
      </c>
      <c r="B38">
        <v>182</v>
      </c>
      <c r="C38">
        <v>242.06</v>
      </c>
      <c r="D38">
        <f>Sheet1[[#This Row],[Effluent COD]]/20</f>
        <v>9.1</v>
      </c>
      <c r="E38">
        <v>19</v>
      </c>
      <c r="F38">
        <v>1.0999999999999999E-2</v>
      </c>
      <c r="H38">
        <v>1.1299999999999999</v>
      </c>
      <c r="I38">
        <v>0.35</v>
      </c>
      <c r="J38">
        <v>7.57</v>
      </c>
      <c r="K38">
        <v>15</v>
      </c>
      <c r="L38">
        <v>1330</v>
      </c>
      <c r="M38" s="11">
        <f>Sheet1[[#This Row],[Daily Discharge]]/24/60/60</f>
        <v>1.5393518518518518E-2</v>
      </c>
    </row>
    <row r="39" spans="1:13" x14ac:dyDescent="0.25">
      <c r="A39" s="1">
        <v>44962</v>
      </c>
      <c r="B39">
        <v>158</v>
      </c>
      <c r="C39">
        <v>209.35</v>
      </c>
      <c r="D39">
        <f>Sheet1[[#This Row],[Effluent COD]]/20</f>
        <v>7.9</v>
      </c>
      <c r="E39">
        <v>25</v>
      </c>
      <c r="F39">
        <v>1.0999999999999999E-2</v>
      </c>
      <c r="H39">
        <v>1.31</v>
      </c>
      <c r="I39">
        <v>0.379</v>
      </c>
      <c r="J39">
        <v>7.56</v>
      </c>
      <c r="K39">
        <v>16</v>
      </c>
      <c r="L39">
        <v>1325</v>
      </c>
      <c r="M39" s="10">
        <f>Sheet1[[#This Row],[Daily Discharge]]/24/60/60</f>
        <v>1.5335648148148149E-2</v>
      </c>
    </row>
    <row r="40" spans="1:13" x14ac:dyDescent="0.25">
      <c r="A40" s="1">
        <v>44963</v>
      </c>
      <c r="B40">
        <v>123</v>
      </c>
      <c r="C40">
        <v>158.30099999999999</v>
      </c>
      <c r="D40">
        <f>Sheet1[[#This Row],[Effluent COD]]/20</f>
        <v>6.15</v>
      </c>
      <c r="E40">
        <v>16</v>
      </c>
      <c r="F40">
        <v>1.7000000000000001E-2</v>
      </c>
      <c r="H40">
        <v>0.90300000000000002</v>
      </c>
      <c r="I40">
        <v>0.36799999999999999</v>
      </c>
      <c r="J40">
        <v>7.51</v>
      </c>
      <c r="K40">
        <v>15</v>
      </c>
      <c r="L40">
        <v>1287</v>
      </c>
      <c r="M40" s="11">
        <f>Sheet1[[#This Row],[Daily Discharge]]/24/60/60</f>
        <v>1.4895833333333334E-2</v>
      </c>
    </row>
    <row r="41" spans="1:13" x14ac:dyDescent="0.25">
      <c r="A41" s="1">
        <v>44964</v>
      </c>
      <c r="B41">
        <v>111</v>
      </c>
      <c r="C41">
        <v>138.75</v>
      </c>
      <c r="D41">
        <f>Sheet1[[#This Row],[Effluent COD]]/20</f>
        <v>5.55</v>
      </c>
      <c r="E41">
        <v>13</v>
      </c>
      <c r="F41">
        <v>0.01</v>
      </c>
      <c r="H41">
        <v>0.77200000000000002</v>
      </c>
      <c r="I41">
        <v>0.2</v>
      </c>
      <c r="J41">
        <v>7.52</v>
      </c>
      <c r="K41">
        <v>19</v>
      </c>
      <c r="L41">
        <v>1250</v>
      </c>
      <c r="M41" s="10">
        <f>Sheet1[[#This Row],[Daily Discharge]]/24/60/60</f>
        <v>1.4467592592592593E-2</v>
      </c>
    </row>
    <row r="42" spans="1:13" x14ac:dyDescent="0.25">
      <c r="A42" s="1">
        <v>44965</v>
      </c>
      <c r="B42">
        <v>101</v>
      </c>
      <c r="C42">
        <v>117.46299999999999</v>
      </c>
      <c r="D42">
        <f>Sheet1[[#This Row],[Effluent COD]]/20</f>
        <v>5.05</v>
      </c>
      <c r="E42">
        <v>15</v>
      </c>
      <c r="F42">
        <v>1.4E-2</v>
      </c>
      <c r="H42">
        <v>0.76200000000000001</v>
      </c>
      <c r="I42">
        <v>0.19</v>
      </c>
      <c r="J42">
        <v>7.51</v>
      </c>
      <c r="K42">
        <v>22</v>
      </c>
      <c r="L42">
        <v>1163</v>
      </c>
      <c r="M42" s="11">
        <f>Sheet1[[#This Row],[Daily Discharge]]/24/60/60</f>
        <v>1.3460648148148149E-2</v>
      </c>
    </row>
    <row r="43" spans="1:13" x14ac:dyDescent="0.25">
      <c r="A43" s="1">
        <v>44966</v>
      </c>
      <c r="B43">
        <v>131</v>
      </c>
      <c r="C43">
        <v>170.69299999999998</v>
      </c>
      <c r="D43">
        <f>Sheet1[[#This Row],[Effluent COD]]/20</f>
        <v>6.55</v>
      </c>
      <c r="E43">
        <v>12</v>
      </c>
      <c r="F43">
        <v>1.2999999999999999E-2</v>
      </c>
      <c r="H43">
        <v>1.24</v>
      </c>
      <c r="I43">
        <v>0.27500000000000002</v>
      </c>
      <c r="J43">
        <v>7.57</v>
      </c>
      <c r="K43">
        <v>16</v>
      </c>
      <c r="L43">
        <v>1303</v>
      </c>
      <c r="M43" s="10">
        <f>Sheet1[[#This Row],[Daily Discharge]]/24/60/60</f>
        <v>1.5081018518518518E-2</v>
      </c>
    </row>
    <row r="44" spans="1:13" x14ac:dyDescent="0.25">
      <c r="A44" s="1">
        <v>44967</v>
      </c>
      <c r="B44">
        <v>135</v>
      </c>
      <c r="C44">
        <v>167.67</v>
      </c>
      <c r="D44">
        <f>Sheet1[[#This Row],[Effluent COD]]/20</f>
        <v>6.75</v>
      </c>
      <c r="E44">
        <v>16</v>
      </c>
      <c r="F44">
        <v>3.5000000000000003E-2</v>
      </c>
      <c r="H44">
        <v>1.42</v>
      </c>
      <c r="I44">
        <v>0.57399999999999995</v>
      </c>
      <c r="J44">
        <v>7.62</v>
      </c>
      <c r="K44">
        <v>17</v>
      </c>
      <c r="L44">
        <v>1242</v>
      </c>
      <c r="M44" s="11">
        <f>Sheet1[[#This Row],[Daily Discharge]]/24/60/60</f>
        <v>1.4375000000000001E-2</v>
      </c>
    </row>
    <row r="45" spans="1:13" x14ac:dyDescent="0.25">
      <c r="A45" s="1">
        <v>44968</v>
      </c>
      <c r="B45">
        <v>163</v>
      </c>
      <c r="C45">
        <v>228.363</v>
      </c>
      <c r="D45">
        <f>Sheet1[[#This Row],[Effluent COD]]/20</f>
        <v>8.15</v>
      </c>
      <c r="E45">
        <v>16</v>
      </c>
      <c r="F45">
        <v>4.0000000000000001E-3</v>
      </c>
      <c r="H45">
        <v>3.23</v>
      </c>
      <c r="I45">
        <v>0.375</v>
      </c>
      <c r="J45">
        <v>7.78</v>
      </c>
      <c r="K45">
        <v>22</v>
      </c>
      <c r="L45">
        <v>1401</v>
      </c>
      <c r="M45" s="10">
        <f>Sheet1[[#This Row],[Daily Discharge]]/24/60/60</f>
        <v>1.6215277777777776E-2</v>
      </c>
    </row>
    <row r="46" spans="1:13" x14ac:dyDescent="0.25">
      <c r="A46" s="1">
        <v>44969</v>
      </c>
      <c r="B46">
        <v>206</v>
      </c>
      <c r="C46">
        <v>304.05599999999998</v>
      </c>
      <c r="D46">
        <f>Sheet1[[#This Row],[Effluent COD]]/20</f>
        <v>10.3</v>
      </c>
      <c r="E46">
        <v>37</v>
      </c>
      <c r="F46">
        <v>0.34899999999999998</v>
      </c>
      <c r="H46">
        <v>6.13</v>
      </c>
      <c r="I46">
        <v>0.76700000000000002</v>
      </c>
      <c r="J46">
        <v>7.44</v>
      </c>
      <c r="K46">
        <v>23</v>
      </c>
      <c r="L46">
        <v>1476</v>
      </c>
      <c r="M46" s="11">
        <f>Sheet1[[#This Row],[Daily Discharge]]/24/60/60</f>
        <v>1.7083333333333332E-2</v>
      </c>
    </row>
    <row r="47" spans="1:13" x14ac:dyDescent="0.25">
      <c r="A47" s="1">
        <v>44970</v>
      </c>
      <c r="B47">
        <v>127</v>
      </c>
      <c r="C47">
        <v>162.179</v>
      </c>
      <c r="D47">
        <f>Sheet1[[#This Row],[Effluent COD]]/20</f>
        <v>6.35</v>
      </c>
      <c r="E47">
        <v>14</v>
      </c>
      <c r="F47">
        <v>3.3000000000000002E-2</v>
      </c>
      <c r="H47">
        <v>1.54</v>
      </c>
      <c r="I47">
        <v>0.214</v>
      </c>
      <c r="J47">
        <v>7.66</v>
      </c>
      <c r="K47">
        <v>16</v>
      </c>
      <c r="L47">
        <v>1277</v>
      </c>
      <c r="M47" s="10">
        <f>Sheet1[[#This Row],[Daily Discharge]]/24/60/60</f>
        <v>1.4780092592592593E-2</v>
      </c>
    </row>
    <row r="48" spans="1:13" x14ac:dyDescent="0.25">
      <c r="A48" s="1">
        <v>44971</v>
      </c>
      <c r="B48">
        <v>121</v>
      </c>
      <c r="C48">
        <v>162.745</v>
      </c>
      <c r="D48">
        <f>Sheet1[[#This Row],[Effluent COD]]/20</f>
        <v>6.05</v>
      </c>
      <c r="E48">
        <v>9</v>
      </c>
      <c r="F48">
        <v>0</v>
      </c>
      <c r="H48">
        <v>1.1299999999999999</v>
      </c>
      <c r="I48">
        <v>0.183</v>
      </c>
      <c r="J48">
        <v>7.36</v>
      </c>
      <c r="K48">
        <v>20</v>
      </c>
      <c r="L48">
        <v>1345</v>
      </c>
      <c r="M48" s="11">
        <f>Sheet1[[#This Row],[Daily Discharge]]/24/60/60</f>
        <v>1.556712962962963E-2</v>
      </c>
    </row>
    <row r="49" spans="1:13" x14ac:dyDescent="0.25">
      <c r="A49" s="1">
        <v>44972</v>
      </c>
      <c r="B49">
        <v>119</v>
      </c>
      <c r="C49">
        <v>171.71700000000001</v>
      </c>
      <c r="D49">
        <f>Sheet1[[#This Row],[Effluent COD]]/20</f>
        <v>5.95</v>
      </c>
      <c r="E49">
        <v>28</v>
      </c>
      <c r="F49">
        <v>0.67800000000000005</v>
      </c>
      <c r="H49">
        <v>0.91200000000000003</v>
      </c>
      <c r="I49">
        <v>0.217</v>
      </c>
      <c r="J49">
        <v>7.38</v>
      </c>
      <c r="K49">
        <v>19</v>
      </c>
      <c r="L49">
        <v>1443</v>
      </c>
      <c r="M49" s="10">
        <f>Sheet1[[#This Row],[Daily Discharge]]/24/60/60</f>
        <v>1.6701388888888891E-2</v>
      </c>
    </row>
    <row r="50" spans="1:13" x14ac:dyDescent="0.25">
      <c r="A50" s="1">
        <v>44973</v>
      </c>
      <c r="B50">
        <v>121</v>
      </c>
      <c r="C50">
        <v>153.791</v>
      </c>
      <c r="D50">
        <f>Sheet1[[#This Row],[Effluent COD]]/20</f>
        <v>6.05</v>
      </c>
      <c r="E50">
        <v>13</v>
      </c>
      <c r="F50">
        <v>1.35</v>
      </c>
      <c r="H50">
        <v>0.93400000000000005</v>
      </c>
      <c r="I50">
        <v>0.35799999999999998</v>
      </c>
      <c r="J50">
        <v>7.64</v>
      </c>
      <c r="K50">
        <v>18</v>
      </c>
      <c r="L50">
        <v>1271</v>
      </c>
      <c r="M50" s="11">
        <f>Sheet1[[#This Row],[Daily Discharge]]/24/60/60</f>
        <v>1.471064814814815E-2</v>
      </c>
    </row>
    <row r="51" spans="1:13" x14ac:dyDescent="0.25">
      <c r="A51" s="1">
        <v>44974</v>
      </c>
      <c r="B51">
        <v>131</v>
      </c>
      <c r="C51">
        <v>129.821</v>
      </c>
      <c r="D51">
        <f>Sheet1[[#This Row],[Effluent COD]]/20</f>
        <v>6.55</v>
      </c>
      <c r="E51">
        <v>24</v>
      </c>
      <c r="F51">
        <v>1.6</v>
      </c>
      <c r="H51">
        <v>0.98799999999999999</v>
      </c>
      <c r="I51">
        <v>0.48499999999999999</v>
      </c>
      <c r="J51">
        <v>7.36</v>
      </c>
      <c r="K51">
        <v>18</v>
      </c>
      <c r="L51">
        <v>991</v>
      </c>
      <c r="M51" s="10">
        <f>Sheet1[[#This Row],[Daily Discharge]]/24/60/60</f>
        <v>1.1469907407407408E-2</v>
      </c>
    </row>
    <row r="52" spans="1:13" x14ac:dyDescent="0.25">
      <c r="A52" s="1">
        <v>44975</v>
      </c>
      <c r="B52">
        <v>195</v>
      </c>
      <c r="C52">
        <v>181.35</v>
      </c>
      <c r="D52">
        <f>Sheet1[[#This Row],[Effluent COD]]/20</f>
        <v>9.75</v>
      </c>
      <c r="E52">
        <v>27</v>
      </c>
      <c r="F52">
        <v>1.1100000000000001</v>
      </c>
      <c r="H52">
        <v>2.46</v>
      </c>
      <c r="I52">
        <v>0.86399999999999999</v>
      </c>
      <c r="J52">
        <v>7.63</v>
      </c>
      <c r="K52">
        <v>19</v>
      </c>
      <c r="L52">
        <v>930</v>
      </c>
      <c r="M52" s="11">
        <f>Sheet1[[#This Row],[Daily Discharge]]/24/60/60</f>
        <v>1.0763888888888889E-2</v>
      </c>
    </row>
    <row r="53" spans="1:13" x14ac:dyDescent="0.25">
      <c r="A53" s="1">
        <v>44976</v>
      </c>
      <c r="B53">
        <v>187</v>
      </c>
      <c r="C53">
        <v>168.86100000000002</v>
      </c>
      <c r="D53">
        <f>Sheet1[[#This Row],[Effluent COD]]/20</f>
        <v>9.35</v>
      </c>
      <c r="E53">
        <v>55</v>
      </c>
      <c r="F53">
        <v>0.66800000000000004</v>
      </c>
      <c r="H53">
        <v>2.56</v>
      </c>
      <c r="I53">
        <v>0.94499999999999995</v>
      </c>
      <c r="J53">
        <v>7.32</v>
      </c>
      <c r="K53">
        <v>19</v>
      </c>
      <c r="L53">
        <v>903</v>
      </c>
      <c r="M53" s="10">
        <f>Sheet1[[#This Row],[Daily Discharge]]/24/60/60</f>
        <v>1.0451388888888889E-2</v>
      </c>
    </row>
    <row r="54" spans="1:13" x14ac:dyDescent="0.25">
      <c r="A54" s="1">
        <v>44977</v>
      </c>
      <c r="B54">
        <v>175</v>
      </c>
      <c r="C54">
        <v>187.42500000000001</v>
      </c>
      <c r="D54">
        <f>Sheet1[[#This Row],[Effluent COD]]/20</f>
        <v>8.75</v>
      </c>
      <c r="E54">
        <v>48</v>
      </c>
      <c r="F54">
        <v>0.78200000000000003</v>
      </c>
      <c r="H54">
        <v>2.0299999999999998</v>
      </c>
      <c r="I54">
        <v>1.3</v>
      </c>
      <c r="J54">
        <v>7.56</v>
      </c>
      <c r="K54">
        <v>17</v>
      </c>
      <c r="L54">
        <v>1071</v>
      </c>
      <c r="M54" s="11">
        <f>Sheet1[[#This Row],[Daily Discharge]]/24/60/60</f>
        <v>1.2395833333333333E-2</v>
      </c>
    </row>
    <row r="55" spans="1:13" x14ac:dyDescent="0.25">
      <c r="A55" s="1">
        <v>44978</v>
      </c>
      <c r="B55">
        <v>170</v>
      </c>
      <c r="C55">
        <v>253.13</v>
      </c>
      <c r="D55">
        <f>Sheet1[[#This Row],[Effluent COD]]/20</f>
        <v>8.5</v>
      </c>
      <c r="E55">
        <v>36</v>
      </c>
      <c r="F55">
        <v>1.9E-2</v>
      </c>
      <c r="H55">
        <v>1.58</v>
      </c>
      <c r="I55">
        <v>0.76</v>
      </c>
      <c r="J55">
        <v>7.59</v>
      </c>
      <c r="K55">
        <v>20</v>
      </c>
      <c r="L55">
        <v>1489</v>
      </c>
      <c r="M55" s="10">
        <f>Sheet1[[#This Row],[Daily Discharge]]/24/60/60</f>
        <v>1.7233796296296296E-2</v>
      </c>
    </row>
    <row r="56" spans="1:13" x14ac:dyDescent="0.25">
      <c r="A56" s="1">
        <v>44979</v>
      </c>
      <c r="B56">
        <v>166</v>
      </c>
      <c r="C56">
        <v>275.39400000000001</v>
      </c>
      <c r="D56">
        <f>Sheet1[[#This Row],[Effluent COD]]/20</f>
        <v>8.3000000000000007</v>
      </c>
      <c r="E56">
        <v>32</v>
      </c>
      <c r="F56">
        <v>2.4E-2</v>
      </c>
      <c r="H56">
        <v>1.46</v>
      </c>
      <c r="I56">
        <v>0.63400000000000001</v>
      </c>
      <c r="J56">
        <v>7.72</v>
      </c>
      <c r="K56">
        <v>24</v>
      </c>
      <c r="L56">
        <v>1659</v>
      </c>
      <c r="M56" s="11">
        <f>Sheet1[[#This Row],[Daily Discharge]]/24/60/60</f>
        <v>1.9201388888888889E-2</v>
      </c>
    </row>
    <row r="57" spans="1:13" x14ac:dyDescent="0.25">
      <c r="A57" s="1">
        <v>44980</v>
      </c>
      <c r="B57">
        <v>162</v>
      </c>
      <c r="C57">
        <v>263.73599999999999</v>
      </c>
      <c r="D57">
        <f>Sheet1[[#This Row],[Effluent COD]]/20</f>
        <v>8.1</v>
      </c>
      <c r="E57">
        <v>30</v>
      </c>
      <c r="F57">
        <v>1.2999999999999999E-2</v>
      </c>
      <c r="H57">
        <v>1.41</v>
      </c>
      <c r="I57">
        <v>0.59499999999999997</v>
      </c>
      <c r="J57">
        <v>7.75</v>
      </c>
      <c r="K57">
        <v>19</v>
      </c>
      <c r="L57">
        <v>1628</v>
      </c>
      <c r="M57" s="10">
        <f>Sheet1[[#This Row],[Daily Discharge]]/24/60/60</f>
        <v>1.8842592592592591E-2</v>
      </c>
    </row>
    <row r="58" spans="1:13" x14ac:dyDescent="0.25">
      <c r="A58" s="1">
        <v>44981</v>
      </c>
      <c r="B58">
        <v>157</v>
      </c>
      <c r="C58">
        <v>217.44499999999999</v>
      </c>
      <c r="D58">
        <f>Sheet1[[#This Row],[Effluent COD]]/20</f>
        <v>7.85</v>
      </c>
      <c r="E58">
        <v>25</v>
      </c>
      <c r="F58">
        <v>0.01</v>
      </c>
      <c r="H58">
        <v>1.22</v>
      </c>
      <c r="I58">
        <v>0.57199999999999995</v>
      </c>
      <c r="J58">
        <v>7.64</v>
      </c>
      <c r="K58">
        <v>17</v>
      </c>
      <c r="L58">
        <v>1385</v>
      </c>
      <c r="M58" s="11">
        <f>Sheet1[[#This Row],[Daily Discharge]]/24/60/60</f>
        <v>1.6030092592592592E-2</v>
      </c>
    </row>
    <row r="59" spans="1:13" x14ac:dyDescent="0.25">
      <c r="A59" s="1">
        <v>44982</v>
      </c>
      <c r="B59">
        <v>151</v>
      </c>
      <c r="C59">
        <v>178.935</v>
      </c>
      <c r="D59">
        <f>Sheet1[[#This Row],[Effluent COD]]/20</f>
        <v>7.55</v>
      </c>
      <c r="E59">
        <v>36</v>
      </c>
      <c r="F59">
        <v>3.5999999999999997E-2</v>
      </c>
      <c r="H59">
        <v>1.45</v>
      </c>
      <c r="I59">
        <v>0.62</v>
      </c>
      <c r="J59">
        <v>7.56</v>
      </c>
      <c r="K59">
        <v>18</v>
      </c>
      <c r="L59">
        <v>1185</v>
      </c>
      <c r="M59" s="10">
        <f>Sheet1[[#This Row],[Daily Discharge]]/24/60/60</f>
        <v>1.3715277777777778E-2</v>
      </c>
    </row>
    <row r="60" spans="1:13" x14ac:dyDescent="0.25">
      <c r="A60" s="1">
        <v>44983</v>
      </c>
      <c r="B60">
        <v>132</v>
      </c>
      <c r="C60">
        <v>176.22</v>
      </c>
      <c r="D60">
        <f>Sheet1[[#This Row],[Effluent COD]]/20</f>
        <v>6.6</v>
      </c>
      <c r="E60">
        <v>25</v>
      </c>
      <c r="F60">
        <v>3.3000000000000002E-2</v>
      </c>
      <c r="H60">
        <v>1.08</v>
      </c>
      <c r="I60">
        <v>0.37</v>
      </c>
      <c r="J60">
        <v>7.68</v>
      </c>
      <c r="K60">
        <v>17</v>
      </c>
      <c r="L60">
        <v>1335</v>
      </c>
      <c r="M60" s="11">
        <f>Sheet1[[#This Row],[Daily Discharge]]/24/60/60</f>
        <v>1.545138888888889E-2</v>
      </c>
    </row>
    <row r="61" spans="1:13" x14ac:dyDescent="0.25">
      <c r="A61" s="1">
        <v>44984</v>
      </c>
      <c r="B61">
        <v>145</v>
      </c>
      <c r="C61">
        <v>193.285</v>
      </c>
      <c r="D61">
        <f>Sheet1[[#This Row],[Effluent COD]]/20</f>
        <v>7.25</v>
      </c>
      <c r="E61">
        <v>27</v>
      </c>
      <c r="F61">
        <v>2.1000000000000001E-2</v>
      </c>
      <c r="H61">
        <v>1.31</v>
      </c>
      <c r="I61">
        <v>0.55600000000000005</v>
      </c>
      <c r="J61">
        <v>7.57</v>
      </c>
      <c r="K61">
        <v>16</v>
      </c>
      <c r="L61">
        <v>1333</v>
      </c>
      <c r="M61" s="10">
        <f>Sheet1[[#This Row],[Daily Discharge]]/24/60/60</f>
        <v>1.5428240740740739E-2</v>
      </c>
    </row>
    <row r="62" spans="1:13" x14ac:dyDescent="0.25">
      <c r="A62" s="1">
        <v>44985</v>
      </c>
      <c r="B62">
        <v>126</v>
      </c>
      <c r="C62">
        <v>175.14</v>
      </c>
      <c r="D62">
        <f>Sheet1[[#This Row],[Effluent COD]]/20</f>
        <v>6.3</v>
      </c>
      <c r="E62">
        <v>7</v>
      </c>
      <c r="F62">
        <v>5.0000000000000001E-3</v>
      </c>
      <c r="H62">
        <v>1.1100000000000001</v>
      </c>
      <c r="I62">
        <v>0.40200000000000002</v>
      </c>
      <c r="J62">
        <v>7.56</v>
      </c>
      <c r="K62">
        <v>22</v>
      </c>
      <c r="L62">
        <v>1390</v>
      </c>
      <c r="M62" s="11">
        <f>Sheet1[[#This Row],[Daily Discharge]]/24/60/60</f>
        <v>1.6087962962962964E-2</v>
      </c>
    </row>
    <row r="63" spans="1:13" x14ac:dyDescent="0.25">
      <c r="A63" s="1">
        <v>44986</v>
      </c>
      <c r="B63">
        <v>131</v>
      </c>
      <c r="C63">
        <v>215.626</v>
      </c>
      <c r="D63">
        <f>Sheet1[[#This Row],[Effluent COD]]/20</f>
        <v>6.55</v>
      </c>
      <c r="E63">
        <v>15</v>
      </c>
      <c r="F63">
        <v>4.0000000000000001E-3</v>
      </c>
      <c r="H63">
        <v>0.998</v>
      </c>
      <c r="I63">
        <v>0.32400000000000001</v>
      </c>
      <c r="J63">
        <v>7.58</v>
      </c>
      <c r="K63">
        <v>20</v>
      </c>
      <c r="L63">
        <v>1646</v>
      </c>
      <c r="M63" s="10">
        <f>Sheet1[[#This Row],[Daily Discharge]]/24/60/60</f>
        <v>1.9050925925925926E-2</v>
      </c>
    </row>
    <row r="64" spans="1:13" x14ac:dyDescent="0.25">
      <c r="A64" s="1">
        <v>44987</v>
      </c>
      <c r="B64">
        <v>178</v>
      </c>
      <c r="C64">
        <v>272.87399999999997</v>
      </c>
      <c r="D64">
        <f>Sheet1[[#This Row],[Effluent COD]]/20</f>
        <v>8.9</v>
      </c>
      <c r="E64">
        <v>21</v>
      </c>
      <c r="F64">
        <v>-3.0000000000000001E-3</v>
      </c>
      <c r="H64">
        <v>1.38</v>
      </c>
      <c r="I64">
        <v>0.69499999999999995</v>
      </c>
      <c r="J64">
        <v>7.47</v>
      </c>
      <c r="K64">
        <v>18</v>
      </c>
      <c r="L64">
        <v>1533</v>
      </c>
      <c r="M64" s="11">
        <f>Sheet1[[#This Row],[Daily Discharge]]/24/60/60</f>
        <v>1.7743055555555557E-2</v>
      </c>
    </row>
    <row r="65" spans="1:13" x14ac:dyDescent="0.25">
      <c r="A65" s="1">
        <v>44988</v>
      </c>
      <c r="B65">
        <v>149</v>
      </c>
      <c r="C65">
        <v>182.078</v>
      </c>
      <c r="D65">
        <f>Sheet1[[#This Row],[Effluent COD]]/20</f>
        <v>7.45</v>
      </c>
      <c r="E65">
        <v>14</v>
      </c>
      <c r="F65">
        <v>2E-3</v>
      </c>
      <c r="H65">
        <v>1.21</v>
      </c>
      <c r="I65">
        <v>0.42899999999999999</v>
      </c>
      <c r="J65">
        <v>7.4</v>
      </c>
      <c r="K65">
        <v>19</v>
      </c>
      <c r="L65">
        <v>1222</v>
      </c>
      <c r="M65" s="10">
        <f>Sheet1[[#This Row],[Daily Discharge]]/24/60/60</f>
        <v>1.4143518518518519E-2</v>
      </c>
    </row>
    <row r="66" spans="1:13" x14ac:dyDescent="0.25">
      <c r="A66" s="1">
        <v>44989</v>
      </c>
      <c r="B66">
        <v>132</v>
      </c>
      <c r="C66">
        <v>170.94</v>
      </c>
      <c r="D66">
        <f>Sheet1[[#This Row],[Effluent COD]]/20</f>
        <v>6.6</v>
      </c>
      <c r="E66">
        <v>12</v>
      </c>
      <c r="F66">
        <v>2E-3</v>
      </c>
      <c r="H66">
        <v>1.1499999999999999</v>
      </c>
      <c r="I66">
        <v>0.35599999999999998</v>
      </c>
      <c r="J66">
        <v>7.6</v>
      </c>
      <c r="K66">
        <v>20</v>
      </c>
      <c r="L66">
        <v>1295</v>
      </c>
      <c r="M66" s="11">
        <f>Sheet1[[#This Row],[Daily Discharge]]/24/60/60</f>
        <v>1.4988425925925926E-2</v>
      </c>
    </row>
    <row r="67" spans="1:13" x14ac:dyDescent="0.25">
      <c r="A67" s="1">
        <v>44990</v>
      </c>
      <c r="B67">
        <v>146</v>
      </c>
      <c r="C67">
        <v>197.392</v>
      </c>
      <c r="D67">
        <f>Sheet1[[#This Row],[Effluent COD]]/20</f>
        <v>7.3</v>
      </c>
      <c r="E67">
        <v>31</v>
      </c>
      <c r="F67">
        <v>4.0000000000000001E-3</v>
      </c>
      <c r="H67">
        <v>1.4</v>
      </c>
      <c r="I67">
        <v>0.53300000000000003</v>
      </c>
      <c r="J67">
        <v>7.61</v>
      </c>
      <c r="K67">
        <v>17</v>
      </c>
      <c r="L67">
        <v>1352</v>
      </c>
      <c r="M67" s="10">
        <f>Sheet1[[#This Row],[Daily Discharge]]/24/60/60</f>
        <v>1.5648148148148147E-2</v>
      </c>
    </row>
    <row r="68" spans="1:13" x14ac:dyDescent="0.25">
      <c r="A68" s="1">
        <v>44991</v>
      </c>
      <c r="B68">
        <v>113</v>
      </c>
      <c r="C68">
        <v>158.08699999999999</v>
      </c>
      <c r="D68">
        <f>Sheet1[[#This Row],[Effluent COD]]/20</f>
        <v>5.65</v>
      </c>
      <c r="E68">
        <v>19</v>
      </c>
      <c r="F68">
        <v>3.0000000000000001E-3</v>
      </c>
      <c r="H68">
        <v>0.91300000000000003</v>
      </c>
      <c r="I68">
        <v>0.30499999999999999</v>
      </c>
      <c r="J68">
        <v>7.67</v>
      </c>
      <c r="K68">
        <v>16</v>
      </c>
      <c r="L68">
        <v>1399</v>
      </c>
      <c r="M68" s="11">
        <f>Sheet1[[#This Row],[Daily Discharge]]/24/60/60</f>
        <v>1.6192129629629629E-2</v>
      </c>
    </row>
    <row r="69" spans="1:13" x14ac:dyDescent="0.25">
      <c r="A69" s="1">
        <v>44992</v>
      </c>
      <c r="B69">
        <v>111</v>
      </c>
      <c r="C69">
        <v>164.72399999999999</v>
      </c>
      <c r="D69">
        <f>Sheet1[[#This Row],[Effluent COD]]/20</f>
        <v>5.55</v>
      </c>
      <c r="E69">
        <v>17</v>
      </c>
      <c r="F69">
        <v>3.0000000000000001E-3</v>
      </c>
      <c r="H69">
        <v>0.83699999999999997</v>
      </c>
      <c r="I69">
        <v>0.26100000000000001</v>
      </c>
      <c r="J69">
        <v>7.64</v>
      </c>
      <c r="K69">
        <v>16</v>
      </c>
      <c r="L69">
        <v>1484</v>
      </c>
      <c r="M69" s="10">
        <f>Sheet1[[#This Row],[Daily Discharge]]/24/60/60</f>
        <v>1.7175925925925928E-2</v>
      </c>
    </row>
    <row r="70" spans="1:13" x14ac:dyDescent="0.25">
      <c r="A70" s="1">
        <v>44993</v>
      </c>
      <c r="B70">
        <v>109</v>
      </c>
      <c r="C70">
        <v>163.827</v>
      </c>
      <c r="D70">
        <f>Sheet1[[#This Row],[Effluent COD]]/20</f>
        <v>5.45</v>
      </c>
      <c r="E70">
        <v>14</v>
      </c>
      <c r="F70">
        <v>3.0000000000000001E-3</v>
      </c>
      <c r="H70">
        <v>0.79100000000000004</v>
      </c>
      <c r="I70">
        <v>0.246</v>
      </c>
      <c r="J70">
        <v>7.64</v>
      </c>
      <c r="K70">
        <v>22</v>
      </c>
      <c r="L70">
        <v>1503</v>
      </c>
      <c r="M70" s="11">
        <f>Sheet1[[#This Row],[Daily Discharge]]/24/60/60</f>
        <v>1.7395833333333333E-2</v>
      </c>
    </row>
    <row r="71" spans="1:13" x14ac:dyDescent="0.25">
      <c r="A71" s="1">
        <v>44994</v>
      </c>
      <c r="B71">
        <v>149</v>
      </c>
      <c r="C71">
        <v>197.27600000000001</v>
      </c>
      <c r="D71">
        <f>Sheet1[[#This Row],[Effluent COD]]/20</f>
        <v>7.45</v>
      </c>
      <c r="E71">
        <v>36</v>
      </c>
      <c r="F71">
        <v>-4.0000000000000001E-3</v>
      </c>
      <c r="H71">
        <v>1.2</v>
      </c>
      <c r="I71">
        <v>0.45</v>
      </c>
      <c r="J71">
        <v>7.53</v>
      </c>
      <c r="K71">
        <v>20</v>
      </c>
      <c r="L71">
        <v>1324</v>
      </c>
      <c r="M71" s="10">
        <f>Sheet1[[#This Row],[Daily Discharge]]/24/60/60</f>
        <v>1.5324074074074073E-2</v>
      </c>
    </row>
    <row r="72" spans="1:13" x14ac:dyDescent="0.25">
      <c r="A72" s="1">
        <v>44995</v>
      </c>
      <c r="B72">
        <v>136</v>
      </c>
      <c r="C72">
        <v>189.85599999999999</v>
      </c>
      <c r="D72">
        <f>Sheet1[[#This Row],[Effluent COD]]/20</f>
        <v>6.8</v>
      </c>
      <c r="E72">
        <v>25</v>
      </c>
      <c r="F72">
        <v>0</v>
      </c>
      <c r="H72">
        <v>1.07</v>
      </c>
      <c r="I72">
        <v>0.37</v>
      </c>
      <c r="J72">
        <v>7.69</v>
      </c>
      <c r="K72">
        <v>13</v>
      </c>
      <c r="L72">
        <v>1396</v>
      </c>
      <c r="M72" s="11">
        <f>Sheet1[[#This Row],[Daily Discharge]]/24/60/60</f>
        <v>1.6157407407407409E-2</v>
      </c>
    </row>
    <row r="73" spans="1:13" x14ac:dyDescent="0.25">
      <c r="A73" s="1">
        <v>44996</v>
      </c>
      <c r="B73">
        <v>123</v>
      </c>
      <c r="C73">
        <v>185.85300000000001</v>
      </c>
      <c r="D73">
        <f>Sheet1[[#This Row],[Effluent COD]]/20</f>
        <v>6.15</v>
      </c>
      <c r="E73">
        <v>22</v>
      </c>
      <c r="F73">
        <v>0.02</v>
      </c>
      <c r="H73">
        <v>1.0900000000000001</v>
      </c>
      <c r="I73">
        <v>0.33800000000000002</v>
      </c>
      <c r="J73">
        <v>7.7</v>
      </c>
      <c r="K73">
        <v>10</v>
      </c>
      <c r="L73">
        <v>1511</v>
      </c>
      <c r="M73" s="10">
        <f>Sheet1[[#This Row],[Daily Discharge]]/24/60/60</f>
        <v>1.7488425925925925E-2</v>
      </c>
    </row>
    <row r="74" spans="1:13" x14ac:dyDescent="0.25">
      <c r="A74" s="1">
        <v>44997</v>
      </c>
      <c r="B74">
        <v>145</v>
      </c>
      <c r="C74">
        <v>214.6</v>
      </c>
      <c r="D74">
        <f>Sheet1[[#This Row],[Effluent COD]]/20</f>
        <v>7.25</v>
      </c>
      <c r="E74">
        <v>24</v>
      </c>
      <c r="F74">
        <v>1E-3</v>
      </c>
      <c r="H74">
        <v>1.05</v>
      </c>
      <c r="I74">
        <v>0.34100000000000003</v>
      </c>
      <c r="J74">
        <v>7.48</v>
      </c>
      <c r="K74">
        <v>16</v>
      </c>
      <c r="L74">
        <v>1480</v>
      </c>
      <c r="M74" s="11">
        <f>Sheet1[[#This Row],[Daily Discharge]]/24/60/60</f>
        <v>1.7129629629629627E-2</v>
      </c>
    </row>
    <row r="75" spans="1:13" x14ac:dyDescent="0.25">
      <c r="A75" s="1">
        <v>44998</v>
      </c>
      <c r="B75">
        <v>145</v>
      </c>
      <c r="C75">
        <v>209.23500000000001</v>
      </c>
      <c r="D75">
        <f>Sheet1[[#This Row],[Effluent COD]]/20</f>
        <v>7.25</v>
      </c>
      <c r="E75">
        <v>25</v>
      </c>
      <c r="F75">
        <v>7.0000000000000001E-3</v>
      </c>
      <c r="H75">
        <v>1.17</v>
      </c>
      <c r="I75">
        <v>0.379</v>
      </c>
      <c r="J75">
        <v>7.75</v>
      </c>
      <c r="K75">
        <v>17</v>
      </c>
      <c r="L75">
        <v>1443</v>
      </c>
      <c r="M75" s="10">
        <f>Sheet1[[#This Row],[Daily Discharge]]/24/60/60</f>
        <v>1.6701388888888891E-2</v>
      </c>
    </row>
    <row r="76" spans="1:13" x14ac:dyDescent="0.25">
      <c r="A76" s="1">
        <v>44999</v>
      </c>
      <c r="B76">
        <v>133</v>
      </c>
      <c r="C76">
        <v>188.59399999999999</v>
      </c>
      <c r="D76">
        <f>Sheet1[[#This Row],[Effluent COD]]/20</f>
        <v>6.65</v>
      </c>
      <c r="E76">
        <v>20</v>
      </c>
      <c r="F76">
        <v>0</v>
      </c>
      <c r="H76">
        <v>1.03</v>
      </c>
      <c r="I76">
        <v>0.34200000000000003</v>
      </c>
      <c r="J76">
        <v>7.83</v>
      </c>
      <c r="K76">
        <v>16</v>
      </c>
      <c r="L76">
        <v>1418</v>
      </c>
      <c r="M76" s="11">
        <f>Sheet1[[#This Row],[Daily Discharge]]/24/60/60</f>
        <v>1.6412037037037037E-2</v>
      </c>
    </row>
    <row r="77" spans="1:13" x14ac:dyDescent="0.25">
      <c r="A77" s="1">
        <v>45000</v>
      </c>
      <c r="B77">
        <v>145</v>
      </c>
      <c r="C77">
        <v>198.215</v>
      </c>
      <c r="D77">
        <f>Sheet1[[#This Row],[Effluent COD]]/20</f>
        <v>7.25</v>
      </c>
      <c r="E77">
        <v>18</v>
      </c>
      <c r="F77">
        <v>-2E-3</v>
      </c>
      <c r="H77">
        <v>1.1299999999999999</v>
      </c>
      <c r="I77">
        <v>0.42299999999999999</v>
      </c>
      <c r="J77">
        <v>7.7</v>
      </c>
      <c r="K77">
        <v>17</v>
      </c>
      <c r="L77">
        <v>1367</v>
      </c>
      <c r="M77" s="10">
        <f>Sheet1[[#This Row],[Daily Discharge]]/24/60/60</f>
        <v>1.5821759259259261E-2</v>
      </c>
    </row>
    <row r="78" spans="1:13" x14ac:dyDescent="0.25">
      <c r="A78" s="1">
        <v>45001</v>
      </c>
      <c r="B78">
        <v>140</v>
      </c>
      <c r="C78">
        <v>192.36</v>
      </c>
      <c r="D78">
        <f>Sheet1[[#This Row],[Effluent COD]]/20</f>
        <v>7</v>
      </c>
      <c r="E78">
        <v>26</v>
      </c>
      <c r="F78">
        <v>-2E-3</v>
      </c>
      <c r="H78">
        <v>1.1499999999999999</v>
      </c>
      <c r="I78">
        <v>0.38300000000000001</v>
      </c>
      <c r="J78">
        <v>7.69</v>
      </c>
      <c r="K78">
        <v>16</v>
      </c>
      <c r="L78">
        <v>1374</v>
      </c>
      <c r="M78" s="11">
        <f>Sheet1[[#This Row],[Daily Discharge]]/24/60/60</f>
        <v>1.590277777777778E-2</v>
      </c>
    </row>
    <row r="79" spans="1:13" x14ac:dyDescent="0.25">
      <c r="A79" s="1">
        <v>45002</v>
      </c>
      <c r="B79">
        <v>139</v>
      </c>
      <c r="C79">
        <v>186.12100000000001</v>
      </c>
      <c r="D79">
        <f>Sheet1[[#This Row],[Effluent COD]]/20</f>
        <v>6.95</v>
      </c>
      <c r="E79">
        <v>25</v>
      </c>
      <c r="F79">
        <v>0.11899999999999999</v>
      </c>
      <c r="H79">
        <v>1.08</v>
      </c>
      <c r="I79">
        <v>0.37</v>
      </c>
      <c r="J79">
        <v>7.79</v>
      </c>
      <c r="K79">
        <v>15</v>
      </c>
      <c r="L79">
        <v>1339</v>
      </c>
      <c r="M79" s="10">
        <f>Sheet1[[#This Row],[Daily Discharge]]/24/60/60</f>
        <v>1.5497685185185184E-2</v>
      </c>
    </row>
    <row r="80" spans="1:13" x14ac:dyDescent="0.25">
      <c r="A80" s="1">
        <v>45003</v>
      </c>
      <c r="B80">
        <v>133</v>
      </c>
      <c r="C80">
        <v>151.221</v>
      </c>
      <c r="D80">
        <f>Sheet1[[#This Row],[Effluent COD]]/20</f>
        <v>6.65</v>
      </c>
      <c r="E80">
        <v>25</v>
      </c>
      <c r="F80">
        <v>3.3000000000000002E-2</v>
      </c>
      <c r="H80">
        <v>1.34</v>
      </c>
      <c r="I80">
        <v>0.41699999999999998</v>
      </c>
      <c r="J80">
        <v>7.59</v>
      </c>
      <c r="K80">
        <v>20</v>
      </c>
      <c r="L80">
        <v>1137</v>
      </c>
      <c r="M80" s="11">
        <f>Sheet1[[#This Row],[Daily Discharge]]/24/60/60</f>
        <v>1.3159722222222222E-2</v>
      </c>
    </row>
    <row r="81" spans="1:13" x14ac:dyDescent="0.25">
      <c r="A81" s="1">
        <v>45004</v>
      </c>
      <c r="B81">
        <v>145</v>
      </c>
      <c r="C81">
        <v>186.32499999999999</v>
      </c>
      <c r="D81">
        <f>Sheet1[[#This Row],[Effluent COD]]/20</f>
        <v>7.25</v>
      </c>
      <c r="E81">
        <v>25</v>
      </c>
      <c r="F81">
        <v>2E-3</v>
      </c>
      <c r="H81">
        <v>1.0900000000000001</v>
      </c>
      <c r="I81">
        <v>0.40300000000000002</v>
      </c>
      <c r="J81">
        <v>7.74</v>
      </c>
      <c r="K81">
        <v>18</v>
      </c>
      <c r="L81">
        <v>1285</v>
      </c>
      <c r="M81" s="10">
        <f>Sheet1[[#This Row],[Daily Discharge]]/24/60/60</f>
        <v>1.4872685185185185E-2</v>
      </c>
    </row>
    <row r="82" spans="1:13" x14ac:dyDescent="0.25">
      <c r="A82" s="1">
        <v>45005</v>
      </c>
      <c r="B82">
        <v>138</v>
      </c>
      <c r="C82">
        <v>135.24</v>
      </c>
      <c r="D82">
        <f>Sheet1[[#This Row],[Effluent COD]]/20</f>
        <v>6.9</v>
      </c>
      <c r="E82">
        <v>17</v>
      </c>
      <c r="F82">
        <v>2E-3</v>
      </c>
      <c r="H82">
        <v>1.06</v>
      </c>
      <c r="I82">
        <v>0.38100000000000001</v>
      </c>
      <c r="J82">
        <v>7.68</v>
      </c>
      <c r="K82">
        <v>18</v>
      </c>
      <c r="L82">
        <v>980</v>
      </c>
      <c r="M82" s="11">
        <f>Sheet1[[#This Row],[Daily Discharge]]/24/60/60</f>
        <v>1.1342592592592593E-2</v>
      </c>
    </row>
    <row r="83" spans="1:13" x14ac:dyDescent="0.25">
      <c r="A83" s="1">
        <v>45006</v>
      </c>
      <c r="B83">
        <v>157</v>
      </c>
      <c r="C83">
        <v>228.749</v>
      </c>
      <c r="D83">
        <f>Sheet1[[#This Row],[Effluent COD]]/20</f>
        <v>7.85</v>
      </c>
      <c r="E83">
        <v>23</v>
      </c>
      <c r="F83">
        <v>8.9999999999999993E-3</v>
      </c>
      <c r="H83">
        <v>1.22</v>
      </c>
      <c r="I83">
        <v>0.434</v>
      </c>
      <c r="J83">
        <v>7.67</v>
      </c>
      <c r="K83">
        <v>18</v>
      </c>
      <c r="L83">
        <v>1457</v>
      </c>
      <c r="M83" s="10">
        <f>Sheet1[[#This Row],[Daily Discharge]]/24/60/60</f>
        <v>1.6863425925925928E-2</v>
      </c>
    </row>
    <row r="84" spans="1:13" x14ac:dyDescent="0.25">
      <c r="A84" s="1">
        <v>45007</v>
      </c>
      <c r="B84">
        <v>160</v>
      </c>
      <c r="C84">
        <v>240.15999999999997</v>
      </c>
      <c r="D84">
        <f>Sheet1[[#This Row],[Effluent COD]]/20</f>
        <v>8</v>
      </c>
      <c r="E84">
        <v>21</v>
      </c>
      <c r="F84">
        <v>-7.0000000000000001E-3</v>
      </c>
      <c r="H84">
        <v>1.22</v>
      </c>
      <c r="I84">
        <v>0.39500000000000002</v>
      </c>
      <c r="J84">
        <v>7.67</v>
      </c>
      <c r="K84">
        <v>18</v>
      </c>
      <c r="L84">
        <v>1501</v>
      </c>
      <c r="M84" s="11">
        <f>Sheet1[[#This Row],[Daily Discharge]]/24/60/60</f>
        <v>1.7372685185185185E-2</v>
      </c>
    </row>
    <row r="85" spans="1:13" x14ac:dyDescent="0.25">
      <c r="A85" s="1">
        <v>45008</v>
      </c>
      <c r="B85">
        <v>152</v>
      </c>
      <c r="C85">
        <v>219.184</v>
      </c>
      <c r="D85">
        <f>Sheet1[[#This Row],[Effluent COD]]/20</f>
        <v>7.6</v>
      </c>
      <c r="E85">
        <v>6</v>
      </c>
      <c r="F85">
        <v>-6.0000000000000001E-3</v>
      </c>
      <c r="H85">
        <v>1.05</v>
      </c>
      <c r="I85">
        <v>0.315</v>
      </c>
      <c r="J85">
        <v>7.45</v>
      </c>
      <c r="K85">
        <v>21</v>
      </c>
      <c r="L85">
        <v>1442</v>
      </c>
      <c r="M85" s="10">
        <f>Sheet1[[#This Row],[Daily Discharge]]/24/60/60</f>
        <v>1.6689814814814814E-2</v>
      </c>
    </row>
    <row r="86" spans="1:13" x14ac:dyDescent="0.25">
      <c r="A86" s="1">
        <v>45009</v>
      </c>
      <c r="B86">
        <v>153</v>
      </c>
      <c r="C86">
        <v>213.58799999999999</v>
      </c>
      <c r="D86">
        <f>Sheet1[[#This Row],[Effluent COD]]/20</f>
        <v>7.65</v>
      </c>
      <c r="E86">
        <v>15</v>
      </c>
      <c r="F86">
        <v>3.5999999999999997E-2</v>
      </c>
      <c r="H86">
        <v>1.02</v>
      </c>
      <c r="I86">
        <v>0.314</v>
      </c>
      <c r="J86">
        <v>7.63</v>
      </c>
      <c r="K86">
        <v>20</v>
      </c>
      <c r="L86">
        <v>1396</v>
      </c>
      <c r="M86" s="11">
        <f>Sheet1[[#This Row],[Daily Discharge]]/24/60/60</f>
        <v>1.6157407407407409E-2</v>
      </c>
    </row>
    <row r="87" spans="1:13" x14ac:dyDescent="0.25">
      <c r="A87" s="1">
        <v>45010</v>
      </c>
      <c r="B87">
        <v>149</v>
      </c>
      <c r="C87">
        <v>214.113</v>
      </c>
      <c r="D87">
        <f>Sheet1[[#This Row],[Effluent COD]]/20</f>
        <v>7.45</v>
      </c>
      <c r="E87">
        <v>21</v>
      </c>
      <c r="F87">
        <v>0.74</v>
      </c>
      <c r="H87">
        <v>0.95699999999999996</v>
      </c>
      <c r="I87">
        <v>0.315</v>
      </c>
      <c r="J87">
        <v>7.66</v>
      </c>
      <c r="K87">
        <v>21</v>
      </c>
      <c r="L87">
        <v>1437</v>
      </c>
      <c r="M87" s="10">
        <f>Sheet1[[#This Row],[Daily Discharge]]/24/60/60</f>
        <v>1.6631944444444446E-2</v>
      </c>
    </row>
    <row r="88" spans="1:13" x14ac:dyDescent="0.25">
      <c r="A88" s="1">
        <v>45011</v>
      </c>
      <c r="B88">
        <v>148</v>
      </c>
      <c r="C88">
        <v>211.34399999999999</v>
      </c>
      <c r="D88">
        <f>Sheet1[[#This Row],[Effluent COD]]/20</f>
        <v>7.4</v>
      </c>
      <c r="E88">
        <v>26</v>
      </c>
      <c r="F88">
        <v>5.0999999999999997E-2</v>
      </c>
      <c r="H88">
        <v>0.29599999999999999</v>
      </c>
      <c r="I88">
        <v>1.1000000000000001</v>
      </c>
      <c r="J88">
        <v>7.66</v>
      </c>
      <c r="K88">
        <v>18</v>
      </c>
      <c r="L88">
        <v>1428</v>
      </c>
      <c r="M88" s="11">
        <f>Sheet1[[#This Row],[Daily Discharge]]/24/60/60</f>
        <v>1.6527777777777777E-2</v>
      </c>
    </row>
    <row r="89" spans="1:13" x14ac:dyDescent="0.25">
      <c r="A89" s="1">
        <v>45012</v>
      </c>
      <c r="B89">
        <v>151</v>
      </c>
      <c r="C89">
        <v>207.77600000000001</v>
      </c>
      <c r="D89">
        <f>Sheet1[[#This Row],[Effluent COD]]/20</f>
        <v>7.55</v>
      </c>
      <c r="E89">
        <v>13</v>
      </c>
      <c r="F89">
        <v>0</v>
      </c>
      <c r="H89">
        <v>1.04</v>
      </c>
      <c r="I89">
        <v>0.32200000000000001</v>
      </c>
      <c r="J89">
        <v>7.49</v>
      </c>
      <c r="K89">
        <v>21</v>
      </c>
      <c r="L89">
        <v>1376</v>
      </c>
      <c r="M89" s="10">
        <f>Sheet1[[#This Row],[Daily Discharge]]/24/60/60</f>
        <v>1.5925925925925927E-2</v>
      </c>
    </row>
    <row r="90" spans="1:13" x14ac:dyDescent="0.25">
      <c r="A90" s="1">
        <v>45013</v>
      </c>
      <c r="B90">
        <v>153</v>
      </c>
      <c r="C90">
        <v>219.096</v>
      </c>
      <c r="D90">
        <f>Sheet1[[#This Row],[Effluent COD]]/20</f>
        <v>7.65</v>
      </c>
      <c r="E90">
        <v>16</v>
      </c>
      <c r="F90">
        <v>0.248</v>
      </c>
      <c r="H90">
        <v>1.1100000000000001</v>
      </c>
      <c r="I90">
        <v>0.32800000000000001</v>
      </c>
      <c r="J90">
        <v>7.66</v>
      </c>
      <c r="K90">
        <v>18</v>
      </c>
      <c r="L90">
        <v>1432</v>
      </c>
      <c r="M90" s="11">
        <f>Sheet1[[#This Row],[Daily Discharge]]/24/60/60</f>
        <v>1.6574074074074071E-2</v>
      </c>
    </row>
    <row r="91" spans="1:13" x14ac:dyDescent="0.25">
      <c r="A91" s="1">
        <v>45014</v>
      </c>
      <c r="B91">
        <v>148</v>
      </c>
      <c r="C91">
        <v>214.74799999999999</v>
      </c>
      <c r="D91">
        <f>Sheet1[[#This Row],[Effluent COD]]/20</f>
        <v>7.4</v>
      </c>
      <c r="E91">
        <v>26</v>
      </c>
      <c r="F91">
        <v>0.20100000000000001</v>
      </c>
      <c r="H91">
        <v>1.1399999999999999</v>
      </c>
      <c r="I91">
        <v>0.33200000000000002</v>
      </c>
      <c r="J91">
        <v>7.66</v>
      </c>
      <c r="K91">
        <v>21</v>
      </c>
      <c r="L91">
        <v>1451</v>
      </c>
      <c r="M91" s="10">
        <f>Sheet1[[#This Row],[Daily Discharge]]/24/60/60</f>
        <v>1.6793981481481483E-2</v>
      </c>
    </row>
    <row r="92" spans="1:13" x14ac:dyDescent="0.25">
      <c r="A92" s="1">
        <v>45015</v>
      </c>
      <c r="B92">
        <v>134</v>
      </c>
      <c r="C92">
        <v>194.702</v>
      </c>
      <c r="D92">
        <f>Sheet1[[#This Row],[Effluent COD]]/20</f>
        <v>6.7</v>
      </c>
      <c r="E92">
        <v>17</v>
      </c>
      <c r="F92">
        <v>0.73299999999999998</v>
      </c>
      <c r="H92">
        <v>1.33</v>
      </c>
      <c r="I92">
        <v>0.35599999999999998</v>
      </c>
      <c r="J92">
        <v>7.41</v>
      </c>
      <c r="K92">
        <v>18</v>
      </c>
      <c r="L92">
        <v>1453</v>
      </c>
      <c r="M92" s="11">
        <f>Sheet1[[#This Row],[Daily Discharge]]/24/60/60</f>
        <v>1.6817129629629626E-2</v>
      </c>
    </row>
    <row r="93" spans="1:13" x14ac:dyDescent="0.25">
      <c r="A93" s="1">
        <v>45016</v>
      </c>
      <c r="B93">
        <v>140</v>
      </c>
      <c r="C93">
        <v>199.5</v>
      </c>
      <c r="D93">
        <f>Sheet1[[#This Row],[Effluent COD]]/20</f>
        <v>7</v>
      </c>
      <c r="E93">
        <v>15</v>
      </c>
      <c r="F93">
        <v>0.32</v>
      </c>
      <c r="H93">
        <v>1.33</v>
      </c>
      <c r="I93">
        <v>0.377</v>
      </c>
      <c r="J93">
        <v>7.83</v>
      </c>
      <c r="K93">
        <v>20</v>
      </c>
      <c r="L93">
        <v>1425</v>
      </c>
      <c r="M93" s="10">
        <f>Sheet1[[#This Row],[Daily Discharge]]/24/60/60</f>
        <v>1.6493055555555556E-2</v>
      </c>
    </row>
    <row r="94" spans="1:13" x14ac:dyDescent="0.25">
      <c r="A94" s="1">
        <v>45017</v>
      </c>
      <c r="B94">
        <v>163</v>
      </c>
      <c r="C94">
        <v>232.43799999999999</v>
      </c>
      <c r="D94">
        <f>Sheet1[[#This Row],[Effluent COD]]/20</f>
        <v>8.15</v>
      </c>
      <c r="E94">
        <v>22</v>
      </c>
      <c r="F94">
        <v>0.23100000000000001</v>
      </c>
      <c r="H94">
        <v>1.49</v>
      </c>
      <c r="I94">
        <v>0.50600000000000001</v>
      </c>
      <c r="J94">
        <v>7.73</v>
      </c>
      <c r="K94">
        <v>18</v>
      </c>
      <c r="L94">
        <v>1426</v>
      </c>
      <c r="M94" s="11">
        <f>Sheet1[[#This Row],[Daily Discharge]]/24/60/60</f>
        <v>1.650462962962963E-2</v>
      </c>
    </row>
    <row r="95" spans="1:13" x14ac:dyDescent="0.25">
      <c r="A95" s="1">
        <v>45018</v>
      </c>
      <c r="B95">
        <v>162</v>
      </c>
      <c r="C95">
        <v>232.79400000000001</v>
      </c>
      <c r="D95">
        <f>Sheet1[[#This Row],[Effluent COD]]/20</f>
        <v>8.1</v>
      </c>
      <c r="E95">
        <v>13</v>
      </c>
      <c r="F95">
        <v>0.105</v>
      </c>
      <c r="H95">
        <v>1.55</v>
      </c>
      <c r="I95">
        <v>0.502</v>
      </c>
      <c r="J95">
        <v>7.7</v>
      </c>
      <c r="K95">
        <v>18</v>
      </c>
      <c r="L95">
        <v>1437</v>
      </c>
      <c r="M95" s="10">
        <f>Sheet1[[#This Row],[Daily Discharge]]/24/60/60</f>
        <v>1.6631944444444446E-2</v>
      </c>
    </row>
    <row r="96" spans="1:13" x14ac:dyDescent="0.25">
      <c r="A96" s="1">
        <v>45019</v>
      </c>
      <c r="B96">
        <v>160</v>
      </c>
      <c r="C96">
        <v>226.4</v>
      </c>
      <c r="D96">
        <f>Sheet1[[#This Row],[Effluent COD]]/20</f>
        <v>8</v>
      </c>
      <c r="E96">
        <v>20</v>
      </c>
      <c r="F96">
        <v>7.0000000000000001E-3</v>
      </c>
      <c r="H96">
        <v>1.52</v>
      </c>
      <c r="I96">
        <v>1.01</v>
      </c>
      <c r="J96">
        <v>7.7</v>
      </c>
      <c r="K96">
        <v>22</v>
      </c>
      <c r="L96">
        <v>1415</v>
      </c>
      <c r="M96" s="11">
        <f>Sheet1[[#This Row],[Daily Discharge]]/24/60/60</f>
        <v>1.6377314814814817E-2</v>
      </c>
    </row>
    <row r="97" spans="1:13" x14ac:dyDescent="0.25">
      <c r="A97" s="1">
        <v>45020</v>
      </c>
      <c r="B97">
        <v>149</v>
      </c>
      <c r="C97">
        <v>206.81200000000001</v>
      </c>
      <c r="D97">
        <f>Sheet1[[#This Row],[Effluent COD]]/20</f>
        <v>7.45</v>
      </c>
      <c r="E97">
        <v>16</v>
      </c>
      <c r="F97">
        <v>6.0000000000000001E-3</v>
      </c>
      <c r="H97">
        <v>1.4</v>
      </c>
      <c r="I97">
        <v>0.43099999999999999</v>
      </c>
      <c r="J97">
        <v>7.7</v>
      </c>
      <c r="K97">
        <v>17</v>
      </c>
      <c r="L97">
        <v>1388</v>
      </c>
      <c r="M97" s="10">
        <f>Sheet1[[#This Row],[Daily Discharge]]/24/60/60</f>
        <v>1.6064814814814816E-2</v>
      </c>
    </row>
    <row r="98" spans="1:13" x14ac:dyDescent="0.25">
      <c r="A98" s="1">
        <v>45021</v>
      </c>
      <c r="B98">
        <v>151</v>
      </c>
      <c r="C98">
        <v>203.095</v>
      </c>
      <c r="D98">
        <f>Sheet1[[#This Row],[Effluent COD]]/20</f>
        <v>7.55</v>
      </c>
      <c r="E98">
        <v>18</v>
      </c>
      <c r="F98">
        <v>8.0000000000000002E-3</v>
      </c>
      <c r="H98">
        <v>1.38</v>
      </c>
      <c r="I98">
        <v>0.443</v>
      </c>
      <c r="J98">
        <v>7.65</v>
      </c>
      <c r="K98">
        <v>19</v>
      </c>
      <c r="L98">
        <v>1345</v>
      </c>
      <c r="M98" s="11">
        <f>Sheet1[[#This Row],[Daily Discharge]]/24/60/60</f>
        <v>1.556712962962963E-2</v>
      </c>
    </row>
    <row r="99" spans="1:13" x14ac:dyDescent="0.25">
      <c r="A99" s="1">
        <v>45022</v>
      </c>
      <c r="B99">
        <v>212</v>
      </c>
      <c r="C99">
        <v>242.95199999999997</v>
      </c>
      <c r="D99">
        <f>Sheet1[[#This Row],[Effluent COD]]/20</f>
        <v>10.6</v>
      </c>
      <c r="E99">
        <v>64</v>
      </c>
      <c r="F99">
        <v>0.183</v>
      </c>
      <c r="H99">
        <v>3.61</v>
      </c>
      <c r="I99">
        <v>1.1299999999999999</v>
      </c>
      <c r="J99">
        <v>7.32</v>
      </c>
      <c r="K99">
        <v>14</v>
      </c>
      <c r="L99">
        <v>1146</v>
      </c>
      <c r="M99" s="10">
        <f>Sheet1[[#This Row],[Daily Discharge]]/24/60/60</f>
        <v>1.3263888888888888E-2</v>
      </c>
    </row>
    <row r="100" spans="1:13" x14ac:dyDescent="0.25">
      <c r="A100" s="1">
        <v>45023</v>
      </c>
      <c r="B100">
        <v>1401</v>
      </c>
      <c r="C100">
        <v>1713.4230000000002</v>
      </c>
      <c r="D100">
        <f>Sheet1[[#This Row],[Effluent COD]]/20</f>
        <v>70.05</v>
      </c>
      <c r="E100">
        <v>32</v>
      </c>
      <c r="F100">
        <v>0.14099999999999999</v>
      </c>
      <c r="H100">
        <v>1.42</v>
      </c>
      <c r="I100">
        <v>0.39900000000000002</v>
      </c>
      <c r="J100">
        <v>7.63</v>
      </c>
      <c r="K100">
        <v>17</v>
      </c>
      <c r="L100">
        <v>1223</v>
      </c>
      <c r="M100" s="11">
        <f>Sheet1[[#This Row],[Daily Discharge]]/24/60/60</f>
        <v>1.4155092592592594E-2</v>
      </c>
    </row>
    <row r="101" spans="1:13" x14ac:dyDescent="0.25">
      <c r="A101" s="1">
        <v>45024</v>
      </c>
      <c r="B101">
        <v>177</v>
      </c>
      <c r="C101">
        <v>213.46199999999999</v>
      </c>
      <c r="D101">
        <f>Sheet1[[#This Row],[Effluent COD]]/20</f>
        <v>8.85</v>
      </c>
      <c r="E101">
        <v>20</v>
      </c>
      <c r="F101">
        <v>8.8999999999999996E-2</v>
      </c>
      <c r="H101">
        <v>1.46</v>
      </c>
      <c r="I101">
        <v>1.46</v>
      </c>
      <c r="J101">
        <v>7.51</v>
      </c>
      <c r="K101">
        <v>19</v>
      </c>
      <c r="L101">
        <v>1206</v>
      </c>
      <c r="M101" s="10">
        <f>Sheet1[[#This Row],[Daily Discharge]]/24/60/60</f>
        <v>1.3958333333333333E-2</v>
      </c>
    </row>
    <row r="102" spans="1:13" x14ac:dyDescent="0.25">
      <c r="A102" s="1">
        <v>45025</v>
      </c>
      <c r="B102">
        <v>135</v>
      </c>
      <c r="C102">
        <v>133.11000000000001</v>
      </c>
      <c r="D102">
        <f>Sheet1[[#This Row],[Effluent COD]]/20</f>
        <v>6.75</v>
      </c>
      <c r="E102">
        <v>11</v>
      </c>
      <c r="F102">
        <v>9.0999999999999998E-2</v>
      </c>
      <c r="H102">
        <v>1.27</v>
      </c>
      <c r="I102">
        <v>0.35099999999999998</v>
      </c>
      <c r="J102">
        <v>7.55</v>
      </c>
      <c r="K102">
        <v>20</v>
      </c>
      <c r="L102">
        <v>986</v>
      </c>
      <c r="M102" s="11">
        <f>Sheet1[[#This Row],[Daily Discharge]]/24/60/60</f>
        <v>1.1412037037037037E-2</v>
      </c>
    </row>
    <row r="103" spans="1:13" x14ac:dyDescent="0.25">
      <c r="A103" s="1">
        <v>45026</v>
      </c>
      <c r="B103">
        <v>138</v>
      </c>
      <c r="C103">
        <v>176.226</v>
      </c>
      <c r="D103">
        <f>Sheet1[[#This Row],[Effluent COD]]/20</f>
        <v>6.9</v>
      </c>
      <c r="E103">
        <v>24</v>
      </c>
      <c r="F103">
        <v>9.0999999999999998E-2</v>
      </c>
      <c r="H103">
        <v>1.27</v>
      </c>
      <c r="I103">
        <v>0.371</v>
      </c>
      <c r="J103">
        <v>7.69</v>
      </c>
      <c r="K103">
        <v>19</v>
      </c>
      <c r="L103">
        <v>1277</v>
      </c>
      <c r="M103" s="10">
        <f>Sheet1[[#This Row],[Daily Discharge]]/24/60/60</f>
        <v>1.4780092592592593E-2</v>
      </c>
    </row>
    <row r="104" spans="1:13" x14ac:dyDescent="0.25">
      <c r="A104" s="1">
        <v>45027</v>
      </c>
      <c r="B104">
        <v>132</v>
      </c>
      <c r="C104">
        <v>165.792</v>
      </c>
      <c r="D104">
        <f>Sheet1[[#This Row],[Effluent COD]]/20</f>
        <v>6.6</v>
      </c>
      <c r="E104">
        <v>7</v>
      </c>
      <c r="F104">
        <v>6.8000000000000005E-2</v>
      </c>
      <c r="H104">
        <v>1.17</v>
      </c>
      <c r="I104">
        <v>0.32800000000000001</v>
      </c>
      <c r="J104">
        <v>7.67</v>
      </c>
      <c r="K104">
        <v>21</v>
      </c>
      <c r="L104">
        <v>1256</v>
      </c>
      <c r="M104" s="11">
        <f>Sheet1[[#This Row],[Daily Discharge]]/24/60/60</f>
        <v>1.4537037037037038E-2</v>
      </c>
    </row>
    <row r="105" spans="1:13" x14ac:dyDescent="0.25">
      <c r="A105" s="1">
        <v>45028</v>
      </c>
      <c r="B105">
        <v>129</v>
      </c>
      <c r="C105">
        <v>165.636</v>
      </c>
      <c r="D105">
        <f>Sheet1[[#This Row],[Effluent COD]]/20</f>
        <v>6.45</v>
      </c>
      <c r="E105">
        <v>16</v>
      </c>
      <c r="F105">
        <v>2.5999999999999999E-2</v>
      </c>
      <c r="H105">
        <v>1.08</v>
      </c>
      <c r="I105">
        <v>0.26800000000000002</v>
      </c>
      <c r="J105">
        <v>7.61</v>
      </c>
      <c r="K105">
        <v>20</v>
      </c>
      <c r="L105">
        <v>1284</v>
      </c>
      <c r="M105" s="10">
        <f>Sheet1[[#This Row],[Daily Discharge]]/24/60/60</f>
        <v>1.4861111111111111E-2</v>
      </c>
    </row>
    <row r="106" spans="1:13" x14ac:dyDescent="0.25">
      <c r="A106" s="1">
        <v>45029</v>
      </c>
      <c r="B106">
        <v>123</v>
      </c>
      <c r="C106">
        <v>157.071</v>
      </c>
      <c r="D106">
        <f>Sheet1[[#This Row],[Effluent COD]]/20</f>
        <v>6.15</v>
      </c>
      <c r="E106">
        <v>14</v>
      </c>
      <c r="F106">
        <v>1.9E-2</v>
      </c>
      <c r="H106">
        <v>0.995</v>
      </c>
      <c r="I106">
        <v>0.24099999999999999</v>
      </c>
      <c r="J106">
        <v>7.66</v>
      </c>
      <c r="K106">
        <v>19</v>
      </c>
      <c r="L106">
        <v>1277</v>
      </c>
      <c r="M106" s="11">
        <f>Sheet1[[#This Row],[Daily Discharge]]/24/60/60</f>
        <v>1.4780092592592593E-2</v>
      </c>
    </row>
    <row r="107" spans="1:13" x14ac:dyDescent="0.25">
      <c r="A107" s="1">
        <v>45030</v>
      </c>
      <c r="B107">
        <v>115</v>
      </c>
      <c r="C107">
        <v>148.35</v>
      </c>
      <c r="D107">
        <f>Sheet1[[#This Row],[Effluent COD]]/20</f>
        <v>5.75</v>
      </c>
      <c r="E107">
        <v>4</v>
      </c>
      <c r="F107">
        <v>2.4E-2</v>
      </c>
      <c r="H107">
        <v>0.96</v>
      </c>
      <c r="I107">
        <v>0.245</v>
      </c>
      <c r="J107">
        <v>7.65</v>
      </c>
      <c r="K107">
        <v>16</v>
      </c>
      <c r="L107">
        <v>1290</v>
      </c>
      <c r="M107" s="10">
        <f>Sheet1[[#This Row],[Daily Discharge]]/24/60/60</f>
        <v>1.4930555555555556E-2</v>
      </c>
    </row>
    <row r="108" spans="1:13" x14ac:dyDescent="0.25">
      <c r="A108" s="1">
        <v>45031</v>
      </c>
      <c r="B108">
        <v>101</v>
      </c>
      <c r="C108">
        <v>129.684</v>
      </c>
      <c r="D108">
        <f>Sheet1[[#This Row],[Effluent COD]]/20</f>
        <v>5.05</v>
      </c>
      <c r="E108">
        <v>15</v>
      </c>
      <c r="F108">
        <v>2.5000000000000001E-2</v>
      </c>
      <c r="H108">
        <v>0.86899999999999999</v>
      </c>
      <c r="I108">
        <v>0.185</v>
      </c>
      <c r="J108">
        <v>7.51</v>
      </c>
      <c r="K108">
        <v>12</v>
      </c>
      <c r="L108">
        <v>1284</v>
      </c>
      <c r="M108" s="11">
        <f>Sheet1[[#This Row],[Daily Discharge]]/24/60/60</f>
        <v>1.4861111111111111E-2</v>
      </c>
    </row>
    <row r="109" spans="1:13" x14ac:dyDescent="0.25">
      <c r="A109" s="1">
        <v>45032</v>
      </c>
      <c r="B109">
        <v>104</v>
      </c>
      <c r="C109">
        <v>135.40800000000002</v>
      </c>
      <c r="D109">
        <f>Sheet1[[#This Row],[Effluent COD]]/20</f>
        <v>5.2</v>
      </c>
      <c r="E109">
        <v>15</v>
      </c>
      <c r="F109">
        <v>2.5999999999999999E-2</v>
      </c>
      <c r="H109">
        <v>0.755</v>
      </c>
      <c r="I109">
        <v>0.16400000000000001</v>
      </c>
      <c r="J109">
        <v>7.39</v>
      </c>
      <c r="K109">
        <v>20</v>
      </c>
      <c r="L109">
        <v>1302</v>
      </c>
      <c r="M109" s="10">
        <f>Sheet1[[#This Row],[Daily Discharge]]/24/60/60</f>
        <v>1.5069444444444444E-2</v>
      </c>
    </row>
    <row r="110" spans="1:13" x14ac:dyDescent="0.25">
      <c r="A110" s="1">
        <v>45033</v>
      </c>
      <c r="B110">
        <v>88.1</v>
      </c>
      <c r="C110">
        <v>115.8515</v>
      </c>
      <c r="D110">
        <f>Sheet1[[#This Row],[Effluent COD]]/20</f>
        <v>4.4049999999999994</v>
      </c>
      <c r="E110">
        <v>21</v>
      </c>
      <c r="F110">
        <v>3.7999999999999999E-2</v>
      </c>
      <c r="H110">
        <v>0.754</v>
      </c>
      <c r="I110">
        <v>0.14199999999999999</v>
      </c>
      <c r="J110">
        <v>7.7</v>
      </c>
      <c r="K110">
        <v>20</v>
      </c>
      <c r="L110">
        <v>1315</v>
      </c>
      <c r="M110" s="11">
        <f>Sheet1[[#This Row],[Daily Discharge]]/24/60/60</f>
        <v>1.5219907407407408E-2</v>
      </c>
    </row>
    <row r="111" spans="1:13" x14ac:dyDescent="0.25">
      <c r="A111" s="1">
        <v>45034</v>
      </c>
      <c r="B111">
        <v>90</v>
      </c>
      <c r="C111">
        <v>120.33</v>
      </c>
      <c r="D111">
        <f>Sheet1[[#This Row],[Effluent COD]]/20</f>
        <v>4.5</v>
      </c>
      <c r="E111">
        <v>14</v>
      </c>
      <c r="F111">
        <v>2.5999999999999999E-2</v>
      </c>
      <c r="H111">
        <v>0.746</v>
      </c>
      <c r="I111">
        <v>0.13500000000000001</v>
      </c>
      <c r="J111">
        <v>7.71</v>
      </c>
      <c r="K111">
        <v>20</v>
      </c>
      <c r="L111">
        <v>1337</v>
      </c>
      <c r="M111" s="10">
        <f>Sheet1[[#This Row],[Daily Discharge]]/24/60/60</f>
        <v>1.5474537037037038E-2</v>
      </c>
    </row>
    <row r="112" spans="1:13" x14ac:dyDescent="0.25">
      <c r="A112" s="1">
        <v>45035</v>
      </c>
      <c r="B112">
        <v>89.3</v>
      </c>
      <c r="C112">
        <v>121.00149999999999</v>
      </c>
      <c r="D112">
        <f>Sheet1[[#This Row],[Effluent COD]]/20</f>
        <v>4.4649999999999999</v>
      </c>
      <c r="E112">
        <v>17</v>
      </c>
      <c r="F112">
        <v>3.3000000000000002E-2</v>
      </c>
      <c r="H112">
        <v>0.78</v>
      </c>
      <c r="I112">
        <v>0.13200000000000001</v>
      </c>
      <c r="J112">
        <v>7.7</v>
      </c>
      <c r="K112">
        <v>19</v>
      </c>
      <c r="L112">
        <v>1355</v>
      </c>
      <c r="M112" s="11">
        <f>Sheet1[[#This Row],[Daily Discharge]]/24/60/60</f>
        <v>1.5682870370370371E-2</v>
      </c>
    </row>
    <row r="113" spans="1:13" x14ac:dyDescent="0.25">
      <c r="A113" s="1">
        <v>45036</v>
      </c>
      <c r="B113">
        <v>93.5</v>
      </c>
      <c r="C113">
        <v>126.87949999999999</v>
      </c>
      <c r="D113">
        <f>Sheet1[[#This Row],[Effluent COD]]/20</f>
        <v>4.6749999999999998</v>
      </c>
      <c r="E113">
        <v>15</v>
      </c>
      <c r="F113">
        <v>0.01</v>
      </c>
      <c r="H113">
        <v>0.81100000000000005</v>
      </c>
      <c r="I113">
        <v>0.13300000000000001</v>
      </c>
      <c r="J113">
        <v>7.56</v>
      </c>
      <c r="K113">
        <v>19</v>
      </c>
      <c r="L113">
        <v>1357</v>
      </c>
      <c r="M113" s="10">
        <f>Sheet1[[#This Row],[Daily Discharge]]/24/60/60</f>
        <v>1.5706018518518518E-2</v>
      </c>
    </row>
    <row r="114" spans="1:13" x14ac:dyDescent="0.25">
      <c r="A114" s="1">
        <v>45037</v>
      </c>
      <c r="B114">
        <v>88</v>
      </c>
      <c r="C114">
        <v>120.47199999999999</v>
      </c>
      <c r="D114">
        <f>Sheet1[[#This Row],[Effluent COD]]/20</f>
        <v>4.4000000000000004</v>
      </c>
      <c r="E114">
        <v>15</v>
      </c>
      <c r="F114">
        <v>1.7000000000000001E-2</v>
      </c>
      <c r="H114">
        <v>1.1100000000000001</v>
      </c>
      <c r="I114">
        <v>0.16200000000000001</v>
      </c>
      <c r="J114">
        <v>7.66</v>
      </c>
      <c r="K114">
        <v>20</v>
      </c>
      <c r="L114">
        <v>1369</v>
      </c>
      <c r="M114" s="11">
        <f>Sheet1[[#This Row],[Daily Discharge]]/24/60/60</f>
        <v>1.5844907407407408E-2</v>
      </c>
    </row>
    <row r="115" spans="1:13" x14ac:dyDescent="0.25">
      <c r="A115" s="1">
        <v>45038</v>
      </c>
      <c r="B115">
        <v>95.4</v>
      </c>
      <c r="C115">
        <v>130.03020000000001</v>
      </c>
      <c r="D115">
        <f>Sheet1[[#This Row],[Effluent COD]]/20</f>
        <v>4.7700000000000005</v>
      </c>
      <c r="E115">
        <v>13</v>
      </c>
      <c r="F115">
        <v>1E-3</v>
      </c>
      <c r="H115">
        <v>0.95099999999999996</v>
      </c>
      <c r="I115">
        <v>0.16300000000000001</v>
      </c>
      <c r="J115">
        <v>7.71</v>
      </c>
      <c r="K115">
        <v>16</v>
      </c>
      <c r="L115">
        <v>1363</v>
      </c>
      <c r="M115" s="10">
        <f>Sheet1[[#This Row],[Daily Discharge]]/24/60/60</f>
        <v>1.5775462962962963E-2</v>
      </c>
    </row>
    <row r="116" spans="1:13" x14ac:dyDescent="0.25">
      <c r="A116" s="1">
        <v>45039</v>
      </c>
      <c r="B116">
        <v>94.8</v>
      </c>
      <c r="C116">
        <v>125.4204</v>
      </c>
      <c r="D116">
        <f>Sheet1[[#This Row],[Effluent COD]]/20</f>
        <v>4.74</v>
      </c>
      <c r="E116">
        <v>9</v>
      </c>
      <c r="F116">
        <v>2E-3</v>
      </c>
      <c r="H116">
        <v>1</v>
      </c>
      <c r="I116">
        <v>0.157</v>
      </c>
      <c r="J116">
        <v>7.73</v>
      </c>
      <c r="K116">
        <v>19</v>
      </c>
      <c r="L116">
        <v>1323</v>
      </c>
      <c r="M116" s="11">
        <f>Sheet1[[#This Row],[Daily Discharge]]/24/60/60</f>
        <v>1.53125E-2</v>
      </c>
    </row>
    <row r="117" spans="1:13" x14ac:dyDescent="0.25">
      <c r="A117" s="1">
        <v>45040</v>
      </c>
      <c r="B117">
        <v>95.7</v>
      </c>
      <c r="C117">
        <v>123.5487</v>
      </c>
      <c r="D117">
        <f>Sheet1[[#This Row],[Effluent COD]]/20</f>
        <v>4.7850000000000001</v>
      </c>
      <c r="E117">
        <v>8</v>
      </c>
      <c r="F117">
        <v>6.0000000000000001E-3</v>
      </c>
      <c r="H117">
        <v>0.88800000000000001</v>
      </c>
      <c r="I117">
        <v>0.123</v>
      </c>
      <c r="J117">
        <v>7.75</v>
      </c>
      <c r="K117">
        <v>24</v>
      </c>
      <c r="L117">
        <v>1291</v>
      </c>
      <c r="M117" s="10">
        <f>Sheet1[[#This Row],[Daily Discharge]]/24/60/60</f>
        <v>1.4942129629629628E-2</v>
      </c>
    </row>
    <row r="118" spans="1:13" x14ac:dyDescent="0.25">
      <c r="A118" s="1">
        <v>45041</v>
      </c>
      <c r="B118">
        <v>99.2</v>
      </c>
      <c r="C118">
        <v>121.52</v>
      </c>
      <c r="D118">
        <f>Sheet1[[#This Row],[Effluent COD]]/20</f>
        <v>4.96</v>
      </c>
      <c r="E118">
        <v>12</v>
      </c>
      <c r="F118">
        <v>1E-3</v>
      </c>
      <c r="H118">
        <v>0.78800000000000003</v>
      </c>
      <c r="I118">
        <v>0.11600000000000001</v>
      </c>
      <c r="J118">
        <v>7.77</v>
      </c>
      <c r="K118">
        <v>18</v>
      </c>
      <c r="L118">
        <v>1225</v>
      </c>
      <c r="M118" s="11">
        <f>Sheet1[[#This Row],[Daily Discharge]]/24/60/60</f>
        <v>1.417824074074074E-2</v>
      </c>
    </row>
    <row r="119" spans="1:13" x14ac:dyDescent="0.25">
      <c r="A119" s="1">
        <v>45042</v>
      </c>
      <c r="B119">
        <v>99.2</v>
      </c>
      <c r="C119">
        <v>108.72320000000001</v>
      </c>
      <c r="D119">
        <f>Sheet1[[#This Row],[Effluent COD]]/20</f>
        <v>4.96</v>
      </c>
      <c r="E119">
        <v>14</v>
      </c>
      <c r="F119">
        <v>8.0000000000000002E-3</v>
      </c>
      <c r="H119">
        <v>0.68</v>
      </c>
      <c r="I119">
        <v>0.125</v>
      </c>
      <c r="J119">
        <v>7.73</v>
      </c>
      <c r="K119">
        <v>19</v>
      </c>
      <c r="L119">
        <v>1096</v>
      </c>
      <c r="M119" s="10">
        <f>Sheet1[[#This Row],[Daily Discharge]]/24/60/60</f>
        <v>1.2685185185185185E-2</v>
      </c>
    </row>
    <row r="120" spans="1:13" x14ac:dyDescent="0.25">
      <c r="A120" s="1">
        <v>45043</v>
      </c>
      <c r="B120">
        <v>100</v>
      </c>
      <c r="C120">
        <v>82.1</v>
      </c>
      <c r="D120">
        <f>Sheet1[[#This Row],[Effluent COD]]/20</f>
        <v>5</v>
      </c>
      <c r="E120">
        <v>13</v>
      </c>
      <c r="F120">
        <v>1.0999999999999999E-2</v>
      </c>
      <c r="H120">
        <v>0.70399999999999996</v>
      </c>
      <c r="I120">
        <v>0.192</v>
      </c>
      <c r="J120">
        <v>7.47</v>
      </c>
      <c r="K120">
        <v>18</v>
      </c>
      <c r="L120">
        <v>821</v>
      </c>
      <c r="M120" s="11">
        <f>Sheet1[[#This Row],[Daily Discharge]]/24/60/60</f>
        <v>9.5023148148148159E-3</v>
      </c>
    </row>
    <row r="121" spans="1:13" x14ac:dyDescent="0.25">
      <c r="A121" s="1">
        <v>45044</v>
      </c>
      <c r="B121">
        <v>110</v>
      </c>
      <c r="C121">
        <v>148.28</v>
      </c>
      <c r="D121">
        <f>Sheet1[[#This Row],[Effluent COD]]/20</f>
        <v>5.5</v>
      </c>
      <c r="E121">
        <v>22</v>
      </c>
      <c r="F121">
        <v>0.03</v>
      </c>
      <c r="H121">
        <v>0.71</v>
      </c>
      <c r="I121">
        <v>0.46100000000000002</v>
      </c>
      <c r="J121">
        <v>7.79</v>
      </c>
      <c r="K121">
        <v>18</v>
      </c>
      <c r="L121">
        <v>1348</v>
      </c>
      <c r="M121" s="10">
        <f>Sheet1[[#This Row],[Daily Discharge]]/24/60/60</f>
        <v>1.5601851851851851E-2</v>
      </c>
    </row>
    <row r="122" spans="1:13" x14ac:dyDescent="0.25">
      <c r="A122" s="1">
        <v>45045</v>
      </c>
      <c r="B122">
        <v>99.7</v>
      </c>
      <c r="C122">
        <v>130.8064</v>
      </c>
      <c r="D122">
        <f>Sheet1[[#This Row],[Effluent COD]]/20</f>
        <v>4.9850000000000003</v>
      </c>
      <c r="E122">
        <v>16</v>
      </c>
      <c r="F122">
        <v>2.1000000000000001E-2</v>
      </c>
      <c r="H122">
        <v>0.66100000000000003</v>
      </c>
      <c r="I122">
        <v>0.14899999999999999</v>
      </c>
      <c r="J122">
        <v>7.68</v>
      </c>
      <c r="K122">
        <v>19</v>
      </c>
      <c r="L122">
        <v>1312</v>
      </c>
      <c r="M122" s="11">
        <f>Sheet1[[#This Row],[Daily Discharge]]/24/60/60</f>
        <v>1.5185185185185185E-2</v>
      </c>
    </row>
    <row r="123" spans="1:13" x14ac:dyDescent="0.25">
      <c r="A123" s="1">
        <v>45046</v>
      </c>
      <c r="B123">
        <v>101</v>
      </c>
      <c r="C123">
        <v>132.31</v>
      </c>
      <c r="D123">
        <f>Sheet1[[#This Row],[Effluent COD]]/20</f>
        <v>5.05</v>
      </c>
      <c r="E123">
        <v>9</v>
      </c>
      <c r="F123">
        <v>7.0000000000000001E-3</v>
      </c>
      <c r="H123">
        <v>0.64500000000000002</v>
      </c>
      <c r="I123">
        <v>0.121</v>
      </c>
      <c r="J123">
        <v>7.67</v>
      </c>
      <c r="K123">
        <v>19</v>
      </c>
      <c r="L123">
        <v>1310</v>
      </c>
      <c r="M123" s="10">
        <f>Sheet1[[#This Row],[Daily Discharge]]/24/60/60</f>
        <v>1.5162037037037036E-2</v>
      </c>
    </row>
    <row r="124" spans="1:13" x14ac:dyDescent="0.25">
      <c r="A124" s="1">
        <v>45047</v>
      </c>
      <c r="B124">
        <v>99.1</v>
      </c>
      <c r="C124">
        <v>130.11829999999998</v>
      </c>
      <c r="D124">
        <f>Sheet1[[#This Row],[Effluent COD]]/20</f>
        <v>4.9550000000000001</v>
      </c>
      <c r="E124">
        <v>15</v>
      </c>
      <c r="F124">
        <v>1.6E-2</v>
      </c>
      <c r="H124">
        <v>0.69499999999999995</v>
      </c>
      <c r="I124">
        <v>0.128</v>
      </c>
      <c r="J124">
        <v>7.68</v>
      </c>
      <c r="K124">
        <v>19</v>
      </c>
      <c r="L124">
        <v>1313</v>
      </c>
      <c r="M124" s="11">
        <f>Sheet1[[#This Row],[Daily Discharge]]/24/60/60</f>
        <v>1.5196759259259261E-2</v>
      </c>
    </row>
    <row r="125" spans="1:13" x14ac:dyDescent="0.25">
      <c r="A125" s="1">
        <v>45048</v>
      </c>
      <c r="B125">
        <v>87.2</v>
      </c>
      <c r="C125">
        <v>112.5752</v>
      </c>
      <c r="D125">
        <f>Sheet1[[#This Row],[Effluent COD]]/20</f>
        <v>4.3600000000000003</v>
      </c>
      <c r="E125">
        <v>9</v>
      </c>
      <c r="F125">
        <v>7.0000000000000001E-3</v>
      </c>
      <c r="H125">
        <v>0.75800000000000001</v>
      </c>
      <c r="I125">
        <v>0.14099999999999999</v>
      </c>
      <c r="J125">
        <v>7.65</v>
      </c>
      <c r="K125">
        <v>24</v>
      </c>
      <c r="L125">
        <v>1291</v>
      </c>
      <c r="M125" s="10">
        <f>Sheet1[[#This Row],[Daily Discharge]]/24/60/60</f>
        <v>1.4942129629629628E-2</v>
      </c>
    </row>
    <row r="126" spans="1:13" x14ac:dyDescent="0.25">
      <c r="A126" s="1">
        <v>45049</v>
      </c>
      <c r="B126">
        <v>95.1</v>
      </c>
      <c r="C126">
        <v>122.4888</v>
      </c>
      <c r="D126">
        <f>Sheet1[[#This Row],[Effluent COD]]/20</f>
        <v>4.7549999999999999</v>
      </c>
      <c r="E126">
        <v>8</v>
      </c>
      <c r="F126">
        <v>7.0000000000000001E-3</v>
      </c>
      <c r="H126">
        <v>0.60499999999999998</v>
      </c>
      <c r="I126">
        <v>7.9000000000000001E-2</v>
      </c>
      <c r="J126">
        <v>7.78</v>
      </c>
      <c r="K126">
        <v>18</v>
      </c>
      <c r="L126">
        <v>1288</v>
      </c>
      <c r="M126" s="11">
        <f>Sheet1[[#This Row],[Daily Discharge]]/24/60/60</f>
        <v>1.4907407407407406E-2</v>
      </c>
    </row>
    <row r="127" spans="1:13" x14ac:dyDescent="0.25">
      <c r="A127" s="1">
        <v>45050</v>
      </c>
      <c r="B127">
        <v>95.8</v>
      </c>
      <c r="C127">
        <v>125.977</v>
      </c>
      <c r="D127">
        <f>Sheet1[[#This Row],[Effluent COD]]/20</f>
        <v>4.79</v>
      </c>
      <c r="E127">
        <v>10</v>
      </c>
      <c r="F127">
        <v>8.9999999999999993E-3</v>
      </c>
      <c r="H127">
        <v>0.61599999999999999</v>
      </c>
      <c r="I127">
        <v>8.6999999999999994E-2</v>
      </c>
      <c r="J127">
        <v>7.7</v>
      </c>
      <c r="K127">
        <v>19</v>
      </c>
      <c r="L127">
        <v>1315</v>
      </c>
      <c r="M127" s="10">
        <f>Sheet1[[#This Row],[Daily Discharge]]/24/60/60</f>
        <v>1.5219907407407408E-2</v>
      </c>
    </row>
    <row r="128" spans="1:13" x14ac:dyDescent="0.25">
      <c r="A128" s="1">
        <v>45051</v>
      </c>
      <c r="B128">
        <v>102</v>
      </c>
      <c r="C128">
        <v>135.864</v>
      </c>
      <c r="D128">
        <f>Sheet1[[#This Row],[Effluent COD]]/20</f>
        <v>5.0999999999999996</v>
      </c>
      <c r="E128">
        <v>10</v>
      </c>
      <c r="F128">
        <v>8.9999999999999993E-3</v>
      </c>
      <c r="H128">
        <v>0.60599999999999998</v>
      </c>
      <c r="I128">
        <v>0.21</v>
      </c>
      <c r="J128">
        <v>7.67</v>
      </c>
      <c r="K128">
        <v>15</v>
      </c>
      <c r="L128">
        <v>1332</v>
      </c>
      <c r="M128" s="11">
        <f>Sheet1[[#This Row],[Daily Discharge]]/24/60/60</f>
        <v>1.5416666666666667E-2</v>
      </c>
    </row>
    <row r="129" spans="1:13" x14ac:dyDescent="0.25">
      <c r="A129" s="1">
        <v>45052</v>
      </c>
      <c r="B129">
        <v>102</v>
      </c>
      <c r="C129">
        <v>134.53799999999998</v>
      </c>
      <c r="D129">
        <f>Sheet1[[#This Row],[Effluent COD]]/20</f>
        <v>5.0999999999999996</v>
      </c>
      <c r="E129">
        <v>14</v>
      </c>
      <c r="F129">
        <v>4.0000000000000001E-3</v>
      </c>
      <c r="H129">
        <v>0.63</v>
      </c>
      <c r="I129">
        <v>8.8999999999999996E-2</v>
      </c>
      <c r="J129">
        <v>7.73</v>
      </c>
      <c r="K129">
        <v>17</v>
      </c>
      <c r="L129">
        <v>1319</v>
      </c>
      <c r="M129" s="10">
        <f>Sheet1[[#This Row],[Daily Discharge]]/24/60/60</f>
        <v>1.5266203703703705E-2</v>
      </c>
    </row>
    <row r="130" spans="1:13" x14ac:dyDescent="0.25">
      <c r="A130" s="1">
        <v>45053</v>
      </c>
      <c r="B130">
        <v>102</v>
      </c>
      <c r="C130">
        <v>134.53799999999998</v>
      </c>
      <c r="D130">
        <f>Sheet1[[#This Row],[Effluent COD]]/20</f>
        <v>5.0999999999999996</v>
      </c>
      <c r="E130">
        <v>11</v>
      </c>
      <c r="F130">
        <v>3.0000000000000001E-3</v>
      </c>
      <c r="H130">
        <v>0.59899999999999998</v>
      </c>
      <c r="I130">
        <v>8.5000000000000006E-2</v>
      </c>
      <c r="J130">
        <v>7.71</v>
      </c>
      <c r="K130">
        <v>19</v>
      </c>
      <c r="L130">
        <v>1319</v>
      </c>
      <c r="M130" s="11">
        <f>Sheet1[[#This Row],[Daily Discharge]]/24/60/60</f>
        <v>1.5266203703703705E-2</v>
      </c>
    </row>
    <row r="131" spans="1:13" x14ac:dyDescent="0.25">
      <c r="A131" s="1">
        <v>45054</v>
      </c>
      <c r="B131">
        <v>96.1</v>
      </c>
      <c r="C131">
        <v>126.852</v>
      </c>
      <c r="D131">
        <f>Sheet1[[#This Row],[Effluent COD]]/20</f>
        <v>4.8049999999999997</v>
      </c>
      <c r="E131">
        <v>13</v>
      </c>
      <c r="F131">
        <v>1.2E-2</v>
      </c>
      <c r="H131">
        <v>0.57999999999999996</v>
      </c>
      <c r="I131">
        <v>0.192</v>
      </c>
      <c r="J131">
        <v>7.79</v>
      </c>
      <c r="K131">
        <v>20</v>
      </c>
      <c r="L131">
        <v>1320</v>
      </c>
      <c r="M131" s="10">
        <f>Sheet1[[#This Row],[Daily Discharge]]/24/60/60</f>
        <v>1.5277777777777777E-2</v>
      </c>
    </row>
    <row r="132" spans="1:13" x14ac:dyDescent="0.25">
      <c r="A132" s="1">
        <v>45055</v>
      </c>
      <c r="B132">
        <v>110</v>
      </c>
      <c r="C132">
        <v>136.95000000000002</v>
      </c>
      <c r="D132">
        <f>Sheet1[[#This Row],[Effluent COD]]/20</f>
        <v>5.5</v>
      </c>
      <c r="E132">
        <v>13</v>
      </c>
      <c r="F132">
        <v>8.9999999999999993E-3</v>
      </c>
      <c r="H132">
        <v>0.64700000000000002</v>
      </c>
      <c r="I132">
        <v>0.124</v>
      </c>
      <c r="J132">
        <v>7.33</v>
      </c>
      <c r="K132">
        <v>19</v>
      </c>
      <c r="L132">
        <v>1245</v>
      </c>
      <c r="M132" s="11">
        <f>Sheet1[[#This Row],[Daily Discharge]]/24/60/60</f>
        <v>1.4409722222222223E-2</v>
      </c>
    </row>
    <row r="133" spans="1:13" x14ac:dyDescent="0.25">
      <c r="A133" s="1">
        <v>45056</v>
      </c>
      <c r="B133">
        <v>97.2</v>
      </c>
      <c r="C133">
        <v>130.05360000000002</v>
      </c>
      <c r="D133">
        <f>Sheet1[[#This Row],[Effluent COD]]/20</f>
        <v>4.8600000000000003</v>
      </c>
      <c r="E133">
        <v>11</v>
      </c>
      <c r="F133">
        <v>0.02</v>
      </c>
      <c r="H133">
        <v>0.57599999999999996</v>
      </c>
      <c r="I133">
        <v>9.5000000000000001E-2</v>
      </c>
      <c r="J133">
        <v>7.35</v>
      </c>
      <c r="K133">
        <v>21</v>
      </c>
      <c r="L133">
        <v>1338</v>
      </c>
      <c r="M133" s="10">
        <f>Sheet1[[#This Row],[Daily Discharge]]/24/60/60</f>
        <v>1.5486111111111112E-2</v>
      </c>
    </row>
    <row r="134" spans="1:13" x14ac:dyDescent="0.25">
      <c r="A134" s="1">
        <v>45057</v>
      </c>
      <c r="B134">
        <v>91.3</v>
      </c>
      <c r="C134">
        <v>118.3248</v>
      </c>
      <c r="D134">
        <f>Sheet1[[#This Row],[Effluent COD]]/20</f>
        <v>4.5649999999999995</v>
      </c>
      <c r="E134">
        <v>9</v>
      </c>
      <c r="F134">
        <v>2.3E-2</v>
      </c>
      <c r="H134">
        <v>0.57099999999999995</v>
      </c>
      <c r="I134">
        <v>8.4000000000000005E-2</v>
      </c>
      <c r="J134">
        <v>7.49</v>
      </c>
      <c r="K134">
        <v>21</v>
      </c>
      <c r="L134">
        <v>1296</v>
      </c>
      <c r="M134" s="11">
        <f>Sheet1[[#This Row],[Daily Discharge]]/24/60/60</f>
        <v>1.5000000000000001E-2</v>
      </c>
    </row>
    <row r="135" spans="1:13" x14ac:dyDescent="0.25">
      <c r="A135" s="1">
        <v>45058</v>
      </c>
      <c r="B135">
        <v>113</v>
      </c>
      <c r="C135">
        <v>150.06400000000002</v>
      </c>
      <c r="D135">
        <f>Sheet1[[#This Row],[Effluent COD]]/20</f>
        <v>5.65</v>
      </c>
      <c r="E135">
        <v>11</v>
      </c>
      <c r="F135">
        <v>2.9000000000000001E-2</v>
      </c>
      <c r="H135">
        <v>0.45400000000000001</v>
      </c>
      <c r="I135">
        <v>0.11</v>
      </c>
      <c r="J135">
        <v>7.46</v>
      </c>
      <c r="K135">
        <v>19</v>
      </c>
      <c r="L135">
        <v>1328</v>
      </c>
      <c r="M135" s="10">
        <f>Sheet1[[#This Row],[Daily Discharge]]/24/60/60</f>
        <v>1.5370370370370371E-2</v>
      </c>
    </row>
    <row r="136" spans="1:13" x14ac:dyDescent="0.25">
      <c r="A136" s="1">
        <v>45059</v>
      </c>
      <c r="B136">
        <v>99.8</v>
      </c>
      <c r="C136">
        <v>148.80179999999999</v>
      </c>
      <c r="D136">
        <f>Sheet1[[#This Row],[Effluent COD]]/20</f>
        <v>4.99</v>
      </c>
      <c r="E136">
        <v>22</v>
      </c>
      <c r="F136">
        <v>2.5000000000000001E-2</v>
      </c>
      <c r="H136">
        <v>0.53300000000000003</v>
      </c>
      <c r="I136">
        <v>8.7999999999999995E-2</v>
      </c>
      <c r="J136">
        <v>7.77</v>
      </c>
      <c r="K136">
        <v>18</v>
      </c>
      <c r="L136">
        <v>1491</v>
      </c>
      <c r="M136" s="11">
        <f>Sheet1[[#This Row],[Daily Discharge]]/24/60/60</f>
        <v>1.7256944444444443E-2</v>
      </c>
    </row>
    <row r="137" spans="1:13" x14ac:dyDescent="0.25">
      <c r="A137" s="1">
        <v>45060</v>
      </c>
      <c r="B137">
        <v>89.9</v>
      </c>
      <c r="C137">
        <v>133.86110000000002</v>
      </c>
      <c r="D137">
        <f>Sheet1[[#This Row],[Effluent COD]]/20</f>
        <v>4.4950000000000001</v>
      </c>
      <c r="E137">
        <v>16</v>
      </c>
      <c r="F137">
        <v>3.7999999999999999E-2</v>
      </c>
      <c r="H137">
        <v>0.68300000000000005</v>
      </c>
      <c r="I137">
        <v>0.08</v>
      </c>
      <c r="J137">
        <v>7.75</v>
      </c>
      <c r="K137">
        <v>20</v>
      </c>
      <c r="L137">
        <v>1489</v>
      </c>
      <c r="M137" s="10">
        <f>Sheet1[[#This Row],[Daily Discharge]]/24/60/60</f>
        <v>1.7233796296296296E-2</v>
      </c>
    </row>
    <row r="138" spans="1:13" x14ac:dyDescent="0.25">
      <c r="A138" s="1">
        <v>45061</v>
      </c>
      <c r="B138">
        <v>80.8</v>
      </c>
      <c r="C138">
        <v>118.85680000000001</v>
      </c>
      <c r="D138">
        <f>Sheet1[[#This Row],[Effluent COD]]/20</f>
        <v>4.04</v>
      </c>
      <c r="E138">
        <v>8</v>
      </c>
      <c r="F138">
        <v>1.9E-2</v>
      </c>
      <c r="H138">
        <v>0.55500000000000005</v>
      </c>
      <c r="I138">
        <v>0.29799999999999999</v>
      </c>
      <c r="J138">
        <v>7.7</v>
      </c>
      <c r="K138">
        <v>19</v>
      </c>
      <c r="L138">
        <v>1471</v>
      </c>
      <c r="M138" s="11">
        <f>Sheet1[[#This Row],[Daily Discharge]]/24/60/60</f>
        <v>1.7025462962962964E-2</v>
      </c>
    </row>
    <row r="139" spans="1:13" x14ac:dyDescent="0.25">
      <c r="A139" s="1">
        <v>45062</v>
      </c>
      <c r="B139">
        <v>77.900000000000006</v>
      </c>
      <c r="C139">
        <v>117.23950000000001</v>
      </c>
      <c r="D139">
        <f>Sheet1[[#This Row],[Effluent COD]]/20</f>
        <v>3.8950000000000005</v>
      </c>
      <c r="E139">
        <v>8</v>
      </c>
      <c r="F139">
        <v>1.4E-2</v>
      </c>
      <c r="H139">
        <v>0.51</v>
      </c>
      <c r="I139">
        <v>7.0000000000000007E-2</v>
      </c>
      <c r="J139">
        <v>7.66</v>
      </c>
      <c r="K139">
        <v>17</v>
      </c>
      <c r="L139">
        <v>1505</v>
      </c>
      <c r="M139" s="10">
        <f>Sheet1[[#This Row],[Daily Discharge]]/24/60/60</f>
        <v>1.741898148148148E-2</v>
      </c>
    </row>
    <row r="140" spans="1:13" x14ac:dyDescent="0.25">
      <c r="A140" s="1">
        <v>45063</v>
      </c>
      <c r="B140">
        <v>73.7</v>
      </c>
      <c r="C140">
        <v>107.97050000000002</v>
      </c>
      <c r="D140">
        <f>Sheet1[[#This Row],[Effluent COD]]/20</f>
        <v>3.6850000000000001</v>
      </c>
      <c r="E140">
        <v>5</v>
      </c>
      <c r="F140">
        <v>2.1000000000000001E-2</v>
      </c>
      <c r="H140">
        <v>0.57599999999999996</v>
      </c>
      <c r="I140">
        <v>7.2999999999999995E-2</v>
      </c>
      <c r="J140">
        <v>7.67</v>
      </c>
      <c r="K140">
        <v>20</v>
      </c>
      <c r="L140">
        <v>1465</v>
      </c>
      <c r="M140" s="11">
        <f>Sheet1[[#This Row],[Daily Discharge]]/24/60/60</f>
        <v>1.695601851851852E-2</v>
      </c>
    </row>
    <row r="141" spans="1:13" x14ac:dyDescent="0.25">
      <c r="A141" s="1">
        <v>45064</v>
      </c>
      <c r="B141">
        <v>79.2</v>
      </c>
      <c r="C141">
        <v>113.1768</v>
      </c>
      <c r="D141">
        <f>Sheet1[[#This Row],[Effluent COD]]/20</f>
        <v>3.96</v>
      </c>
      <c r="E141">
        <v>8</v>
      </c>
      <c r="F141">
        <v>2.3E-2</v>
      </c>
      <c r="H141">
        <v>0.64300000000000002</v>
      </c>
      <c r="I141">
        <v>7.6999999999999999E-2</v>
      </c>
      <c r="J141">
        <v>7.69</v>
      </c>
      <c r="K141">
        <v>16</v>
      </c>
      <c r="L141">
        <v>1429</v>
      </c>
      <c r="M141" s="10">
        <f>Sheet1[[#This Row],[Daily Discharge]]/24/60/60</f>
        <v>1.653935185185185E-2</v>
      </c>
    </row>
    <row r="142" spans="1:13" x14ac:dyDescent="0.25">
      <c r="A142" s="1">
        <v>45065</v>
      </c>
      <c r="B142">
        <v>77.900000000000006</v>
      </c>
      <c r="C142">
        <v>111.8644</v>
      </c>
      <c r="D142">
        <f>Sheet1[[#This Row],[Effluent COD]]/20</f>
        <v>3.8950000000000005</v>
      </c>
      <c r="E142">
        <v>7</v>
      </c>
      <c r="F142">
        <v>2.4E-2</v>
      </c>
      <c r="H142">
        <v>0.68100000000000005</v>
      </c>
      <c r="I142">
        <v>0.19500000000000001</v>
      </c>
      <c r="J142">
        <v>7.7</v>
      </c>
      <c r="K142">
        <v>18</v>
      </c>
      <c r="L142">
        <v>1436</v>
      </c>
      <c r="M142" s="11">
        <f>Sheet1[[#This Row],[Daily Discharge]]/24/60/60</f>
        <v>1.6620370370370372E-2</v>
      </c>
    </row>
    <row r="143" spans="1:13" x14ac:dyDescent="0.25">
      <c r="A143" s="1">
        <v>45066</v>
      </c>
      <c r="B143">
        <v>80.900000000000006</v>
      </c>
      <c r="C143">
        <v>116.90049999999999</v>
      </c>
      <c r="D143">
        <f>Sheet1[[#This Row],[Effluent COD]]/20</f>
        <v>4.0449999999999999</v>
      </c>
      <c r="E143">
        <v>12</v>
      </c>
      <c r="F143">
        <v>4.5999999999999999E-2</v>
      </c>
      <c r="H143">
        <v>0.72</v>
      </c>
      <c r="I143">
        <v>9.6000000000000002E-2</v>
      </c>
      <c r="J143">
        <v>7.71</v>
      </c>
      <c r="K143">
        <v>19</v>
      </c>
      <c r="L143">
        <v>1445</v>
      </c>
      <c r="M143" s="10">
        <f>Sheet1[[#This Row],[Daily Discharge]]/24/60/60</f>
        <v>1.6724537037037038E-2</v>
      </c>
    </row>
    <row r="144" spans="1:13" x14ac:dyDescent="0.25">
      <c r="A144" s="1">
        <v>45067</v>
      </c>
      <c r="B144">
        <v>97.3</v>
      </c>
      <c r="C144">
        <v>140.3066</v>
      </c>
      <c r="D144">
        <f>Sheet1[[#This Row],[Effluent COD]]/20</f>
        <v>4.8650000000000002</v>
      </c>
      <c r="E144">
        <v>10</v>
      </c>
      <c r="F144">
        <v>2.5999999999999999E-2</v>
      </c>
      <c r="H144">
        <v>0.69299999999999995</v>
      </c>
      <c r="I144">
        <v>0.104</v>
      </c>
      <c r="J144">
        <v>7.62</v>
      </c>
      <c r="K144">
        <v>20</v>
      </c>
      <c r="L144">
        <v>1442</v>
      </c>
      <c r="M144" s="11">
        <f>Sheet1[[#This Row],[Daily Discharge]]/24/60/60</f>
        <v>1.6689814814814814E-2</v>
      </c>
    </row>
    <row r="145" spans="1:13" x14ac:dyDescent="0.25">
      <c r="A145" s="1">
        <v>45068</v>
      </c>
      <c r="B145">
        <v>108</v>
      </c>
      <c r="C145">
        <v>153.57599999999999</v>
      </c>
      <c r="D145">
        <f>Sheet1[[#This Row],[Effluent COD]]/20</f>
        <v>5.4</v>
      </c>
      <c r="E145">
        <v>27</v>
      </c>
      <c r="F145">
        <v>2.3E-2</v>
      </c>
      <c r="H145">
        <v>0.74199999999999999</v>
      </c>
      <c r="I145">
        <v>0.13600000000000001</v>
      </c>
      <c r="J145">
        <v>7.68</v>
      </c>
      <c r="K145">
        <v>20</v>
      </c>
      <c r="L145">
        <v>1422</v>
      </c>
      <c r="M145" s="10">
        <f>Sheet1[[#This Row],[Daily Discharge]]/24/60/60</f>
        <v>1.6458333333333335E-2</v>
      </c>
    </row>
    <row r="146" spans="1:13" x14ac:dyDescent="0.25">
      <c r="A146" s="1">
        <v>45069</v>
      </c>
      <c r="B146">
        <v>122</v>
      </c>
      <c r="C146">
        <v>158.6</v>
      </c>
      <c r="D146">
        <f>Sheet1[[#This Row],[Effluent COD]]/20</f>
        <v>6.1</v>
      </c>
      <c r="E146">
        <v>10</v>
      </c>
      <c r="F146">
        <v>0.01</v>
      </c>
      <c r="H146">
        <v>0.86499999999999999</v>
      </c>
      <c r="I146">
        <v>0.18099999999999999</v>
      </c>
      <c r="J146">
        <v>7.81</v>
      </c>
      <c r="K146">
        <v>20</v>
      </c>
      <c r="L146">
        <v>1300</v>
      </c>
      <c r="M146" s="11">
        <f>Sheet1[[#This Row],[Daily Discharge]]/24/60/60</f>
        <v>1.5046296296296297E-2</v>
      </c>
    </row>
    <row r="147" spans="1:13" x14ac:dyDescent="0.25">
      <c r="A147" s="1">
        <v>45070</v>
      </c>
      <c r="B147">
        <v>128</v>
      </c>
      <c r="C147">
        <v>154.624</v>
      </c>
      <c r="D147">
        <f>Sheet1[[#This Row],[Effluent COD]]/20</f>
        <v>6.4</v>
      </c>
      <c r="E147">
        <v>11</v>
      </c>
      <c r="F147">
        <v>1.7999999999999999E-2</v>
      </c>
      <c r="H147">
        <v>0.81599999999999995</v>
      </c>
      <c r="I147">
        <v>0.14899999999999999</v>
      </c>
      <c r="J147">
        <v>7.86</v>
      </c>
      <c r="K147">
        <v>17</v>
      </c>
      <c r="L147">
        <v>1208</v>
      </c>
      <c r="M147" s="10">
        <f>Sheet1[[#This Row],[Daily Discharge]]/24/60/60</f>
        <v>1.3981481481481482E-2</v>
      </c>
    </row>
    <row r="148" spans="1:13" x14ac:dyDescent="0.25">
      <c r="A148" s="1">
        <v>45071</v>
      </c>
      <c r="B148">
        <v>89.1</v>
      </c>
      <c r="C148">
        <v>104.247</v>
      </c>
      <c r="D148">
        <f>Sheet1[[#This Row],[Effluent COD]]/20</f>
        <v>4.4550000000000001</v>
      </c>
      <c r="E148">
        <v>8</v>
      </c>
      <c r="F148">
        <v>0.245</v>
      </c>
      <c r="H148">
        <v>1.2</v>
      </c>
      <c r="I148">
        <v>0.104</v>
      </c>
      <c r="J148">
        <v>7.61</v>
      </c>
      <c r="K148">
        <v>20</v>
      </c>
      <c r="L148">
        <v>1170</v>
      </c>
      <c r="M148" s="11">
        <f>Sheet1[[#This Row],[Daily Discharge]]/24/60/60</f>
        <v>1.3541666666666667E-2</v>
      </c>
    </row>
    <row r="149" spans="1:13" x14ac:dyDescent="0.25">
      <c r="A149" s="1">
        <v>45072</v>
      </c>
      <c r="B149">
        <v>84.2</v>
      </c>
      <c r="C149">
        <v>95.314400000000006</v>
      </c>
      <c r="D149">
        <f>Sheet1[[#This Row],[Effluent COD]]/20</f>
        <v>4.21</v>
      </c>
      <c r="E149">
        <v>10</v>
      </c>
      <c r="F149">
        <v>1.37</v>
      </c>
      <c r="H149">
        <v>0.98399999999999999</v>
      </c>
      <c r="I149">
        <v>7.0000000000000007E-2</v>
      </c>
      <c r="J149">
        <v>7.72</v>
      </c>
      <c r="K149">
        <v>20</v>
      </c>
      <c r="L149">
        <v>1132</v>
      </c>
      <c r="M149" s="10">
        <f>Sheet1[[#This Row],[Daily Discharge]]/24/60/60</f>
        <v>1.3101851851851852E-2</v>
      </c>
    </row>
    <row r="150" spans="1:13" x14ac:dyDescent="0.25">
      <c r="A150" s="1">
        <v>45073</v>
      </c>
      <c r="B150">
        <v>88</v>
      </c>
      <c r="C150">
        <v>97.944000000000003</v>
      </c>
      <c r="D150">
        <f>Sheet1[[#This Row],[Effluent COD]]/20</f>
        <v>4.4000000000000004</v>
      </c>
      <c r="E150">
        <v>6</v>
      </c>
      <c r="F150">
        <v>0.20799999999999999</v>
      </c>
      <c r="H150">
        <v>0.73199999999999998</v>
      </c>
      <c r="I150">
        <v>7.4999999999999997E-2</v>
      </c>
      <c r="J150">
        <v>7.22</v>
      </c>
      <c r="K150">
        <v>19</v>
      </c>
      <c r="L150">
        <v>1113</v>
      </c>
      <c r="M150" s="11">
        <f>Sheet1[[#This Row],[Daily Discharge]]/24/60/60</f>
        <v>1.2881944444444444E-2</v>
      </c>
    </row>
    <row r="151" spans="1:13" x14ac:dyDescent="0.25">
      <c r="A151" s="1">
        <v>45074</v>
      </c>
      <c r="B151">
        <v>92.5</v>
      </c>
      <c r="C151">
        <v>103.41500000000001</v>
      </c>
      <c r="D151">
        <f>Sheet1[[#This Row],[Effluent COD]]/20</f>
        <v>4.625</v>
      </c>
      <c r="E151">
        <v>4</v>
      </c>
      <c r="F151">
        <v>0.216</v>
      </c>
      <c r="H151">
        <v>0.72699999999999998</v>
      </c>
      <c r="I151">
        <v>8.5999999999999993E-2</v>
      </c>
      <c r="J151">
        <v>7.72</v>
      </c>
      <c r="K151">
        <v>20</v>
      </c>
      <c r="L151">
        <v>1118</v>
      </c>
      <c r="M151" s="10">
        <f>Sheet1[[#This Row],[Daily Discharge]]/24/60/60</f>
        <v>1.2939814814814815E-2</v>
      </c>
    </row>
    <row r="152" spans="1:13" x14ac:dyDescent="0.25">
      <c r="A152" s="1">
        <v>45075</v>
      </c>
      <c r="B152">
        <v>86.9</v>
      </c>
      <c r="C152">
        <v>99.587400000000002</v>
      </c>
      <c r="D152">
        <f>Sheet1[[#This Row],[Effluent COD]]/20</f>
        <v>4.3450000000000006</v>
      </c>
      <c r="E152">
        <v>6</v>
      </c>
      <c r="F152">
        <v>0.77700000000000002</v>
      </c>
      <c r="H152">
        <v>0.66700000000000004</v>
      </c>
      <c r="I152">
        <v>7.8E-2</v>
      </c>
      <c r="J152">
        <v>7.74</v>
      </c>
      <c r="K152">
        <v>19</v>
      </c>
      <c r="L152">
        <v>1146</v>
      </c>
      <c r="M152" s="11">
        <f>Sheet1[[#This Row],[Daily Discharge]]/24/60/60</f>
        <v>1.3263888888888888E-2</v>
      </c>
    </row>
    <row r="153" spans="1:13" x14ac:dyDescent="0.25">
      <c r="A153" s="1">
        <v>45076</v>
      </c>
      <c r="B153">
        <v>80.7</v>
      </c>
      <c r="C153">
        <v>99.018900000000016</v>
      </c>
      <c r="D153">
        <f>Sheet1[[#This Row],[Effluent COD]]/20</f>
        <v>4.0350000000000001</v>
      </c>
      <c r="E153">
        <v>6</v>
      </c>
      <c r="F153">
        <v>1.23</v>
      </c>
      <c r="H153">
        <v>0.55400000000000005</v>
      </c>
      <c r="I153">
        <v>6.5000000000000002E-2</v>
      </c>
      <c r="J153">
        <v>7.83</v>
      </c>
      <c r="K153">
        <v>18</v>
      </c>
      <c r="L153">
        <v>1227</v>
      </c>
      <c r="M153" s="10">
        <f>Sheet1[[#This Row],[Daily Discharge]]/24/60/60</f>
        <v>1.4201388888888888E-2</v>
      </c>
    </row>
    <row r="154" spans="1:13" x14ac:dyDescent="0.25">
      <c r="A154" s="1">
        <v>45077</v>
      </c>
      <c r="B154">
        <v>96</v>
      </c>
      <c r="C154">
        <v>124.896</v>
      </c>
      <c r="D154">
        <f>Sheet1[[#This Row],[Effluent COD]]/20</f>
        <v>4.8</v>
      </c>
      <c r="E154">
        <v>11</v>
      </c>
      <c r="F154">
        <v>1.24</v>
      </c>
      <c r="H154">
        <v>0.7</v>
      </c>
      <c r="I154">
        <v>0.106</v>
      </c>
      <c r="J154">
        <v>7.73</v>
      </c>
      <c r="K154">
        <v>19</v>
      </c>
      <c r="L154">
        <v>1301</v>
      </c>
      <c r="M154" s="11">
        <f>Sheet1[[#This Row],[Daily Discharge]]/24/60/60</f>
        <v>1.5057870370370371E-2</v>
      </c>
    </row>
    <row r="155" spans="1:13" x14ac:dyDescent="0.25">
      <c r="A155" s="1">
        <v>45078</v>
      </c>
      <c r="B155">
        <v>96</v>
      </c>
      <c r="C155">
        <v>117.98399999999999</v>
      </c>
      <c r="D155">
        <f>Sheet1[[#This Row],[Effluent COD]]/20</f>
        <v>4.8</v>
      </c>
      <c r="E155">
        <v>8</v>
      </c>
      <c r="F155">
        <v>1.3</v>
      </c>
      <c r="H155">
        <v>0.67700000000000005</v>
      </c>
      <c r="I155">
        <v>0.12</v>
      </c>
      <c r="J155">
        <v>7.7</v>
      </c>
      <c r="K155">
        <v>19</v>
      </c>
      <c r="L155">
        <v>1229</v>
      </c>
      <c r="M155" s="10">
        <f>Sheet1[[#This Row],[Daily Discharge]]/24/60/60</f>
        <v>1.4224537037037039E-2</v>
      </c>
    </row>
    <row r="156" spans="1:13" x14ac:dyDescent="0.25">
      <c r="A156" s="1">
        <v>45079</v>
      </c>
      <c r="B156">
        <v>96.3</v>
      </c>
      <c r="C156">
        <v>126.7308</v>
      </c>
      <c r="D156">
        <f>Sheet1[[#This Row],[Effluent COD]]/20</f>
        <v>4.8149999999999995</v>
      </c>
      <c r="E156">
        <v>9</v>
      </c>
      <c r="F156">
        <v>0.23899999999999999</v>
      </c>
      <c r="H156">
        <v>0.72299999999999998</v>
      </c>
      <c r="I156">
        <v>0.186</v>
      </c>
      <c r="J156">
        <v>7.77</v>
      </c>
      <c r="K156">
        <v>19</v>
      </c>
      <c r="L156">
        <v>1316</v>
      </c>
      <c r="M156" s="11">
        <f>Sheet1[[#This Row],[Daily Discharge]]/24/60/60</f>
        <v>1.5231481481481483E-2</v>
      </c>
    </row>
    <row r="157" spans="1:13" x14ac:dyDescent="0.25">
      <c r="A157" s="1">
        <v>45080</v>
      </c>
      <c r="B157">
        <v>95.1</v>
      </c>
      <c r="C157">
        <v>128.19479999999999</v>
      </c>
      <c r="D157">
        <f>Sheet1[[#This Row],[Effluent COD]]/20</f>
        <v>4.7549999999999999</v>
      </c>
      <c r="E157">
        <v>8</v>
      </c>
      <c r="F157">
        <v>0.08</v>
      </c>
      <c r="H157">
        <v>0.71199999999999997</v>
      </c>
      <c r="I157">
        <v>0.159</v>
      </c>
      <c r="J157">
        <v>7.72</v>
      </c>
      <c r="K157">
        <v>18</v>
      </c>
      <c r="L157">
        <v>1348</v>
      </c>
      <c r="M157" s="10">
        <f>Sheet1[[#This Row],[Daily Discharge]]/24/60/60</f>
        <v>1.5601851851851851E-2</v>
      </c>
    </row>
    <row r="158" spans="1:13" x14ac:dyDescent="0.25">
      <c r="A158" s="1">
        <v>45081</v>
      </c>
      <c r="B158">
        <v>92.7</v>
      </c>
      <c r="C158">
        <v>124.4961</v>
      </c>
      <c r="D158">
        <f>Sheet1[[#This Row],[Effluent COD]]/20</f>
        <v>4.6349999999999998</v>
      </c>
      <c r="E158">
        <v>11</v>
      </c>
      <c r="F158">
        <v>0.56599999999999995</v>
      </c>
      <c r="H158">
        <v>0.71399999999999997</v>
      </c>
      <c r="I158">
        <v>0.19700000000000001</v>
      </c>
      <c r="J158">
        <v>7.7</v>
      </c>
      <c r="K158">
        <v>19</v>
      </c>
      <c r="L158">
        <v>1343</v>
      </c>
      <c r="M158" s="11">
        <f>Sheet1[[#This Row],[Daily Discharge]]/24/60/60</f>
        <v>1.5543981481481482E-2</v>
      </c>
    </row>
    <row r="159" spans="1:13" x14ac:dyDescent="0.25">
      <c r="A159" s="1">
        <v>45082</v>
      </c>
      <c r="B159">
        <v>94.8</v>
      </c>
      <c r="C159">
        <v>126.55800000000001</v>
      </c>
      <c r="D159">
        <f>Sheet1[[#This Row],[Effluent COD]]/20</f>
        <v>4.74</v>
      </c>
      <c r="E159">
        <v>10</v>
      </c>
      <c r="F159">
        <v>1.49</v>
      </c>
      <c r="H159">
        <v>0.68400000000000005</v>
      </c>
      <c r="I159">
        <v>0.44500000000000001</v>
      </c>
      <c r="J159">
        <v>7.69</v>
      </c>
      <c r="K159">
        <v>19</v>
      </c>
      <c r="L159">
        <v>1335</v>
      </c>
      <c r="M159" s="10">
        <f>Sheet1[[#This Row],[Daily Discharge]]/24/60/60</f>
        <v>1.545138888888889E-2</v>
      </c>
    </row>
    <row r="160" spans="1:13" x14ac:dyDescent="0.25">
      <c r="A160" s="1">
        <v>45083</v>
      </c>
      <c r="B160">
        <v>99.9</v>
      </c>
      <c r="C160">
        <v>133.26660000000001</v>
      </c>
      <c r="D160">
        <f>Sheet1[[#This Row],[Effluent COD]]/20</f>
        <v>4.9950000000000001</v>
      </c>
      <c r="E160">
        <v>17</v>
      </c>
      <c r="F160">
        <v>1.83</v>
      </c>
      <c r="H160">
        <v>0.71899999999999997</v>
      </c>
      <c r="I160">
        <v>0.28599999999999998</v>
      </c>
      <c r="J160">
        <v>7.65</v>
      </c>
      <c r="K160">
        <v>24</v>
      </c>
      <c r="L160">
        <v>1334</v>
      </c>
      <c r="M160" s="11">
        <f>Sheet1[[#This Row],[Daily Discharge]]/24/60/60</f>
        <v>1.5439814814814816E-2</v>
      </c>
    </row>
    <row r="161" spans="1:13" x14ac:dyDescent="0.25">
      <c r="A161" s="1">
        <v>45084</v>
      </c>
      <c r="B161">
        <v>94</v>
      </c>
      <c r="C161">
        <v>125.208</v>
      </c>
      <c r="D161">
        <f>Sheet1[[#This Row],[Effluent COD]]/20</f>
        <v>4.7</v>
      </c>
      <c r="E161">
        <v>14</v>
      </c>
      <c r="F161">
        <v>2.58</v>
      </c>
      <c r="H161">
        <v>0.29799999999999999</v>
      </c>
      <c r="I161">
        <v>0.70099999999999996</v>
      </c>
      <c r="J161">
        <v>7.7</v>
      </c>
      <c r="K161">
        <v>19</v>
      </c>
      <c r="L161">
        <v>1332</v>
      </c>
      <c r="M161" s="10">
        <f>Sheet1[[#This Row],[Daily Discharge]]/24/60/60</f>
        <v>1.5416666666666667E-2</v>
      </c>
    </row>
    <row r="162" spans="1:13" x14ac:dyDescent="0.25">
      <c r="A162" s="1">
        <v>45085</v>
      </c>
      <c r="B162">
        <v>90.4</v>
      </c>
      <c r="C162">
        <v>109.0224</v>
      </c>
      <c r="D162">
        <f>Sheet1[[#This Row],[Effluent COD]]/20</f>
        <v>4.5200000000000005</v>
      </c>
      <c r="E162">
        <v>9</v>
      </c>
      <c r="F162">
        <v>8.8699999999999992</v>
      </c>
      <c r="H162">
        <v>0.68500000000000005</v>
      </c>
      <c r="I162">
        <v>0.312</v>
      </c>
      <c r="J162">
        <v>7.7</v>
      </c>
      <c r="K162">
        <v>19</v>
      </c>
      <c r="L162">
        <v>1206</v>
      </c>
      <c r="M162" s="11">
        <f>Sheet1[[#This Row],[Daily Discharge]]/24/60/60</f>
        <v>1.3958333333333333E-2</v>
      </c>
    </row>
    <row r="163" spans="1:13" x14ac:dyDescent="0.25">
      <c r="A163" s="1">
        <v>45086</v>
      </c>
      <c r="B163">
        <v>93.1</v>
      </c>
      <c r="C163">
        <v>110.3235</v>
      </c>
      <c r="D163">
        <f>Sheet1[[#This Row],[Effluent COD]]/20</f>
        <v>4.6549999999999994</v>
      </c>
      <c r="E163">
        <v>14</v>
      </c>
      <c r="F163">
        <v>10.8</v>
      </c>
      <c r="H163">
        <v>0.81200000000000006</v>
      </c>
      <c r="I163">
        <v>0.57399999999999995</v>
      </c>
      <c r="J163">
        <v>7.73</v>
      </c>
      <c r="K163">
        <v>18</v>
      </c>
      <c r="L163">
        <v>1185</v>
      </c>
      <c r="M163" s="10">
        <f>Sheet1[[#This Row],[Daily Discharge]]/24/60/60</f>
        <v>1.3715277777777778E-2</v>
      </c>
    </row>
    <row r="164" spans="1:13" x14ac:dyDescent="0.25">
      <c r="A164" s="1">
        <v>45087</v>
      </c>
      <c r="B164">
        <v>97.9</v>
      </c>
      <c r="C164">
        <v>118.8506</v>
      </c>
      <c r="D164">
        <f>Sheet1[[#This Row],[Effluent COD]]/20</f>
        <v>4.8950000000000005</v>
      </c>
      <c r="E164">
        <v>11</v>
      </c>
      <c r="F164">
        <v>12.2</v>
      </c>
      <c r="H164">
        <v>0.73699999999999999</v>
      </c>
      <c r="I164">
        <v>0.35699999999999998</v>
      </c>
      <c r="J164">
        <v>7.72</v>
      </c>
      <c r="K164">
        <v>16</v>
      </c>
      <c r="L164">
        <v>1214</v>
      </c>
      <c r="M164" s="11">
        <f>Sheet1[[#This Row],[Daily Discharge]]/24/60/60</f>
        <v>1.4050925925925927E-2</v>
      </c>
    </row>
    <row r="165" spans="1:13" x14ac:dyDescent="0.25">
      <c r="A165" s="1">
        <v>45088</v>
      </c>
      <c r="B165">
        <v>98.5</v>
      </c>
      <c r="C165">
        <v>120.761</v>
      </c>
      <c r="D165">
        <f>Sheet1[[#This Row],[Effluent COD]]/20</f>
        <v>4.9249999999999998</v>
      </c>
      <c r="E165">
        <v>13</v>
      </c>
      <c r="F165">
        <v>11.2</v>
      </c>
      <c r="H165">
        <v>0.67100000000000004</v>
      </c>
      <c r="I165">
        <v>0.35899999999999999</v>
      </c>
      <c r="J165">
        <v>7.62</v>
      </c>
      <c r="K165">
        <v>22</v>
      </c>
      <c r="L165">
        <v>1226</v>
      </c>
      <c r="M165" s="10">
        <f>Sheet1[[#This Row],[Daily Discharge]]/24/60/60</f>
        <v>1.4189814814814817E-2</v>
      </c>
    </row>
    <row r="166" spans="1:13" x14ac:dyDescent="0.25">
      <c r="A166" s="1">
        <v>45089</v>
      </c>
      <c r="B166">
        <v>105</v>
      </c>
      <c r="C166">
        <v>130.72500000000002</v>
      </c>
      <c r="D166">
        <f>Sheet1[[#This Row],[Effluent COD]]/20</f>
        <v>5.25</v>
      </c>
      <c r="E166">
        <v>19</v>
      </c>
      <c r="F166">
        <v>8.16</v>
      </c>
      <c r="H166">
        <v>0.96699999999999997</v>
      </c>
      <c r="I166">
        <v>0.40600000000000003</v>
      </c>
      <c r="J166">
        <v>7.9</v>
      </c>
      <c r="K166">
        <v>21</v>
      </c>
      <c r="L166">
        <v>1245</v>
      </c>
      <c r="M166" s="11">
        <f>Sheet1[[#This Row],[Daily Discharge]]/24/60/60</f>
        <v>1.4409722222222223E-2</v>
      </c>
    </row>
    <row r="167" spans="1:13" x14ac:dyDescent="0.25">
      <c r="A167" s="1">
        <v>45090</v>
      </c>
      <c r="B167">
        <v>135</v>
      </c>
      <c r="C167">
        <v>141.75</v>
      </c>
      <c r="D167">
        <f>Sheet1[[#This Row],[Effluent COD]]/20</f>
        <v>6.75</v>
      </c>
      <c r="E167">
        <v>69</v>
      </c>
      <c r="F167">
        <v>2.46</v>
      </c>
      <c r="H167">
        <v>2.6</v>
      </c>
      <c r="I167">
        <v>0.69499999999999995</v>
      </c>
      <c r="J167">
        <v>7.9</v>
      </c>
      <c r="K167">
        <v>17</v>
      </c>
      <c r="L167">
        <v>1050</v>
      </c>
      <c r="M167" s="10">
        <f>Sheet1[[#This Row],[Daily Discharge]]/24/60/60</f>
        <v>1.2152777777777778E-2</v>
      </c>
    </row>
    <row r="168" spans="1:13" x14ac:dyDescent="0.25">
      <c r="A168" s="1">
        <v>45091</v>
      </c>
      <c r="B168">
        <v>104</v>
      </c>
      <c r="C168">
        <v>133.328</v>
      </c>
      <c r="D168">
        <f>Sheet1[[#This Row],[Effluent COD]]/20</f>
        <v>5.2</v>
      </c>
      <c r="E168">
        <v>10</v>
      </c>
      <c r="F168">
        <v>0.28699999999999998</v>
      </c>
      <c r="H168">
        <v>0.66800000000000004</v>
      </c>
      <c r="I168">
        <v>0.374</v>
      </c>
      <c r="J168">
        <v>7.96</v>
      </c>
      <c r="K168">
        <v>19</v>
      </c>
      <c r="L168">
        <v>1282</v>
      </c>
      <c r="M168" s="11">
        <f>Sheet1[[#This Row],[Daily Discharge]]/24/60/60</f>
        <v>1.4837962962962963E-2</v>
      </c>
    </row>
    <row r="169" spans="1:13" x14ac:dyDescent="0.25">
      <c r="A169" s="1">
        <v>45092</v>
      </c>
      <c r="B169">
        <v>116</v>
      </c>
      <c r="C169">
        <v>144.65200000000002</v>
      </c>
      <c r="D169">
        <f>Sheet1[[#This Row],[Effluent COD]]/20</f>
        <v>5.8</v>
      </c>
      <c r="E169">
        <v>19</v>
      </c>
      <c r="F169">
        <v>3.7999999999999999E-2</v>
      </c>
      <c r="H169">
        <v>0.69399999999999995</v>
      </c>
      <c r="I169">
        <v>0.45600000000000002</v>
      </c>
      <c r="J169">
        <v>7.94</v>
      </c>
      <c r="K169">
        <v>20</v>
      </c>
      <c r="L169">
        <v>1247</v>
      </c>
      <c r="M169" s="10">
        <f>Sheet1[[#This Row],[Daily Discharge]]/24/60/60</f>
        <v>1.443287037037037E-2</v>
      </c>
    </row>
    <row r="170" spans="1:13" x14ac:dyDescent="0.25">
      <c r="A170" s="1">
        <v>45093</v>
      </c>
      <c r="B170">
        <v>113</v>
      </c>
      <c r="C170">
        <v>152.32400000000001</v>
      </c>
      <c r="D170">
        <f>Sheet1[[#This Row],[Effluent COD]]/20</f>
        <v>5.65</v>
      </c>
      <c r="E170">
        <v>5</v>
      </c>
      <c r="F170">
        <v>4.2000000000000003E-2</v>
      </c>
      <c r="H170">
        <v>0.749</v>
      </c>
      <c r="I170">
        <v>0.76700000000000002</v>
      </c>
      <c r="J170">
        <v>7.97</v>
      </c>
      <c r="K170">
        <v>21</v>
      </c>
      <c r="L170">
        <v>1348</v>
      </c>
      <c r="M170" s="11">
        <f>Sheet1[[#This Row],[Daily Discharge]]/24/60/60</f>
        <v>1.5601851851851851E-2</v>
      </c>
    </row>
    <row r="171" spans="1:13" x14ac:dyDescent="0.25">
      <c r="A171" s="1">
        <v>45094</v>
      </c>
      <c r="B171">
        <v>104</v>
      </c>
      <c r="C171">
        <v>144.66399999999999</v>
      </c>
      <c r="D171">
        <f>Sheet1[[#This Row],[Effluent COD]]/20</f>
        <v>5.2</v>
      </c>
      <c r="E171">
        <v>16</v>
      </c>
      <c r="F171">
        <v>3.5999999999999997E-2</v>
      </c>
      <c r="H171">
        <v>0.67200000000000004</v>
      </c>
      <c r="I171">
        <v>0.82399999999999995</v>
      </c>
      <c r="J171">
        <v>7.99</v>
      </c>
      <c r="K171">
        <v>23</v>
      </c>
      <c r="L171">
        <v>1391</v>
      </c>
      <c r="M171" s="10">
        <f>Sheet1[[#This Row],[Daily Discharge]]/24/60/60</f>
        <v>1.6099537037037037E-2</v>
      </c>
    </row>
    <row r="172" spans="1:13" x14ac:dyDescent="0.25">
      <c r="A172" s="1">
        <v>45095</v>
      </c>
      <c r="B172">
        <v>87.3</v>
      </c>
      <c r="C172">
        <v>107.4663</v>
      </c>
      <c r="D172">
        <f>Sheet1[[#This Row],[Effluent COD]]/20</f>
        <v>4.3650000000000002</v>
      </c>
      <c r="E172">
        <v>19</v>
      </c>
      <c r="F172">
        <v>4.7E-2</v>
      </c>
      <c r="H172">
        <v>0.65100000000000002</v>
      </c>
      <c r="I172">
        <v>0.254</v>
      </c>
      <c r="J172">
        <v>7.94</v>
      </c>
      <c r="K172">
        <v>22</v>
      </c>
      <c r="L172">
        <v>1231</v>
      </c>
      <c r="M172" s="11">
        <f>Sheet1[[#This Row],[Daily Discharge]]/24/60/60</f>
        <v>1.4247685185185184E-2</v>
      </c>
    </row>
    <row r="173" spans="1:13" x14ac:dyDescent="0.25">
      <c r="A173" s="1">
        <v>45096</v>
      </c>
      <c r="B173">
        <v>80</v>
      </c>
      <c r="C173">
        <v>106.48</v>
      </c>
      <c r="D173">
        <f>Sheet1[[#This Row],[Effluent COD]]/20</f>
        <v>4</v>
      </c>
      <c r="E173">
        <v>10</v>
      </c>
      <c r="F173">
        <v>3.7999999999999999E-2</v>
      </c>
      <c r="H173">
        <v>0.64300000000000002</v>
      </c>
      <c r="I173">
        <v>0.16300000000000001</v>
      </c>
      <c r="J173">
        <v>7.92</v>
      </c>
      <c r="K173">
        <v>24</v>
      </c>
      <c r="L173">
        <v>1331</v>
      </c>
      <c r="M173" s="10">
        <f>Sheet1[[#This Row],[Daily Discharge]]/24/60/60</f>
        <v>1.5405092592592593E-2</v>
      </c>
    </row>
    <row r="174" spans="1:13" x14ac:dyDescent="0.25">
      <c r="A174" s="1">
        <v>45097</v>
      </c>
      <c r="B174">
        <v>72.2</v>
      </c>
      <c r="C174">
        <v>101.80200000000001</v>
      </c>
      <c r="D174">
        <f>Sheet1[[#This Row],[Effluent COD]]/20</f>
        <v>3.6100000000000003</v>
      </c>
      <c r="E174">
        <v>22</v>
      </c>
      <c r="F174">
        <v>3.4000000000000002E-2</v>
      </c>
      <c r="H174">
        <v>0.71199999999999997</v>
      </c>
      <c r="I174">
        <v>0.13400000000000001</v>
      </c>
      <c r="J174">
        <v>7.94</v>
      </c>
      <c r="K174">
        <v>23</v>
      </c>
      <c r="L174">
        <v>1410</v>
      </c>
      <c r="M174" s="11">
        <f>Sheet1[[#This Row],[Daily Discharge]]/24/60/60</f>
        <v>1.6319444444444445E-2</v>
      </c>
    </row>
    <row r="175" spans="1:13" x14ac:dyDescent="0.25">
      <c r="A175" s="1">
        <v>45098</v>
      </c>
      <c r="B175">
        <v>75.8</v>
      </c>
      <c r="C175">
        <v>108.3182</v>
      </c>
      <c r="D175">
        <f>Sheet1[[#This Row],[Effluent COD]]/20</f>
        <v>3.79</v>
      </c>
      <c r="E175">
        <v>10</v>
      </c>
      <c r="F175">
        <v>3.7999999999999999E-2</v>
      </c>
      <c r="H175">
        <v>0.69799999999999995</v>
      </c>
      <c r="I175">
        <v>0.13600000000000001</v>
      </c>
      <c r="J175">
        <v>7.95</v>
      </c>
      <c r="K175">
        <v>23</v>
      </c>
      <c r="L175">
        <v>1429</v>
      </c>
      <c r="M175" s="10">
        <f>Sheet1[[#This Row],[Daily Discharge]]/24/60/60</f>
        <v>1.653935185185185E-2</v>
      </c>
    </row>
    <row r="176" spans="1:13" x14ac:dyDescent="0.25">
      <c r="A176" s="1">
        <v>45099</v>
      </c>
      <c r="B176">
        <v>66.400000000000006</v>
      </c>
      <c r="C176">
        <v>94.553600000000003</v>
      </c>
      <c r="D176">
        <f>Sheet1[[#This Row],[Effluent COD]]/20</f>
        <v>3.3200000000000003</v>
      </c>
      <c r="E176">
        <v>23</v>
      </c>
      <c r="F176">
        <v>5.8000000000000003E-2</v>
      </c>
      <c r="H176">
        <v>0.84799999999999998</v>
      </c>
      <c r="I176">
        <v>0.13800000000000001</v>
      </c>
      <c r="J176">
        <v>7.81</v>
      </c>
      <c r="K176">
        <v>21</v>
      </c>
      <c r="L176">
        <v>1424</v>
      </c>
      <c r="M176" s="11">
        <f>Sheet1[[#This Row],[Daily Discharge]]/24/60/60</f>
        <v>1.6481481481481482E-2</v>
      </c>
    </row>
    <row r="177" spans="1:13" x14ac:dyDescent="0.25">
      <c r="A177" s="1">
        <v>45100</v>
      </c>
      <c r="B177">
        <v>80.8</v>
      </c>
      <c r="C177">
        <v>116.4328</v>
      </c>
      <c r="D177">
        <f>Sheet1[[#This Row],[Effluent COD]]/20</f>
        <v>4.04</v>
      </c>
      <c r="E177">
        <v>14</v>
      </c>
      <c r="F177">
        <v>7.0000000000000007E-2</v>
      </c>
      <c r="H177">
        <v>0.76400000000000001</v>
      </c>
      <c r="I177">
        <v>0.16700000000000001</v>
      </c>
      <c r="J177">
        <v>7.89</v>
      </c>
      <c r="K177">
        <v>20</v>
      </c>
      <c r="L177">
        <v>1441</v>
      </c>
      <c r="M177" s="10">
        <f>Sheet1[[#This Row],[Daily Discharge]]/24/60/60</f>
        <v>1.667824074074074E-2</v>
      </c>
    </row>
    <row r="178" spans="1:13" x14ac:dyDescent="0.25">
      <c r="A178" s="1">
        <v>45101</v>
      </c>
      <c r="B178">
        <v>92.8</v>
      </c>
      <c r="C178">
        <v>133.91040000000001</v>
      </c>
      <c r="D178">
        <f>Sheet1[[#This Row],[Effluent COD]]/20</f>
        <v>4.6399999999999997</v>
      </c>
      <c r="E178">
        <v>18</v>
      </c>
      <c r="F178">
        <v>3.9E-2</v>
      </c>
      <c r="H178">
        <v>0.79300000000000004</v>
      </c>
      <c r="I178">
        <v>0.20399999999999999</v>
      </c>
      <c r="J178">
        <v>7.83</v>
      </c>
      <c r="K178">
        <v>19</v>
      </c>
      <c r="L178">
        <v>1443</v>
      </c>
      <c r="M178" s="11">
        <f>Sheet1[[#This Row],[Daily Discharge]]/24/60/60</f>
        <v>1.6701388888888891E-2</v>
      </c>
    </row>
    <row r="179" spans="1:13" x14ac:dyDescent="0.25">
      <c r="A179" s="1">
        <v>45102</v>
      </c>
      <c r="B179">
        <v>89.7</v>
      </c>
      <c r="C179">
        <v>130.15470000000002</v>
      </c>
      <c r="D179">
        <f>Sheet1[[#This Row],[Effluent COD]]/20</f>
        <v>4.4850000000000003</v>
      </c>
      <c r="E179">
        <v>28</v>
      </c>
      <c r="F179">
        <v>4.2000000000000003E-2</v>
      </c>
      <c r="H179">
        <v>0.83799999999999997</v>
      </c>
      <c r="I179">
        <v>0.22500000000000001</v>
      </c>
      <c r="J179">
        <v>7.83</v>
      </c>
      <c r="K179">
        <v>20</v>
      </c>
      <c r="L179">
        <v>1451</v>
      </c>
      <c r="M179" s="10">
        <f>Sheet1[[#This Row],[Daily Discharge]]/24/60/60</f>
        <v>1.6793981481481483E-2</v>
      </c>
    </row>
    <row r="180" spans="1:13" x14ac:dyDescent="0.25">
      <c r="A180" s="1">
        <v>45103</v>
      </c>
      <c r="B180">
        <v>85</v>
      </c>
      <c r="C180">
        <v>85.17</v>
      </c>
      <c r="D180">
        <f>Sheet1[[#This Row],[Effluent COD]]/20</f>
        <v>4.25</v>
      </c>
      <c r="E180">
        <v>20</v>
      </c>
      <c r="F180">
        <v>4.2000000000000003E-2</v>
      </c>
      <c r="H180">
        <v>0.74299999999999999</v>
      </c>
      <c r="I180">
        <v>0.41899999999999998</v>
      </c>
      <c r="J180">
        <v>7.9</v>
      </c>
      <c r="K180">
        <v>23</v>
      </c>
      <c r="L180">
        <v>1002</v>
      </c>
      <c r="M180" s="11">
        <f>Sheet1[[#This Row],[Daily Discharge]]/24/60/60</f>
        <v>1.1597222222222222E-2</v>
      </c>
    </row>
    <row r="181" spans="1:13" x14ac:dyDescent="0.25">
      <c r="A181" s="1">
        <v>45104</v>
      </c>
      <c r="B181">
        <v>87.3</v>
      </c>
      <c r="C181">
        <v>123.7041</v>
      </c>
      <c r="D181">
        <f>Sheet1[[#This Row],[Effluent COD]]/20</f>
        <v>4.3650000000000002</v>
      </c>
      <c r="E181">
        <v>9</v>
      </c>
      <c r="F181">
        <v>4.2999999999999997E-2</v>
      </c>
      <c r="H181">
        <v>0.748</v>
      </c>
      <c r="I181">
        <v>0.16700000000000001</v>
      </c>
      <c r="J181">
        <v>7.97</v>
      </c>
      <c r="K181">
        <v>24</v>
      </c>
      <c r="L181">
        <v>1417</v>
      </c>
      <c r="M181" s="10">
        <f>Sheet1[[#This Row],[Daily Discharge]]/24/60/60</f>
        <v>1.640046296296296E-2</v>
      </c>
    </row>
    <row r="182" spans="1:13" x14ac:dyDescent="0.25">
      <c r="A182" s="1">
        <v>45105</v>
      </c>
      <c r="B182">
        <v>92.1</v>
      </c>
      <c r="C182">
        <v>127.37430000000001</v>
      </c>
      <c r="D182">
        <f>Sheet1[[#This Row],[Effluent COD]]/20</f>
        <v>4.6049999999999995</v>
      </c>
      <c r="E182">
        <v>19</v>
      </c>
      <c r="F182">
        <v>7.0999999999999994E-2</v>
      </c>
      <c r="H182">
        <v>1.23</v>
      </c>
      <c r="I182">
        <v>0.27900000000000003</v>
      </c>
      <c r="J182">
        <v>7.96</v>
      </c>
      <c r="K182">
        <v>22</v>
      </c>
      <c r="L182">
        <v>1383</v>
      </c>
      <c r="M182" s="11">
        <f>Sheet1[[#This Row],[Daily Discharge]]/24/60/60</f>
        <v>1.6006944444444445E-2</v>
      </c>
    </row>
    <row r="183" spans="1:13" x14ac:dyDescent="0.25">
      <c r="A183" s="1">
        <v>45106</v>
      </c>
      <c r="B183">
        <v>87.1</v>
      </c>
      <c r="C183">
        <v>121.4174</v>
      </c>
      <c r="D183">
        <f>Sheet1[[#This Row],[Effluent COD]]/20</f>
        <v>4.3549999999999995</v>
      </c>
      <c r="E183">
        <v>17</v>
      </c>
      <c r="F183">
        <v>8.8999999999999996E-2</v>
      </c>
      <c r="H183">
        <v>0.76900000000000002</v>
      </c>
      <c r="I183">
        <v>0.24299999999999999</v>
      </c>
      <c r="J183">
        <v>8</v>
      </c>
      <c r="K183">
        <v>22</v>
      </c>
      <c r="L183">
        <v>1394</v>
      </c>
      <c r="M183" s="10">
        <f>Sheet1[[#This Row],[Daily Discharge]]/24/60/60</f>
        <v>1.6134259259259258E-2</v>
      </c>
    </row>
    <row r="184" spans="1:13" x14ac:dyDescent="0.25">
      <c r="A184" s="1">
        <v>45107</v>
      </c>
      <c r="B184">
        <v>86.3</v>
      </c>
      <c r="C184">
        <v>120.82</v>
      </c>
      <c r="D184">
        <f>Sheet1[[#This Row],[Effluent COD]]/20</f>
        <v>4.3149999999999995</v>
      </c>
      <c r="E184">
        <v>12</v>
      </c>
      <c r="F184">
        <v>7.5999999999999998E-2</v>
      </c>
      <c r="H184">
        <v>0.74299999999999999</v>
      </c>
      <c r="I184">
        <v>0.95599999999999996</v>
      </c>
      <c r="J184">
        <v>8.01</v>
      </c>
      <c r="K184">
        <v>22</v>
      </c>
      <c r="L184">
        <v>1400</v>
      </c>
      <c r="M184" s="11">
        <f>Sheet1[[#This Row],[Daily Discharge]]/24/60/60</f>
        <v>1.6203703703703703E-2</v>
      </c>
    </row>
    <row r="185" spans="1:13" x14ac:dyDescent="0.25">
      <c r="A185" s="1">
        <v>45108</v>
      </c>
      <c r="B185">
        <v>93.8</v>
      </c>
      <c r="C185">
        <v>125.0354</v>
      </c>
      <c r="D185">
        <f>Sheet1[[#This Row],[Effluent COD]]/20</f>
        <v>4.6899999999999995</v>
      </c>
      <c r="E185">
        <v>27</v>
      </c>
      <c r="F185">
        <v>4.1000000000000002E-2</v>
      </c>
      <c r="H185">
        <v>0.85499999999999998</v>
      </c>
      <c r="I185">
        <v>0.21199999999999999</v>
      </c>
      <c r="J185">
        <v>7.94</v>
      </c>
      <c r="K185">
        <v>22</v>
      </c>
      <c r="L185">
        <v>1333</v>
      </c>
      <c r="M185" s="10">
        <f>Sheet1[[#This Row],[Daily Discharge]]/24/60/60</f>
        <v>1.5428240740740739E-2</v>
      </c>
    </row>
    <row r="186" spans="1:13" x14ac:dyDescent="0.25">
      <c r="A186" s="1">
        <v>45109</v>
      </c>
      <c r="B186">
        <v>87.8</v>
      </c>
      <c r="C186">
        <v>122.042</v>
      </c>
      <c r="D186">
        <f>Sheet1[[#This Row],[Effluent COD]]/20</f>
        <v>4.3899999999999997</v>
      </c>
      <c r="E186">
        <v>26</v>
      </c>
      <c r="F186">
        <v>2.7E-2</v>
      </c>
      <c r="H186">
        <v>0.78100000000000003</v>
      </c>
      <c r="I186">
        <v>0.182</v>
      </c>
      <c r="J186">
        <v>7.95</v>
      </c>
      <c r="K186">
        <v>21</v>
      </c>
      <c r="L186">
        <v>1390</v>
      </c>
      <c r="M186" s="11">
        <f>Sheet1[[#This Row],[Daily Discharge]]/24/60/60</f>
        <v>1.6087962962962964E-2</v>
      </c>
    </row>
    <row r="187" spans="1:13" x14ac:dyDescent="0.25">
      <c r="A187" s="1">
        <v>45110</v>
      </c>
      <c r="B187">
        <v>102</v>
      </c>
      <c r="C187">
        <v>141.57599999999999</v>
      </c>
      <c r="D187">
        <f>Sheet1[[#This Row],[Effluent COD]]/20</f>
        <v>5.0999999999999996</v>
      </c>
      <c r="E187">
        <v>23</v>
      </c>
      <c r="F187">
        <v>4.7E-2</v>
      </c>
      <c r="H187">
        <v>0.84299999999999997</v>
      </c>
      <c r="I187">
        <v>0.20699999999999999</v>
      </c>
      <c r="J187">
        <v>7.95</v>
      </c>
      <c r="K187">
        <v>21</v>
      </c>
      <c r="L187">
        <v>1388</v>
      </c>
      <c r="M187" s="10">
        <f>Sheet1[[#This Row],[Daily Discharge]]/24/60/60</f>
        <v>1.6064814814814816E-2</v>
      </c>
    </row>
    <row r="188" spans="1:13" x14ac:dyDescent="0.25">
      <c r="A188" s="1">
        <v>45111</v>
      </c>
      <c r="B188">
        <v>118</v>
      </c>
      <c r="C188">
        <v>164.61</v>
      </c>
      <c r="D188">
        <f>Sheet1[[#This Row],[Effluent COD]]/20</f>
        <v>5.9</v>
      </c>
      <c r="E188">
        <v>27</v>
      </c>
      <c r="F188">
        <v>1.4999999999999999E-2</v>
      </c>
      <c r="H188">
        <v>0.98699999999999999</v>
      </c>
      <c r="I188">
        <v>0.252</v>
      </c>
      <c r="J188">
        <v>7.98</v>
      </c>
      <c r="K188">
        <v>20</v>
      </c>
      <c r="L188">
        <v>1395</v>
      </c>
      <c r="M188" s="11">
        <f>Sheet1[[#This Row],[Daily Discharge]]/24/60/60</f>
        <v>1.6145833333333335E-2</v>
      </c>
    </row>
    <row r="189" spans="1:13" x14ac:dyDescent="0.25">
      <c r="A189" s="1">
        <v>45112</v>
      </c>
      <c r="B189">
        <v>119</v>
      </c>
      <c r="C189">
        <v>166.005</v>
      </c>
      <c r="D189">
        <f>Sheet1[[#This Row],[Effluent COD]]/20</f>
        <v>5.95</v>
      </c>
      <c r="E189">
        <v>22</v>
      </c>
      <c r="F189">
        <v>1.7999999999999999E-2</v>
      </c>
      <c r="H189">
        <v>0.94799999999999995</v>
      </c>
      <c r="I189">
        <v>0.27500000000000002</v>
      </c>
      <c r="J189">
        <v>7.97</v>
      </c>
      <c r="K189">
        <v>21</v>
      </c>
      <c r="L189">
        <v>1395</v>
      </c>
      <c r="M189" s="10">
        <f>Sheet1[[#This Row],[Daily Discharge]]/24/60/60</f>
        <v>1.6145833333333335E-2</v>
      </c>
    </row>
    <row r="190" spans="1:13" x14ac:dyDescent="0.25">
      <c r="A190" s="1">
        <v>45113</v>
      </c>
      <c r="B190">
        <v>113</v>
      </c>
      <c r="C190">
        <v>157.29599999999999</v>
      </c>
      <c r="D190">
        <f>Sheet1[[#This Row],[Effluent COD]]/20</f>
        <v>5.65</v>
      </c>
      <c r="E190">
        <v>20</v>
      </c>
      <c r="F190">
        <v>1.7000000000000001E-2</v>
      </c>
      <c r="H190">
        <v>0.97399999999999998</v>
      </c>
      <c r="I190">
        <v>0.217</v>
      </c>
      <c r="J190">
        <v>8</v>
      </c>
      <c r="K190">
        <v>18</v>
      </c>
      <c r="L190">
        <v>1392</v>
      </c>
      <c r="M190" s="11">
        <f>Sheet1[[#This Row],[Daily Discharge]]/24/60/60</f>
        <v>1.6111111111111111E-2</v>
      </c>
    </row>
    <row r="191" spans="1:13" x14ac:dyDescent="0.25">
      <c r="A191" s="1">
        <v>45114</v>
      </c>
      <c r="B191">
        <v>103</v>
      </c>
      <c r="C191">
        <v>143.273</v>
      </c>
      <c r="D191">
        <f>Sheet1[[#This Row],[Effluent COD]]/20</f>
        <v>5.15</v>
      </c>
      <c r="E191">
        <v>24</v>
      </c>
      <c r="F191">
        <v>2.5000000000000001E-2</v>
      </c>
      <c r="H191">
        <v>0.93300000000000005</v>
      </c>
      <c r="I191">
        <v>0.23400000000000001</v>
      </c>
      <c r="J191">
        <v>7.91</v>
      </c>
      <c r="K191">
        <v>20</v>
      </c>
      <c r="L191">
        <v>1391</v>
      </c>
      <c r="M191" s="10">
        <f>Sheet1[[#This Row],[Daily Discharge]]/24/60/60</f>
        <v>1.6099537037037037E-2</v>
      </c>
    </row>
    <row r="192" spans="1:13" x14ac:dyDescent="0.25">
      <c r="A192" s="1">
        <v>45115</v>
      </c>
      <c r="B192">
        <v>101</v>
      </c>
      <c r="C192">
        <v>141.19799999999998</v>
      </c>
      <c r="D192">
        <f>Sheet1[[#This Row],[Effluent COD]]/20</f>
        <v>5.05</v>
      </c>
      <c r="E192">
        <v>18</v>
      </c>
      <c r="F192">
        <v>4.9000000000000002E-2</v>
      </c>
      <c r="H192">
        <v>0.88200000000000001</v>
      </c>
      <c r="I192">
        <v>0.183</v>
      </c>
      <c r="J192">
        <v>7.93</v>
      </c>
      <c r="K192">
        <v>23</v>
      </c>
      <c r="L192">
        <v>1398</v>
      </c>
      <c r="M192" s="11">
        <f>Sheet1[[#This Row],[Daily Discharge]]/24/60/60</f>
        <v>1.6180555555555556E-2</v>
      </c>
    </row>
    <row r="193" spans="1:13" x14ac:dyDescent="0.25">
      <c r="A193" s="1">
        <v>45116</v>
      </c>
      <c r="B193">
        <v>94.7</v>
      </c>
      <c r="C193">
        <v>133.33760000000001</v>
      </c>
      <c r="D193">
        <f>Sheet1[[#This Row],[Effluent COD]]/20</f>
        <v>4.7350000000000003</v>
      </c>
      <c r="E193">
        <v>18</v>
      </c>
      <c r="F193">
        <v>6.4000000000000001E-2</v>
      </c>
      <c r="H193">
        <v>0.84</v>
      </c>
      <c r="I193">
        <v>0.16200000000000001</v>
      </c>
      <c r="J193">
        <v>7.96</v>
      </c>
      <c r="K193">
        <v>20</v>
      </c>
      <c r="L193">
        <v>1408</v>
      </c>
      <c r="M193" s="10">
        <f>Sheet1[[#This Row],[Daily Discharge]]/24/60/60</f>
        <v>1.6296296296296295E-2</v>
      </c>
    </row>
    <row r="194" spans="1:13" x14ac:dyDescent="0.25">
      <c r="A194" s="1">
        <v>45117</v>
      </c>
      <c r="B194">
        <v>84.9</v>
      </c>
      <c r="C194">
        <v>118.6902</v>
      </c>
      <c r="D194">
        <f>Sheet1[[#This Row],[Effluent COD]]/20</f>
        <v>4.2450000000000001</v>
      </c>
      <c r="E194">
        <v>19</v>
      </c>
      <c r="F194">
        <v>8.1000000000000003E-2</v>
      </c>
      <c r="H194">
        <v>0.8</v>
      </c>
      <c r="I194">
        <v>0.13</v>
      </c>
      <c r="J194">
        <v>7.94</v>
      </c>
      <c r="K194">
        <v>21</v>
      </c>
      <c r="L194">
        <v>1398</v>
      </c>
      <c r="M194" s="11">
        <f>Sheet1[[#This Row],[Daily Discharge]]/24/60/60</f>
        <v>1.6180555555555556E-2</v>
      </c>
    </row>
    <row r="195" spans="1:13" x14ac:dyDescent="0.25">
      <c r="A195" s="1">
        <v>45118</v>
      </c>
      <c r="B195">
        <v>75.2</v>
      </c>
      <c r="C195">
        <v>90.3904</v>
      </c>
      <c r="D195">
        <f>Sheet1[[#This Row],[Effluent COD]]/20</f>
        <v>3.7600000000000002</v>
      </c>
      <c r="E195">
        <v>14</v>
      </c>
      <c r="F195">
        <v>6.3E-2</v>
      </c>
      <c r="H195">
        <v>0.72699999999999998</v>
      </c>
      <c r="I195">
        <v>0.108</v>
      </c>
      <c r="J195">
        <v>7.96</v>
      </c>
      <c r="K195">
        <v>22</v>
      </c>
      <c r="L195">
        <v>1202</v>
      </c>
      <c r="M195" s="10">
        <f>Sheet1[[#This Row],[Daily Discharge]]/24/60/60</f>
        <v>1.3912037037037037E-2</v>
      </c>
    </row>
    <row r="196" spans="1:13" x14ac:dyDescent="0.25">
      <c r="A196" s="1">
        <v>45119</v>
      </c>
      <c r="B196">
        <v>77.8</v>
      </c>
      <c r="C196">
        <v>109.9314</v>
      </c>
      <c r="D196">
        <f>Sheet1[[#This Row],[Effluent COD]]/20</f>
        <v>3.8899999999999997</v>
      </c>
      <c r="E196">
        <v>17</v>
      </c>
      <c r="F196">
        <v>7.8E-2</v>
      </c>
      <c r="H196">
        <v>0.92700000000000005</v>
      </c>
      <c r="I196">
        <v>0.13300000000000001</v>
      </c>
      <c r="J196">
        <v>7.91</v>
      </c>
      <c r="K196">
        <v>22</v>
      </c>
      <c r="L196">
        <v>1413</v>
      </c>
      <c r="M196" s="11">
        <f>Sheet1[[#This Row],[Daily Discharge]]/24/60/60</f>
        <v>1.6354166666666666E-2</v>
      </c>
    </row>
    <row r="197" spans="1:13" x14ac:dyDescent="0.25">
      <c r="A197" s="1">
        <v>45120</v>
      </c>
      <c r="B197">
        <v>96.9</v>
      </c>
      <c r="C197">
        <v>136.91970000000001</v>
      </c>
      <c r="D197">
        <f>Sheet1[[#This Row],[Effluent COD]]/20</f>
        <v>4.8450000000000006</v>
      </c>
      <c r="E197">
        <v>12</v>
      </c>
      <c r="F197">
        <v>1.7000000000000001E-2</v>
      </c>
      <c r="H197">
        <v>0.69799999999999995</v>
      </c>
      <c r="I197">
        <v>0.129</v>
      </c>
      <c r="J197">
        <v>7.96</v>
      </c>
      <c r="K197">
        <v>22</v>
      </c>
      <c r="L197">
        <v>1413</v>
      </c>
      <c r="M197" s="10">
        <f>Sheet1[[#This Row],[Daily Discharge]]/24/60/60</f>
        <v>1.6354166666666666E-2</v>
      </c>
    </row>
    <row r="198" spans="1:13" x14ac:dyDescent="0.25">
      <c r="A198" s="1">
        <v>45121</v>
      </c>
      <c r="B198">
        <v>61.9</v>
      </c>
      <c r="C198">
        <v>88.083699999999993</v>
      </c>
      <c r="D198">
        <f>Sheet1[[#This Row],[Effluent COD]]/20</f>
        <v>3.0949999999999998</v>
      </c>
      <c r="E198">
        <v>23</v>
      </c>
      <c r="F198">
        <v>7.6999999999999999E-2</v>
      </c>
      <c r="H198">
        <v>1.47</v>
      </c>
      <c r="I198">
        <v>0.112</v>
      </c>
      <c r="J198">
        <v>7.76</v>
      </c>
      <c r="K198">
        <v>22</v>
      </c>
      <c r="L198">
        <v>1423</v>
      </c>
      <c r="M198" s="11">
        <f>Sheet1[[#This Row],[Daily Discharge]]/24/60/60</f>
        <v>1.6469907407407405E-2</v>
      </c>
    </row>
    <row r="199" spans="1:13" x14ac:dyDescent="0.25">
      <c r="A199" s="1">
        <v>45122</v>
      </c>
      <c r="B199">
        <v>108</v>
      </c>
      <c r="C199">
        <v>151.63200000000001</v>
      </c>
      <c r="D199">
        <f>Sheet1[[#This Row],[Effluent COD]]/20</f>
        <v>5.4</v>
      </c>
      <c r="E199">
        <v>26</v>
      </c>
      <c r="F199">
        <v>8.4000000000000005E-2</v>
      </c>
      <c r="H199">
        <v>0.79200000000000004</v>
      </c>
      <c r="I199">
        <v>0.13700000000000001</v>
      </c>
      <c r="J199">
        <v>7.92</v>
      </c>
      <c r="K199">
        <v>22</v>
      </c>
      <c r="L199">
        <v>1404</v>
      </c>
      <c r="M199" s="10">
        <f>Sheet1[[#This Row],[Daily Discharge]]/24/60/60</f>
        <v>1.6250000000000001E-2</v>
      </c>
    </row>
    <row r="200" spans="1:13" x14ac:dyDescent="0.25">
      <c r="A200" s="1">
        <v>45123</v>
      </c>
      <c r="B200">
        <v>109</v>
      </c>
      <c r="C200">
        <v>153.363</v>
      </c>
      <c r="D200">
        <f>Sheet1[[#This Row],[Effluent COD]]/20</f>
        <v>5.45</v>
      </c>
      <c r="E200">
        <v>12</v>
      </c>
      <c r="F200">
        <v>2.5999999999999999E-2</v>
      </c>
      <c r="H200">
        <v>0.73</v>
      </c>
      <c r="I200">
        <v>0.115</v>
      </c>
      <c r="J200">
        <v>7.94</v>
      </c>
      <c r="K200">
        <v>21</v>
      </c>
      <c r="L200">
        <v>1407</v>
      </c>
      <c r="M200" s="11">
        <f>Sheet1[[#This Row],[Daily Discharge]]/24/60/60</f>
        <v>1.6284722222222221E-2</v>
      </c>
    </row>
    <row r="201" spans="1:13" x14ac:dyDescent="0.25">
      <c r="A201" s="1">
        <v>45124</v>
      </c>
      <c r="B201">
        <v>102</v>
      </c>
      <c r="C201">
        <v>130.76400000000001</v>
      </c>
      <c r="D201">
        <f>Sheet1[[#This Row],[Effluent COD]]/20</f>
        <v>5.0999999999999996</v>
      </c>
      <c r="E201">
        <v>9</v>
      </c>
      <c r="F201">
        <v>4.0000000000000001E-3</v>
      </c>
      <c r="H201">
        <v>0.68200000000000005</v>
      </c>
      <c r="I201">
        <v>0.19700000000000001</v>
      </c>
      <c r="J201">
        <v>7.96</v>
      </c>
      <c r="K201">
        <v>20</v>
      </c>
      <c r="L201">
        <v>1282</v>
      </c>
      <c r="M201" s="10">
        <f>Sheet1[[#This Row],[Daily Discharge]]/24/60/60</f>
        <v>1.4837962962962963E-2</v>
      </c>
    </row>
    <row r="202" spans="1:13" x14ac:dyDescent="0.25">
      <c r="A202" s="1">
        <v>45125</v>
      </c>
      <c r="B202">
        <v>101</v>
      </c>
      <c r="C202">
        <v>120.089</v>
      </c>
      <c r="D202">
        <f>Sheet1[[#This Row],[Effluent COD]]/20</f>
        <v>5.05</v>
      </c>
      <c r="E202">
        <v>8</v>
      </c>
      <c r="F202">
        <v>5.0000000000000001E-3</v>
      </c>
      <c r="H202">
        <v>0.65100000000000002</v>
      </c>
      <c r="I202">
        <v>0.111</v>
      </c>
      <c r="J202">
        <v>7.79</v>
      </c>
      <c r="K202">
        <v>20</v>
      </c>
      <c r="L202">
        <v>1189</v>
      </c>
      <c r="M202" s="11">
        <f>Sheet1[[#This Row],[Daily Discharge]]/24/60/60</f>
        <v>1.3761574074074074E-2</v>
      </c>
    </row>
    <row r="203" spans="1:13" x14ac:dyDescent="0.25">
      <c r="A203" s="1">
        <v>45126</v>
      </c>
      <c r="B203">
        <v>93.3</v>
      </c>
      <c r="C203">
        <v>127.0746</v>
      </c>
      <c r="D203">
        <f>Sheet1[[#This Row],[Effluent COD]]/20</f>
        <v>4.665</v>
      </c>
      <c r="E203">
        <v>16</v>
      </c>
      <c r="F203">
        <v>1.9E-2</v>
      </c>
      <c r="H203">
        <v>1.78</v>
      </c>
      <c r="I203">
        <v>0.12</v>
      </c>
      <c r="J203">
        <v>7.9</v>
      </c>
      <c r="K203">
        <v>21</v>
      </c>
      <c r="L203">
        <v>1362</v>
      </c>
      <c r="M203" s="10">
        <f>Sheet1[[#This Row],[Daily Discharge]]/24/60/60</f>
        <v>1.576388888888889E-2</v>
      </c>
    </row>
    <row r="204" spans="1:13" x14ac:dyDescent="0.25">
      <c r="A204" s="1">
        <v>45127</v>
      </c>
      <c r="B204">
        <v>85.9</v>
      </c>
      <c r="C204">
        <v>102.7364</v>
      </c>
      <c r="D204">
        <f>Sheet1[[#This Row],[Effluent COD]]/20</f>
        <v>4.2949999999999999</v>
      </c>
      <c r="E204">
        <v>16</v>
      </c>
      <c r="F204">
        <v>1.0999999999999999E-2</v>
      </c>
      <c r="H204">
        <v>0.72</v>
      </c>
      <c r="I204">
        <v>9.6000000000000002E-2</v>
      </c>
      <c r="J204">
        <v>7.92</v>
      </c>
      <c r="K204">
        <v>23</v>
      </c>
      <c r="L204">
        <v>1196</v>
      </c>
      <c r="M204" s="11">
        <f>Sheet1[[#This Row],[Daily Discharge]]/24/60/60</f>
        <v>1.3842592592592594E-2</v>
      </c>
    </row>
    <row r="205" spans="1:13" x14ac:dyDescent="0.25">
      <c r="A205" s="1">
        <v>45128</v>
      </c>
      <c r="B205">
        <v>79.2</v>
      </c>
      <c r="C205">
        <v>86.961600000000004</v>
      </c>
      <c r="D205">
        <f>Sheet1[[#This Row],[Effluent COD]]/20</f>
        <v>3.96</v>
      </c>
      <c r="E205">
        <v>10</v>
      </c>
      <c r="F205">
        <v>8.0000000000000002E-3</v>
      </c>
      <c r="H205">
        <v>0.54700000000000004</v>
      </c>
      <c r="I205">
        <v>0.23300000000000001</v>
      </c>
      <c r="J205">
        <v>8.06</v>
      </c>
      <c r="K205">
        <v>23</v>
      </c>
      <c r="L205">
        <v>1098</v>
      </c>
      <c r="M205" s="10">
        <f>Sheet1[[#This Row],[Daily Discharge]]/24/60/60</f>
        <v>1.2708333333333332E-2</v>
      </c>
    </row>
    <row r="206" spans="1:13" x14ac:dyDescent="0.25">
      <c r="A206" s="1">
        <v>45129</v>
      </c>
      <c r="B206">
        <v>79.599999999999994</v>
      </c>
      <c r="C206">
        <v>83.818799999999996</v>
      </c>
      <c r="D206">
        <f>Sheet1[[#This Row],[Effluent COD]]/20</f>
        <v>3.9799999999999995</v>
      </c>
      <c r="E206">
        <v>8</v>
      </c>
      <c r="F206">
        <v>1.2E-2</v>
      </c>
      <c r="H206">
        <v>0.55200000000000005</v>
      </c>
      <c r="I206">
        <v>7.1999999999999995E-2</v>
      </c>
      <c r="J206">
        <v>7.84</v>
      </c>
      <c r="K206">
        <v>22</v>
      </c>
      <c r="L206">
        <v>1053</v>
      </c>
      <c r="M206" s="11">
        <f>Sheet1[[#This Row],[Daily Discharge]]/24/60/60</f>
        <v>1.2187499999999999E-2</v>
      </c>
    </row>
    <row r="207" spans="1:13" x14ac:dyDescent="0.25">
      <c r="A207" s="1">
        <v>45130</v>
      </c>
      <c r="B207">
        <v>74.099999999999994</v>
      </c>
      <c r="C207">
        <v>81.065399999999997</v>
      </c>
      <c r="D207">
        <f>Sheet1[[#This Row],[Effluent COD]]/20</f>
        <v>3.7049999999999996</v>
      </c>
      <c r="E207">
        <v>9</v>
      </c>
      <c r="F207">
        <v>1.6E-2</v>
      </c>
      <c r="H207">
        <v>0.51600000000000001</v>
      </c>
      <c r="I207">
        <v>4.7E-2</v>
      </c>
      <c r="J207">
        <v>7.85</v>
      </c>
      <c r="K207">
        <v>21</v>
      </c>
      <c r="L207">
        <v>1094</v>
      </c>
      <c r="M207" s="10">
        <f>Sheet1[[#This Row],[Daily Discharge]]/24/60/60</f>
        <v>1.2662037037037038E-2</v>
      </c>
    </row>
    <row r="208" spans="1:13" x14ac:dyDescent="0.25">
      <c r="A208" s="1">
        <v>45131</v>
      </c>
      <c r="B208">
        <v>80.2</v>
      </c>
      <c r="C208">
        <v>100.57080000000001</v>
      </c>
      <c r="D208">
        <f>Sheet1[[#This Row],[Effluent COD]]/20</f>
        <v>4.01</v>
      </c>
      <c r="E208">
        <v>25</v>
      </c>
      <c r="F208">
        <v>3.1E-2</v>
      </c>
      <c r="H208">
        <v>0.64100000000000001</v>
      </c>
      <c r="I208">
        <v>0.104</v>
      </c>
      <c r="J208">
        <v>7.88</v>
      </c>
      <c r="K208">
        <v>21</v>
      </c>
      <c r="L208">
        <v>1254</v>
      </c>
      <c r="M208" s="11">
        <f>Sheet1[[#This Row],[Daily Discharge]]/24/60/60</f>
        <v>1.4513888888888889E-2</v>
      </c>
    </row>
    <row r="209" spans="1:13" x14ac:dyDescent="0.25">
      <c r="A209" s="1">
        <v>45132</v>
      </c>
      <c r="B209">
        <v>75.900000000000006</v>
      </c>
      <c r="C209">
        <v>99.049500000000009</v>
      </c>
      <c r="D209">
        <f>Sheet1[[#This Row],[Effluent COD]]/20</f>
        <v>3.7950000000000004</v>
      </c>
      <c r="E209">
        <v>28</v>
      </c>
      <c r="F209">
        <v>4.7E-2</v>
      </c>
      <c r="H209">
        <v>1.05</v>
      </c>
      <c r="I209">
        <v>0.123</v>
      </c>
      <c r="J209">
        <v>7.56</v>
      </c>
      <c r="K209">
        <v>20</v>
      </c>
      <c r="L209">
        <v>1305</v>
      </c>
      <c r="M209" s="10">
        <f>Sheet1[[#This Row],[Daily Discharge]]/24/60/60</f>
        <v>1.5104166666666667E-2</v>
      </c>
    </row>
    <row r="210" spans="1:13" x14ac:dyDescent="0.25">
      <c r="A210" s="1">
        <v>45133</v>
      </c>
      <c r="B210">
        <v>78.400000000000006</v>
      </c>
      <c r="C210">
        <v>92.355199999999996</v>
      </c>
      <c r="D210">
        <f>Sheet1[[#This Row],[Effluent COD]]/20</f>
        <v>3.9200000000000004</v>
      </c>
      <c r="E210">
        <v>19</v>
      </c>
      <c r="F210">
        <v>7.0999999999999994E-2</v>
      </c>
      <c r="H210">
        <v>1.28</v>
      </c>
      <c r="I210">
        <v>9.8000000000000004E-2</v>
      </c>
      <c r="J210">
        <v>7.7</v>
      </c>
      <c r="K210">
        <v>22</v>
      </c>
      <c r="L210">
        <v>1178</v>
      </c>
      <c r="M210" s="11">
        <f>Sheet1[[#This Row],[Daily Discharge]]/24/60/60</f>
        <v>1.3634259259259261E-2</v>
      </c>
    </row>
    <row r="211" spans="1:13" x14ac:dyDescent="0.25">
      <c r="A211" s="1">
        <v>45134</v>
      </c>
      <c r="B211">
        <v>98.5</v>
      </c>
      <c r="C211">
        <v>120.958</v>
      </c>
      <c r="D211">
        <f>Sheet1[[#This Row],[Effluent COD]]/20</f>
        <v>4.9249999999999998</v>
      </c>
      <c r="E211">
        <v>16</v>
      </c>
      <c r="F211">
        <v>3.1E-2</v>
      </c>
      <c r="H211">
        <v>0.64300000000000002</v>
      </c>
      <c r="I211">
        <v>0.09</v>
      </c>
      <c r="J211">
        <v>7.63</v>
      </c>
      <c r="K211">
        <v>21</v>
      </c>
      <c r="L211">
        <v>1228</v>
      </c>
      <c r="M211" s="10">
        <f>Sheet1[[#This Row],[Daily Discharge]]/24/60/60</f>
        <v>1.4212962962962962E-2</v>
      </c>
    </row>
    <row r="212" spans="1:13" x14ac:dyDescent="0.25">
      <c r="A212" s="1">
        <v>45135</v>
      </c>
      <c r="B212">
        <v>81.2</v>
      </c>
      <c r="C212">
        <v>110.91920000000002</v>
      </c>
      <c r="D212">
        <f>Sheet1[[#This Row],[Effluent COD]]/20</f>
        <v>4.0600000000000005</v>
      </c>
      <c r="E212">
        <v>16</v>
      </c>
      <c r="F212">
        <v>4.2000000000000003E-2</v>
      </c>
      <c r="H212">
        <v>0.83899999999999997</v>
      </c>
      <c r="I212">
        <v>8.7999999999999995E-2</v>
      </c>
      <c r="J212">
        <v>7.46</v>
      </c>
      <c r="K212">
        <v>21</v>
      </c>
      <c r="L212">
        <v>1366</v>
      </c>
      <c r="M212" s="11">
        <f>Sheet1[[#This Row],[Daily Discharge]]/24/60/60</f>
        <v>1.5810185185185184E-2</v>
      </c>
    </row>
    <row r="213" spans="1:13" x14ac:dyDescent="0.25">
      <c r="A213" s="1">
        <v>45136</v>
      </c>
      <c r="B213">
        <v>84.2</v>
      </c>
      <c r="C213">
        <v>113.5016</v>
      </c>
      <c r="D213">
        <f>Sheet1[[#This Row],[Effluent COD]]/20</f>
        <v>4.21</v>
      </c>
      <c r="E213">
        <v>9</v>
      </c>
      <c r="F213">
        <v>2.5000000000000001E-2</v>
      </c>
      <c r="H213">
        <v>0.59399999999999997</v>
      </c>
      <c r="I213">
        <v>7.5999999999999998E-2</v>
      </c>
      <c r="J213">
        <v>7.82</v>
      </c>
      <c r="K213">
        <v>22</v>
      </c>
      <c r="L213">
        <v>1348</v>
      </c>
      <c r="M213" s="10">
        <f>Sheet1[[#This Row],[Daily Discharge]]/24/60/60</f>
        <v>1.5601851851851851E-2</v>
      </c>
    </row>
    <row r="214" spans="1:13" x14ac:dyDescent="0.25">
      <c r="A214" s="1">
        <v>45137</v>
      </c>
      <c r="B214">
        <v>82</v>
      </c>
      <c r="C214">
        <v>109.634</v>
      </c>
      <c r="D214">
        <f>Sheet1[[#This Row],[Effluent COD]]/20</f>
        <v>4.0999999999999996</v>
      </c>
      <c r="E214">
        <v>6</v>
      </c>
      <c r="F214">
        <v>2.1000000000000001E-2</v>
      </c>
      <c r="H214">
        <v>0.56699999999999995</v>
      </c>
      <c r="I214">
        <v>7.6999999999999999E-2</v>
      </c>
      <c r="J214">
        <v>7.79</v>
      </c>
      <c r="K214">
        <v>22</v>
      </c>
      <c r="L214">
        <v>1337</v>
      </c>
      <c r="M214" s="11">
        <f>Sheet1[[#This Row],[Daily Discharge]]/24/60/60</f>
        <v>1.5474537037037038E-2</v>
      </c>
    </row>
    <row r="215" spans="1:13" x14ac:dyDescent="0.25">
      <c r="A215" s="1">
        <v>45138</v>
      </c>
      <c r="B215">
        <v>79.5</v>
      </c>
      <c r="C215">
        <v>105.9735</v>
      </c>
      <c r="D215">
        <f>Sheet1[[#This Row],[Effluent COD]]/20</f>
        <v>3.9750000000000001</v>
      </c>
      <c r="E215">
        <v>16</v>
      </c>
      <c r="F215">
        <v>3.3000000000000002E-2</v>
      </c>
      <c r="H215">
        <v>0.61199999999999999</v>
      </c>
      <c r="I215">
        <v>0.52200000000000002</v>
      </c>
      <c r="J215">
        <v>7.64</v>
      </c>
      <c r="K215">
        <v>22</v>
      </c>
      <c r="L215">
        <v>1333</v>
      </c>
      <c r="M215" s="10">
        <f>Sheet1[[#This Row],[Daily Discharge]]/24/60/60</f>
        <v>1.5428240740740739E-2</v>
      </c>
    </row>
    <row r="216" spans="1:13" x14ac:dyDescent="0.25">
      <c r="A216" s="1">
        <v>45139</v>
      </c>
      <c r="B216">
        <v>82.7</v>
      </c>
      <c r="C216">
        <v>109.0813</v>
      </c>
      <c r="D216">
        <f>Sheet1[[#This Row],[Effluent COD]]/20</f>
        <v>4.1349999999999998</v>
      </c>
      <c r="E216">
        <v>14</v>
      </c>
      <c r="F216">
        <v>2.7E-2</v>
      </c>
      <c r="H216">
        <v>0.63600000000000001</v>
      </c>
      <c r="I216">
        <v>8.5999999999999993E-2</v>
      </c>
      <c r="J216">
        <v>7.71</v>
      </c>
      <c r="K216">
        <v>23</v>
      </c>
      <c r="L216">
        <v>1319</v>
      </c>
      <c r="M216" s="11">
        <f>Sheet1[[#This Row],[Daily Discharge]]/24/60/60</f>
        <v>1.5266203703703705E-2</v>
      </c>
    </row>
    <row r="217" spans="1:13" x14ac:dyDescent="0.25">
      <c r="A217" s="1">
        <v>45140</v>
      </c>
      <c r="B217">
        <v>92.5</v>
      </c>
      <c r="C217">
        <v>123.8575</v>
      </c>
      <c r="D217">
        <f>Sheet1[[#This Row],[Effluent COD]]/20</f>
        <v>4.625</v>
      </c>
      <c r="E217">
        <v>10</v>
      </c>
      <c r="F217">
        <v>0.02</v>
      </c>
      <c r="H217">
        <v>0.65600000000000003</v>
      </c>
      <c r="I217">
        <v>9.1999999999999998E-2</v>
      </c>
      <c r="J217">
        <v>8.0299999999999994</v>
      </c>
      <c r="K217">
        <v>22</v>
      </c>
      <c r="L217">
        <v>1339</v>
      </c>
      <c r="M217" s="10">
        <f>Sheet1[[#This Row],[Daily Discharge]]/24/60/60</f>
        <v>1.5497685185185184E-2</v>
      </c>
    </row>
    <row r="218" spans="1:13" x14ac:dyDescent="0.25">
      <c r="A218" s="1">
        <v>45141</v>
      </c>
      <c r="B218">
        <v>106</v>
      </c>
      <c r="C218">
        <v>117.97799999999999</v>
      </c>
      <c r="D218">
        <f>Sheet1[[#This Row],[Effluent COD]]/20</f>
        <v>5.3</v>
      </c>
      <c r="E218">
        <v>15</v>
      </c>
      <c r="F218">
        <v>2.1999999999999999E-2</v>
      </c>
      <c r="H218">
        <v>0.66700000000000004</v>
      </c>
      <c r="I218">
        <v>0.125</v>
      </c>
      <c r="J218">
        <v>7.65</v>
      </c>
      <c r="K218">
        <v>22</v>
      </c>
      <c r="L218">
        <v>1113</v>
      </c>
      <c r="M218" s="11">
        <f>Sheet1[[#This Row],[Daily Discharge]]/24/60/60</f>
        <v>1.2881944444444444E-2</v>
      </c>
    </row>
    <row r="219" spans="1:13" x14ac:dyDescent="0.25">
      <c r="A219" s="1">
        <v>45142</v>
      </c>
      <c r="B219">
        <v>97</v>
      </c>
      <c r="C219">
        <v>109.70699999999999</v>
      </c>
      <c r="D219">
        <f>Sheet1[[#This Row],[Effluent COD]]/20</f>
        <v>4.8499999999999996</v>
      </c>
      <c r="E219">
        <v>13</v>
      </c>
      <c r="F219">
        <v>1.2E-2</v>
      </c>
      <c r="H219">
        <v>0.63900000000000001</v>
      </c>
      <c r="I219">
        <v>0.70499999999999996</v>
      </c>
      <c r="J219">
        <v>7.92</v>
      </c>
      <c r="K219">
        <v>22</v>
      </c>
      <c r="L219">
        <v>1131</v>
      </c>
      <c r="M219" s="10">
        <f>Sheet1[[#This Row],[Daily Discharge]]/24/60/60</f>
        <v>1.3090277777777777E-2</v>
      </c>
    </row>
    <row r="220" spans="1:13" x14ac:dyDescent="0.25">
      <c r="A220" s="1">
        <v>45143</v>
      </c>
      <c r="B220">
        <v>93.5</v>
      </c>
      <c r="C220">
        <v>99.671000000000006</v>
      </c>
      <c r="D220">
        <f>Sheet1[[#This Row],[Effluent COD]]/20</f>
        <v>4.6749999999999998</v>
      </c>
      <c r="E220">
        <v>15</v>
      </c>
      <c r="F220">
        <v>3.7999999999999999E-2</v>
      </c>
      <c r="H220">
        <v>0.79900000000000004</v>
      </c>
      <c r="I220">
        <v>9.6000000000000002E-2</v>
      </c>
      <c r="J220">
        <v>7.58</v>
      </c>
      <c r="K220">
        <v>22</v>
      </c>
      <c r="L220">
        <v>1066</v>
      </c>
      <c r="M220" s="11">
        <f>Sheet1[[#This Row],[Daily Discharge]]/24/60/60</f>
        <v>1.2337962962962962E-2</v>
      </c>
    </row>
    <row r="221" spans="1:13" x14ac:dyDescent="0.25">
      <c r="A221" s="1">
        <v>45144</v>
      </c>
      <c r="B221">
        <v>94.1</v>
      </c>
      <c r="C221">
        <v>117.5309</v>
      </c>
      <c r="D221">
        <f>Sheet1[[#This Row],[Effluent COD]]/20</f>
        <v>4.7050000000000001</v>
      </c>
      <c r="E221">
        <v>15</v>
      </c>
      <c r="F221">
        <v>1.0999999999999999E-2</v>
      </c>
      <c r="H221">
        <v>0.56399999999999995</v>
      </c>
      <c r="I221">
        <v>0.10100000000000001</v>
      </c>
      <c r="J221">
        <v>7.66</v>
      </c>
      <c r="K221">
        <v>20</v>
      </c>
      <c r="L221">
        <v>1249</v>
      </c>
      <c r="M221" s="10">
        <f>Sheet1[[#This Row],[Daily Discharge]]/24/60/60</f>
        <v>1.4456018518518517E-2</v>
      </c>
    </row>
    <row r="222" spans="1:13" x14ac:dyDescent="0.25">
      <c r="A222" s="1">
        <v>45145</v>
      </c>
      <c r="B222">
        <v>97.2</v>
      </c>
      <c r="C222">
        <v>112.46040000000001</v>
      </c>
      <c r="D222">
        <f>Sheet1[[#This Row],[Effluent COD]]/20</f>
        <v>4.8600000000000003</v>
      </c>
      <c r="E222">
        <v>31</v>
      </c>
      <c r="F222">
        <v>0.20899999999999999</v>
      </c>
      <c r="H222">
        <v>0.82199999999999995</v>
      </c>
      <c r="I222">
        <v>0.16300000000000001</v>
      </c>
      <c r="J222">
        <v>7.68</v>
      </c>
      <c r="K222">
        <v>20</v>
      </c>
      <c r="L222">
        <v>1157</v>
      </c>
      <c r="M222" s="11">
        <f>Sheet1[[#This Row],[Daily Discharge]]/24/60/60</f>
        <v>1.3391203703703704E-2</v>
      </c>
    </row>
    <row r="223" spans="1:13" x14ac:dyDescent="0.25">
      <c r="A223" s="1">
        <v>45146</v>
      </c>
      <c r="B223">
        <v>97.5</v>
      </c>
      <c r="C223">
        <v>116.9025</v>
      </c>
      <c r="D223">
        <f>Sheet1[[#This Row],[Effluent COD]]/20</f>
        <v>4.875</v>
      </c>
      <c r="E223">
        <v>47</v>
      </c>
      <c r="F223">
        <v>4.8000000000000001E-2</v>
      </c>
      <c r="H223">
        <v>1.01</v>
      </c>
      <c r="I223">
        <v>0.21099999999999999</v>
      </c>
      <c r="J223">
        <v>7.71</v>
      </c>
      <c r="K223">
        <v>23</v>
      </c>
      <c r="L223">
        <v>1199</v>
      </c>
      <c r="M223" s="10">
        <f>Sheet1[[#This Row],[Daily Discharge]]/24/60/60</f>
        <v>1.3877314814814816E-2</v>
      </c>
    </row>
    <row r="224" spans="1:13" x14ac:dyDescent="0.25">
      <c r="A224" s="1">
        <v>45147</v>
      </c>
      <c r="B224">
        <v>73.400000000000006</v>
      </c>
      <c r="C224">
        <v>97.548599999999993</v>
      </c>
      <c r="D224">
        <f>Sheet1[[#This Row],[Effluent COD]]/20</f>
        <v>3.6700000000000004</v>
      </c>
      <c r="E224">
        <v>9</v>
      </c>
      <c r="F224">
        <v>0.03</v>
      </c>
      <c r="H224">
        <v>0.73099999999999998</v>
      </c>
      <c r="I224">
        <v>0.113</v>
      </c>
      <c r="J224">
        <v>7.6</v>
      </c>
      <c r="K224">
        <v>22</v>
      </c>
      <c r="L224">
        <v>1329</v>
      </c>
      <c r="M224" s="11">
        <f>Sheet1[[#This Row],[Daily Discharge]]/24/60/60</f>
        <v>1.5381944444444445E-2</v>
      </c>
    </row>
    <row r="225" spans="1:13" x14ac:dyDescent="0.25">
      <c r="A225" s="1">
        <v>45148</v>
      </c>
      <c r="B225">
        <v>75.3</v>
      </c>
      <c r="C225">
        <v>86.218500000000006</v>
      </c>
      <c r="D225">
        <f>Sheet1[[#This Row],[Effluent COD]]/20</f>
        <v>3.7649999999999997</v>
      </c>
      <c r="E225">
        <v>16</v>
      </c>
      <c r="F225">
        <v>3.1E-2</v>
      </c>
      <c r="H225">
        <v>0.59199999999999997</v>
      </c>
      <c r="I225">
        <v>0.115</v>
      </c>
      <c r="J225">
        <v>7.68</v>
      </c>
      <c r="K225">
        <v>23</v>
      </c>
      <c r="L225">
        <v>1145</v>
      </c>
      <c r="M225" s="10">
        <f>Sheet1[[#This Row],[Daily Discharge]]/24/60/60</f>
        <v>1.3252314814814816E-2</v>
      </c>
    </row>
    <row r="226" spans="1:13" x14ac:dyDescent="0.25">
      <c r="A226" s="1">
        <v>45149</v>
      </c>
      <c r="B226">
        <v>74.8</v>
      </c>
      <c r="C226">
        <v>102.7004</v>
      </c>
      <c r="D226">
        <f>Sheet1[[#This Row],[Effluent COD]]/20</f>
        <v>3.7399999999999998</v>
      </c>
      <c r="E226">
        <v>16</v>
      </c>
      <c r="F226">
        <v>3.7999999999999999E-2</v>
      </c>
      <c r="H226">
        <v>0.621</v>
      </c>
      <c r="I226">
        <v>0.114</v>
      </c>
      <c r="J226">
        <v>7.63</v>
      </c>
      <c r="K226">
        <v>22</v>
      </c>
      <c r="L226">
        <v>1373</v>
      </c>
      <c r="M226" s="11">
        <f>Sheet1[[#This Row],[Daily Discharge]]/24/60/60</f>
        <v>1.5891203703703706E-2</v>
      </c>
    </row>
    <row r="227" spans="1:13" x14ac:dyDescent="0.25">
      <c r="A227" s="1">
        <v>45150</v>
      </c>
      <c r="B227">
        <v>72.3</v>
      </c>
      <c r="C227">
        <v>99.051000000000002</v>
      </c>
      <c r="D227">
        <f>Sheet1[[#This Row],[Effluent COD]]/20</f>
        <v>3.6149999999999998</v>
      </c>
      <c r="E227">
        <v>7</v>
      </c>
      <c r="F227">
        <v>3.3000000000000002E-2</v>
      </c>
      <c r="H227">
        <v>0.59499999999999997</v>
      </c>
      <c r="I227">
        <v>7.1999999999999995E-2</v>
      </c>
      <c r="J227">
        <v>7.61</v>
      </c>
      <c r="K227">
        <v>23</v>
      </c>
      <c r="L227">
        <v>1370</v>
      </c>
      <c r="M227" s="10">
        <f>Sheet1[[#This Row],[Daily Discharge]]/24/60/60</f>
        <v>1.5856481481481482E-2</v>
      </c>
    </row>
    <row r="228" spans="1:13" x14ac:dyDescent="0.25">
      <c r="A228" s="1">
        <v>45151</v>
      </c>
      <c r="B228">
        <v>77.3</v>
      </c>
      <c r="C228">
        <v>103.5047</v>
      </c>
      <c r="D228">
        <f>Sheet1[[#This Row],[Effluent COD]]/20</f>
        <v>3.8649999999999998</v>
      </c>
      <c r="E228">
        <v>12</v>
      </c>
      <c r="F228">
        <v>3.1E-2</v>
      </c>
      <c r="H228">
        <v>0.63700000000000001</v>
      </c>
      <c r="I228">
        <v>9.4E-2</v>
      </c>
      <c r="J228">
        <v>7.69</v>
      </c>
      <c r="K228">
        <v>22</v>
      </c>
      <c r="L228">
        <v>1339</v>
      </c>
      <c r="M228" s="11">
        <f>Sheet1[[#This Row],[Daily Discharge]]/24/60/60</f>
        <v>1.5497685185185184E-2</v>
      </c>
    </row>
    <row r="229" spans="1:13" x14ac:dyDescent="0.25">
      <c r="A229" s="1">
        <v>45152</v>
      </c>
      <c r="B229">
        <v>83</v>
      </c>
      <c r="C229">
        <v>113.544</v>
      </c>
      <c r="D229">
        <f>Sheet1[[#This Row],[Effluent COD]]/20</f>
        <v>4.1500000000000004</v>
      </c>
      <c r="E229">
        <v>16</v>
      </c>
      <c r="F229">
        <v>0.04</v>
      </c>
      <c r="H229">
        <v>0.63200000000000001</v>
      </c>
      <c r="I229">
        <v>0.16200000000000001</v>
      </c>
      <c r="J229">
        <v>7.47</v>
      </c>
      <c r="K229">
        <v>23</v>
      </c>
      <c r="L229">
        <v>1368</v>
      </c>
      <c r="M229" s="10">
        <f>Sheet1[[#This Row],[Daily Discharge]]/24/60/60</f>
        <v>1.5833333333333331E-2</v>
      </c>
    </row>
    <row r="230" spans="1:13" x14ac:dyDescent="0.25">
      <c r="A230" s="1">
        <v>45153</v>
      </c>
      <c r="B230">
        <v>98.7</v>
      </c>
      <c r="C230">
        <v>139.26570000000001</v>
      </c>
      <c r="D230">
        <f>Sheet1[[#This Row],[Effluent COD]]/20</f>
        <v>4.9350000000000005</v>
      </c>
      <c r="E230">
        <v>16</v>
      </c>
      <c r="F230">
        <v>5.8000000000000003E-2</v>
      </c>
      <c r="H230">
        <v>0.626</v>
      </c>
      <c r="I230">
        <v>9.7000000000000003E-2</v>
      </c>
      <c r="J230">
        <v>7.5</v>
      </c>
      <c r="K230">
        <v>22</v>
      </c>
      <c r="L230">
        <v>1411</v>
      </c>
      <c r="M230" s="11">
        <f>Sheet1[[#This Row],[Daily Discharge]]/24/60/60</f>
        <v>1.6331018518518519E-2</v>
      </c>
    </row>
    <row r="231" spans="1:13" x14ac:dyDescent="0.25">
      <c r="A231" s="1">
        <v>45154</v>
      </c>
      <c r="B231">
        <v>117</v>
      </c>
      <c r="C231">
        <v>163.79999999999998</v>
      </c>
      <c r="D231">
        <f>Sheet1[[#This Row],[Effluent COD]]/20</f>
        <v>5.85</v>
      </c>
      <c r="E231">
        <v>26</v>
      </c>
      <c r="F231">
        <v>3.3000000000000002E-2</v>
      </c>
      <c r="H231">
        <v>0.72899999999999998</v>
      </c>
      <c r="I231">
        <v>9.1999999999999998E-2</v>
      </c>
      <c r="J231">
        <v>7.38</v>
      </c>
      <c r="K231">
        <v>23</v>
      </c>
      <c r="L231">
        <v>1400</v>
      </c>
      <c r="M231" s="10">
        <f>Sheet1[[#This Row],[Daily Discharge]]/24/60/60</f>
        <v>1.6203703703703703E-2</v>
      </c>
    </row>
    <row r="232" spans="1:13" x14ac:dyDescent="0.25">
      <c r="A232" s="1">
        <v>45155</v>
      </c>
      <c r="B232">
        <v>133</v>
      </c>
      <c r="C232">
        <v>185.40199999999999</v>
      </c>
      <c r="D232">
        <f>Sheet1[[#This Row],[Effluent COD]]/20</f>
        <v>6.65</v>
      </c>
      <c r="E232">
        <v>22</v>
      </c>
      <c r="F232">
        <v>2.5000000000000001E-2</v>
      </c>
      <c r="H232">
        <v>0.78400000000000003</v>
      </c>
      <c r="I232">
        <v>0.11</v>
      </c>
      <c r="J232">
        <v>7.48</v>
      </c>
      <c r="K232">
        <v>22</v>
      </c>
      <c r="L232">
        <v>1394</v>
      </c>
      <c r="M232" s="11">
        <f>Sheet1[[#This Row],[Daily Discharge]]/24/60/60</f>
        <v>1.6134259259259258E-2</v>
      </c>
    </row>
    <row r="233" spans="1:13" x14ac:dyDescent="0.25">
      <c r="A233" s="1">
        <v>45156</v>
      </c>
      <c r="B233">
        <v>138</v>
      </c>
      <c r="C233">
        <v>194.44200000000001</v>
      </c>
      <c r="D233">
        <f>Sheet1[[#This Row],[Effluent COD]]/20</f>
        <v>6.9</v>
      </c>
      <c r="E233">
        <v>23</v>
      </c>
      <c r="F233">
        <v>2.1000000000000001E-2</v>
      </c>
      <c r="H233">
        <v>0.90100000000000002</v>
      </c>
      <c r="I233">
        <v>0.34899999999999998</v>
      </c>
      <c r="J233">
        <v>7.57</v>
      </c>
      <c r="K233">
        <v>22</v>
      </c>
      <c r="L233">
        <v>1409</v>
      </c>
      <c r="M233" s="10">
        <f>Sheet1[[#This Row],[Daily Discharge]]/24/60/60</f>
        <v>1.6307870370370372E-2</v>
      </c>
    </row>
    <row r="234" spans="1:13" x14ac:dyDescent="0.25">
      <c r="A234" s="1">
        <v>45157</v>
      </c>
      <c r="B234">
        <v>151</v>
      </c>
      <c r="C234">
        <v>209.739</v>
      </c>
      <c r="D234">
        <f>Sheet1[[#This Row],[Effluent COD]]/20</f>
        <v>7.55</v>
      </c>
      <c r="E234">
        <v>44</v>
      </c>
      <c r="F234">
        <v>0.125</v>
      </c>
      <c r="H234">
        <v>1.1100000000000001</v>
      </c>
      <c r="I234">
        <v>0.153</v>
      </c>
      <c r="J234">
        <v>7.5</v>
      </c>
      <c r="K234">
        <v>22</v>
      </c>
      <c r="L234">
        <v>1389</v>
      </c>
      <c r="M234" s="11">
        <f>Sheet1[[#This Row],[Daily Discharge]]/24/60/60</f>
        <v>1.607638888888889E-2</v>
      </c>
    </row>
    <row r="235" spans="1:13" x14ac:dyDescent="0.25">
      <c r="A235" s="1">
        <v>45158</v>
      </c>
      <c r="B235">
        <v>131</v>
      </c>
      <c r="C235">
        <v>187.85400000000001</v>
      </c>
      <c r="D235">
        <f>Sheet1[[#This Row],[Effluent COD]]/20</f>
        <v>6.55</v>
      </c>
      <c r="E235">
        <v>25</v>
      </c>
      <c r="F235">
        <v>1.7999999999999999E-2</v>
      </c>
      <c r="H235">
        <v>0.90300000000000002</v>
      </c>
      <c r="I235">
        <v>0.109</v>
      </c>
      <c r="J235">
        <v>7.43</v>
      </c>
      <c r="K235">
        <v>23</v>
      </c>
      <c r="L235">
        <v>1434</v>
      </c>
      <c r="M235" s="10">
        <f>Sheet1[[#This Row],[Daily Discharge]]/24/60/60</f>
        <v>1.6597222222222222E-2</v>
      </c>
    </row>
    <row r="236" spans="1:13" x14ac:dyDescent="0.25">
      <c r="A236" s="1">
        <v>45159</v>
      </c>
      <c r="B236">
        <v>125</v>
      </c>
      <c r="C236">
        <v>177.25</v>
      </c>
      <c r="D236">
        <f>Sheet1[[#This Row],[Effluent COD]]/20</f>
        <v>6.25</v>
      </c>
      <c r="E236">
        <v>26</v>
      </c>
      <c r="F236">
        <v>3.9E-2</v>
      </c>
      <c r="H236">
        <v>0.91600000000000004</v>
      </c>
      <c r="I236">
        <v>0.11600000000000001</v>
      </c>
      <c r="J236">
        <v>7.6</v>
      </c>
      <c r="K236">
        <v>22</v>
      </c>
      <c r="L236">
        <v>1418</v>
      </c>
      <c r="M236" s="11">
        <f>Sheet1[[#This Row],[Daily Discharge]]/24/60/60</f>
        <v>1.6412037037037037E-2</v>
      </c>
    </row>
    <row r="237" spans="1:13" x14ac:dyDescent="0.25">
      <c r="A237" s="1">
        <v>45160</v>
      </c>
      <c r="B237">
        <v>126</v>
      </c>
      <c r="C237">
        <v>165.94200000000001</v>
      </c>
      <c r="D237">
        <f>Sheet1[[#This Row],[Effluent COD]]/20</f>
        <v>6.3</v>
      </c>
      <c r="E237">
        <v>26</v>
      </c>
      <c r="F237">
        <v>3.7999999999999999E-2</v>
      </c>
      <c r="H237">
        <v>0.90300000000000002</v>
      </c>
      <c r="I237">
        <v>0.1</v>
      </c>
      <c r="J237">
        <v>7.4</v>
      </c>
      <c r="K237">
        <v>22</v>
      </c>
      <c r="L237">
        <v>1317</v>
      </c>
      <c r="M237" s="10">
        <f>Sheet1[[#This Row],[Daily Discharge]]/24/60/60</f>
        <v>1.5243055555555555E-2</v>
      </c>
    </row>
    <row r="238" spans="1:13" x14ac:dyDescent="0.25">
      <c r="A238" s="1">
        <v>45161</v>
      </c>
      <c r="B238">
        <v>120</v>
      </c>
      <c r="C238">
        <v>133.44</v>
      </c>
      <c r="D238">
        <f>Sheet1[[#This Row],[Effluent COD]]/20</f>
        <v>6</v>
      </c>
      <c r="E238">
        <v>26</v>
      </c>
      <c r="F238">
        <v>0.03</v>
      </c>
      <c r="H238">
        <v>0.92700000000000005</v>
      </c>
      <c r="I238">
        <v>0.1</v>
      </c>
      <c r="J238">
        <v>7.48</v>
      </c>
      <c r="K238">
        <v>23</v>
      </c>
      <c r="L238">
        <v>1112</v>
      </c>
      <c r="M238" s="11">
        <f>Sheet1[[#This Row],[Daily Discharge]]/24/60/60</f>
        <v>1.2870370370370371E-2</v>
      </c>
    </row>
    <row r="239" spans="1:13" x14ac:dyDescent="0.25">
      <c r="A239" s="1">
        <v>45162</v>
      </c>
      <c r="B239">
        <v>131</v>
      </c>
      <c r="C239">
        <v>148.947</v>
      </c>
      <c r="D239">
        <f>Sheet1[[#This Row],[Effluent COD]]/20</f>
        <v>6.55</v>
      </c>
      <c r="E239">
        <v>26</v>
      </c>
      <c r="F239">
        <v>5.1999999999999998E-2</v>
      </c>
      <c r="H239">
        <v>1.23</v>
      </c>
      <c r="I239">
        <v>0.14899999999999999</v>
      </c>
      <c r="J239">
        <v>7.41</v>
      </c>
      <c r="K239">
        <v>21</v>
      </c>
      <c r="L239">
        <v>1137</v>
      </c>
      <c r="M239" s="10">
        <f>Sheet1[[#This Row],[Daily Discharge]]/24/60/60</f>
        <v>1.3159722222222222E-2</v>
      </c>
    </row>
    <row r="240" spans="1:13" x14ac:dyDescent="0.25">
      <c r="A240" s="1">
        <v>45163</v>
      </c>
      <c r="B240">
        <v>127</v>
      </c>
      <c r="C240">
        <v>163.44899999999998</v>
      </c>
      <c r="D240">
        <f>Sheet1[[#This Row],[Effluent COD]]/20</f>
        <v>6.35</v>
      </c>
      <c r="E240">
        <v>24</v>
      </c>
      <c r="F240">
        <v>5.6000000000000001E-2</v>
      </c>
      <c r="H240">
        <v>1.08</v>
      </c>
      <c r="I240">
        <v>0.12</v>
      </c>
      <c r="J240">
        <v>7.36</v>
      </c>
      <c r="K240">
        <v>22</v>
      </c>
      <c r="L240">
        <v>1287</v>
      </c>
      <c r="M240" s="11">
        <f>Sheet1[[#This Row],[Daily Discharge]]/24/60/60</f>
        <v>1.4895833333333334E-2</v>
      </c>
    </row>
    <row r="241" spans="1:13" x14ac:dyDescent="0.25">
      <c r="A241" s="1">
        <v>45164</v>
      </c>
      <c r="B241">
        <v>136</v>
      </c>
      <c r="C241">
        <v>188.08799999999999</v>
      </c>
      <c r="D241">
        <f>Sheet1[[#This Row],[Effluent COD]]/20</f>
        <v>6.8</v>
      </c>
      <c r="E241">
        <v>27</v>
      </c>
      <c r="F241">
        <v>0.02</v>
      </c>
      <c r="H241">
        <v>1.04</v>
      </c>
      <c r="I241">
        <v>0.115</v>
      </c>
      <c r="J241">
        <v>7.67</v>
      </c>
      <c r="K241">
        <v>23</v>
      </c>
      <c r="L241">
        <v>1383</v>
      </c>
      <c r="M241" s="10">
        <f>Sheet1[[#This Row],[Daily Discharge]]/24/60/60</f>
        <v>1.6006944444444445E-2</v>
      </c>
    </row>
    <row r="242" spans="1:13" x14ac:dyDescent="0.25">
      <c r="A242" s="1">
        <v>45165</v>
      </c>
      <c r="B242">
        <v>141</v>
      </c>
      <c r="C242">
        <v>198.81</v>
      </c>
      <c r="D242">
        <f>Sheet1[[#This Row],[Effluent COD]]/20</f>
        <v>7.05</v>
      </c>
      <c r="E242">
        <v>26</v>
      </c>
      <c r="F242">
        <v>1.2999999999999999E-2</v>
      </c>
      <c r="H242">
        <v>1.03</v>
      </c>
      <c r="I242">
        <v>0.104</v>
      </c>
      <c r="J242">
        <v>7.51</v>
      </c>
      <c r="K242">
        <v>21</v>
      </c>
      <c r="L242">
        <v>1410</v>
      </c>
      <c r="M242" s="11">
        <f>Sheet1[[#This Row],[Daily Discharge]]/24/60/60</f>
        <v>1.6319444444444445E-2</v>
      </c>
    </row>
    <row r="243" spans="1:13" x14ac:dyDescent="0.25">
      <c r="A243" s="1">
        <v>45166</v>
      </c>
      <c r="B243">
        <v>137</v>
      </c>
      <c r="C243">
        <v>198.65</v>
      </c>
      <c r="D243">
        <f>Sheet1[[#This Row],[Effluent COD]]/20</f>
        <v>6.85</v>
      </c>
      <c r="E243">
        <v>29</v>
      </c>
      <c r="F243">
        <v>1.7999999999999999E-2</v>
      </c>
      <c r="H243">
        <v>1</v>
      </c>
      <c r="I243">
        <v>0.115</v>
      </c>
      <c r="J243">
        <v>7.47</v>
      </c>
      <c r="K243">
        <v>22</v>
      </c>
      <c r="L243">
        <v>1450</v>
      </c>
      <c r="M243" s="10">
        <f>Sheet1[[#This Row],[Daily Discharge]]/24/60/60</f>
        <v>1.6782407407407406E-2</v>
      </c>
    </row>
    <row r="244" spans="1:13" x14ac:dyDescent="0.25">
      <c r="A244" s="1">
        <v>45167</v>
      </c>
      <c r="B244">
        <v>131</v>
      </c>
      <c r="C244">
        <v>193.61799999999999</v>
      </c>
      <c r="D244">
        <f>Sheet1[[#This Row],[Effluent COD]]/20</f>
        <v>6.55</v>
      </c>
      <c r="E244">
        <v>24</v>
      </c>
      <c r="F244">
        <v>2.3E-2</v>
      </c>
      <c r="H244">
        <v>0.93200000000000005</v>
      </c>
      <c r="I244">
        <v>0.1</v>
      </c>
      <c r="J244">
        <v>7.47</v>
      </c>
      <c r="K244">
        <v>22</v>
      </c>
      <c r="L244">
        <v>1478</v>
      </c>
      <c r="M244" s="11">
        <f>Sheet1[[#This Row],[Daily Discharge]]/24/60/60</f>
        <v>1.7106481481481483E-2</v>
      </c>
    </row>
    <row r="245" spans="1:13" x14ac:dyDescent="0.25">
      <c r="A245" s="1">
        <v>45168</v>
      </c>
      <c r="B245">
        <v>146</v>
      </c>
      <c r="C245">
        <v>165.85599999999999</v>
      </c>
      <c r="D245">
        <f>Sheet1[[#This Row],[Effluent COD]]/20</f>
        <v>7.3</v>
      </c>
      <c r="E245">
        <v>27</v>
      </c>
      <c r="F245">
        <v>2.1000000000000001E-2</v>
      </c>
      <c r="H245">
        <v>0.92200000000000004</v>
      </c>
      <c r="I245">
        <v>0.104</v>
      </c>
      <c r="J245">
        <v>7.56</v>
      </c>
      <c r="K245">
        <v>22</v>
      </c>
      <c r="L245">
        <v>1136</v>
      </c>
      <c r="M245" s="10">
        <f>Sheet1[[#This Row],[Daily Discharge]]/24/60/60</f>
        <v>1.314814814814815E-2</v>
      </c>
    </row>
    <row r="246" spans="1:13" x14ac:dyDescent="0.25">
      <c r="A246" s="1">
        <v>45169</v>
      </c>
      <c r="B246">
        <v>132</v>
      </c>
      <c r="C246">
        <v>136.75200000000001</v>
      </c>
      <c r="D246">
        <f>Sheet1[[#This Row],[Effluent COD]]/20</f>
        <v>6.6</v>
      </c>
      <c r="E246">
        <v>22</v>
      </c>
      <c r="F246">
        <v>1.4999999999999999E-2</v>
      </c>
      <c r="H246">
        <v>0.99</v>
      </c>
      <c r="I246">
        <v>0.104</v>
      </c>
      <c r="J246">
        <v>7.48</v>
      </c>
      <c r="K246">
        <v>22</v>
      </c>
      <c r="L246">
        <v>1036</v>
      </c>
      <c r="M246" s="11">
        <f>Sheet1[[#This Row],[Daily Discharge]]/24/60/60</f>
        <v>1.1990740740740741E-2</v>
      </c>
    </row>
    <row r="247" spans="1:13" x14ac:dyDescent="0.25">
      <c r="A247" s="1">
        <v>45170</v>
      </c>
      <c r="B247">
        <v>118</v>
      </c>
      <c r="C247">
        <v>167.32399999999998</v>
      </c>
      <c r="D247">
        <f>Sheet1[[#This Row],[Effluent COD]]/20</f>
        <v>5.9</v>
      </c>
      <c r="E247">
        <v>20</v>
      </c>
      <c r="F247">
        <v>3.4000000000000002E-2</v>
      </c>
      <c r="H247">
        <v>0.94099999999999995</v>
      </c>
      <c r="I247">
        <v>0.16400000000000001</v>
      </c>
      <c r="J247">
        <v>7.7</v>
      </c>
      <c r="K247">
        <v>22</v>
      </c>
      <c r="L247">
        <v>1418</v>
      </c>
      <c r="M247" s="10">
        <f>Sheet1[[#This Row],[Daily Discharge]]/24/60/60</f>
        <v>1.6412037037037037E-2</v>
      </c>
    </row>
    <row r="248" spans="1:13" x14ac:dyDescent="0.25">
      <c r="A248" s="1">
        <v>45171</v>
      </c>
      <c r="B248">
        <v>120</v>
      </c>
      <c r="C248">
        <v>169.08</v>
      </c>
      <c r="D248">
        <f>Sheet1[[#This Row],[Effluent COD]]/20</f>
        <v>6</v>
      </c>
      <c r="E248">
        <v>28</v>
      </c>
      <c r="F248">
        <v>3.2000000000000001E-2</v>
      </c>
      <c r="H248">
        <v>0.86</v>
      </c>
      <c r="I248">
        <v>9.6000000000000002E-2</v>
      </c>
      <c r="J248">
        <v>7.63</v>
      </c>
      <c r="K248">
        <v>24</v>
      </c>
      <c r="L248">
        <v>1409</v>
      </c>
      <c r="M248" s="11">
        <f>Sheet1[[#This Row],[Daily Discharge]]/24/60/60</f>
        <v>1.6307870370370372E-2</v>
      </c>
    </row>
    <row r="249" spans="1:13" x14ac:dyDescent="0.25">
      <c r="A249" s="1">
        <v>45172</v>
      </c>
      <c r="B249">
        <v>117</v>
      </c>
      <c r="C249">
        <v>163.68299999999999</v>
      </c>
      <c r="D249">
        <f>Sheet1[[#This Row],[Effluent COD]]/20</f>
        <v>5.85</v>
      </c>
      <c r="E249">
        <v>28</v>
      </c>
      <c r="F249">
        <v>3.5000000000000003E-2</v>
      </c>
      <c r="H249">
        <v>0.85799999999999998</v>
      </c>
      <c r="I249">
        <v>8.5999999999999993E-2</v>
      </c>
      <c r="J249">
        <v>7.61</v>
      </c>
      <c r="K249">
        <v>24</v>
      </c>
      <c r="L249">
        <v>1399</v>
      </c>
      <c r="M249" s="10">
        <f>Sheet1[[#This Row],[Daily Discharge]]/24/60/60</f>
        <v>1.6192129629629629E-2</v>
      </c>
    </row>
    <row r="250" spans="1:13" x14ac:dyDescent="0.25">
      <c r="A250" s="1">
        <v>45173</v>
      </c>
      <c r="B250">
        <v>109</v>
      </c>
      <c r="C250">
        <v>156.524</v>
      </c>
      <c r="D250">
        <f>Sheet1[[#This Row],[Effluent COD]]/20</f>
        <v>5.45</v>
      </c>
      <c r="E250">
        <v>28</v>
      </c>
      <c r="F250">
        <v>5.6000000000000001E-2</v>
      </c>
      <c r="H250">
        <v>0.83299999999999996</v>
      </c>
      <c r="I250">
        <v>9.6000000000000002E-2</v>
      </c>
      <c r="J250">
        <v>7.57</v>
      </c>
      <c r="K250">
        <v>23</v>
      </c>
      <c r="L250">
        <v>1436</v>
      </c>
      <c r="M250" s="11">
        <f>Sheet1[[#This Row],[Daily Discharge]]/24/60/60</f>
        <v>1.6620370370370372E-2</v>
      </c>
    </row>
    <row r="251" spans="1:13" x14ac:dyDescent="0.25">
      <c r="A251" s="1">
        <v>45174</v>
      </c>
      <c r="B251">
        <v>86.4</v>
      </c>
      <c r="C251">
        <v>131.84640000000002</v>
      </c>
      <c r="D251">
        <f>Sheet1[[#This Row],[Effluent COD]]/20</f>
        <v>4.32</v>
      </c>
      <c r="E251">
        <v>27</v>
      </c>
      <c r="F251">
        <v>7.0999999999999994E-2</v>
      </c>
      <c r="H251">
        <v>1.1599999999999999</v>
      </c>
      <c r="I251">
        <v>7.1999999999999995E-2</v>
      </c>
      <c r="J251">
        <v>7.43</v>
      </c>
      <c r="K251">
        <v>21</v>
      </c>
      <c r="L251">
        <v>1526</v>
      </c>
      <c r="M251" s="10">
        <f>Sheet1[[#This Row],[Daily Discharge]]/24/60/60</f>
        <v>1.7662037037037039E-2</v>
      </c>
    </row>
    <row r="252" spans="1:13" x14ac:dyDescent="0.25">
      <c r="A252" s="1">
        <v>45175</v>
      </c>
      <c r="B252">
        <v>90.5</v>
      </c>
      <c r="C252">
        <v>140.18450000000001</v>
      </c>
      <c r="D252">
        <f>Sheet1[[#This Row],[Effluent COD]]/20</f>
        <v>4.5250000000000004</v>
      </c>
      <c r="E252">
        <v>47</v>
      </c>
      <c r="F252">
        <v>5.8000000000000003E-2</v>
      </c>
      <c r="H252">
        <v>0.85</v>
      </c>
      <c r="I252">
        <v>0.09</v>
      </c>
      <c r="J252">
        <v>7.46</v>
      </c>
      <c r="K252">
        <v>22</v>
      </c>
      <c r="L252">
        <v>1549</v>
      </c>
      <c r="M252" s="11">
        <f>Sheet1[[#This Row],[Daily Discharge]]/24/60/60</f>
        <v>1.7928240740740741E-2</v>
      </c>
    </row>
    <row r="253" spans="1:13" x14ac:dyDescent="0.25">
      <c r="A253" s="1">
        <v>45176</v>
      </c>
      <c r="B253">
        <v>88.1</v>
      </c>
      <c r="C253">
        <v>46.076300000000003</v>
      </c>
      <c r="D253">
        <f>Sheet1[[#This Row],[Effluent COD]]/20</f>
        <v>4.4049999999999994</v>
      </c>
      <c r="E253">
        <v>21</v>
      </c>
      <c r="F253">
        <v>6.4000000000000001E-2</v>
      </c>
      <c r="H253">
        <v>0.90200000000000002</v>
      </c>
      <c r="I253">
        <v>8.4000000000000005E-2</v>
      </c>
      <c r="J253">
        <v>7.4</v>
      </c>
      <c r="K253">
        <v>25</v>
      </c>
      <c r="L253">
        <v>523</v>
      </c>
      <c r="M253" s="10">
        <f>Sheet1[[#This Row],[Daily Discharge]]/24/60/60</f>
        <v>6.0532407407407418E-3</v>
      </c>
    </row>
    <row r="254" spans="1:13" x14ac:dyDescent="0.25">
      <c r="A254" s="1">
        <v>45177</v>
      </c>
      <c r="B254">
        <v>90.4</v>
      </c>
      <c r="C254">
        <v>73.314400000000006</v>
      </c>
      <c r="D254">
        <f>Sheet1[[#This Row],[Effluent COD]]/20</f>
        <v>4.5200000000000005</v>
      </c>
      <c r="E254">
        <v>18</v>
      </c>
      <c r="F254">
        <v>8.1000000000000003E-2</v>
      </c>
      <c r="H254">
        <v>0.83299999999999996</v>
      </c>
      <c r="I254">
        <v>8.6999999999999994E-2</v>
      </c>
      <c r="J254">
        <v>7.43</v>
      </c>
      <c r="K254">
        <v>25</v>
      </c>
      <c r="L254">
        <v>811</v>
      </c>
      <c r="M254" s="11">
        <f>Sheet1[[#This Row],[Daily Discharge]]/24/60/60</f>
        <v>9.3865740740740732E-3</v>
      </c>
    </row>
    <row r="255" spans="1:13" x14ac:dyDescent="0.25">
      <c r="A255" s="1">
        <v>45178</v>
      </c>
      <c r="B255">
        <v>69.7</v>
      </c>
      <c r="C255">
        <v>97.719399999999993</v>
      </c>
      <c r="D255">
        <f>Sheet1[[#This Row],[Effluent COD]]/20</f>
        <v>3.4850000000000003</v>
      </c>
      <c r="E255">
        <v>20</v>
      </c>
      <c r="F255">
        <v>0.109</v>
      </c>
      <c r="H255">
        <v>1.27</v>
      </c>
      <c r="I255">
        <v>7.5999999999999998E-2</v>
      </c>
      <c r="J255">
        <v>7.35</v>
      </c>
      <c r="K255">
        <v>23</v>
      </c>
      <c r="L255">
        <v>1402</v>
      </c>
      <c r="M255" s="10">
        <f>Sheet1[[#This Row],[Daily Discharge]]/24/60/60</f>
        <v>1.622685185185185E-2</v>
      </c>
    </row>
    <row r="256" spans="1:13" x14ac:dyDescent="0.25">
      <c r="A256" s="1">
        <v>45179</v>
      </c>
      <c r="B256">
        <v>84.3</v>
      </c>
      <c r="C256">
        <v>119.53740000000001</v>
      </c>
      <c r="D256">
        <f>Sheet1[[#This Row],[Effluent COD]]/20</f>
        <v>4.2149999999999999</v>
      </c>
      <c r="E256">
        <v>28</v>
      </c>
      <c r="F256">
        <v>9.4E-2</v>
      </c>
      <c r="H256">
        <v>0.86199999999999999</v>
      </c>
      <c r="I256">
        <v>8.3000000000000004E-2</v>
      </c>
      <c r="J256">
        <v>7.4</v>
      </c>
      <c r="K256">
        <v>24</v>
      </c>
      <c r="L256">
        <v>1418</v>
      </c>
      <c r="M256" s="11">
        <f>Sheet1[[#This Row],[Daily Discharge]]/24/60/60</f>
        <v>1.6412037037037037E-2</v>
      </c>
    </row>
    <row r="257" spans="1:13" x14ac:dyDescent="0.25">
      <c r="A257" s="1">
        <v>45180</v>
      </c>
      <c r="B257">
        <v>84.9</v>
      </c>
      <c r="C257">
        <v>119.28449999999999</v>
      </c>
      <c r="D257">
        <f>Sheet1[[#This Row],[Effluent COD]]/20</f>
        <v>4.2450000000000001</v>
      </c>
      <c r="E257">
        <v>35</v>
      </c>
      <c r="F257">
        <v>0.111</v>
      </c>
      <c r="H257">
        <v>0.82699999999999996</v>
      </c>
      <c r="I257">
        <v>0.221</v>
      </c>
      <c r="J257">
        <v>7.47</v>
      </c>
      <c r="K257">
        <v>25</v>
      </c>
      <c r="L257">
        <v>1405</v>
      </c>
      <c r="M257" s="10">
        <f>Sheet1[[#This Row],[Daily Discharge]]/24/60/60</f>
        <v>1.6261574074074074E-2</v>
      </c>
    </row>
    <row r="258" spans="1:13" x14ac:dyDescent="0.25">
      <c r="A258" s="1">
        <v>45181</v>
      </c>
      <c r="B258">
        <v>93.2</v>
      </c>
      <c r="C258">
        <v>129.26840000000001</v>
      </c>
      <c r="D258">
        <f>Sheet1[[#This Row],[Effluent COD]]/20</f>
        <v>4.66</v>
      </c>
      <c r="E258">
        <v>28</v>
      </c>
      <c r="F258">
        <v>8.4000000000000005E-2</v>
      </c>
      <c r="H258">
        <v>0.78600000000000003</v>
      </c>
      <c r="I258">
        <v>7.5999999999999998E-2</v>
      </c>
      <c r="J258">
        <v>7.49</v>
      </c>
      <c r="K258">
        <v>21</v>
      </c>
      <c r="L258">
        <v>1387</v>
      </c>
      <c r="M258" s="11">
        <f>Sheet1[[#This Row],[Daily Discharge]]/24/60/60</f>
        <v>1.6053240740740739E-2</v>
      </c>
    </row>
    <row r="259" spans="1:13" x14ac:dyDescent="0.25">
      <c r="A259" s="1">
        <v>45182</v>
      </c>
      <c r="B259">
        <v>102</v>
      </c>
      <c r="C259">
        <v>138.41399999999999</v>
      </c>
      <c r="D259">
        <f>Sheet1[[#This Row],[Effluent COD]]/20</f>
        <v>5.0999999999999996</v>
      </c>
      <c r="E259">
        <v>26</v>
      </c>
      <c r="F259">
        <v>7.0000000000000007E-2</v>
      </c>
      <c r="H259">
        <v>0.80700000000000005</v>
      </c>
      <c r="I259">
        <v>0.104</v>
      </c>
      <c r="J259">
        <v>7.68</v>
      </c>
      <c r="K259">
        <v>23</v>
      </c>
      <c r="L259">
        <v>1357</v>
      </c>
      <c r="M259" s="10">
        <f>Sheet1[[#This Row],[Daily Discharge]]/24/60/60</f>
        <v>1.5706018518518518E-2</v>
      </c>
    </row>
    <row r="260" spans="1:13" x14ac:dyDescent="0.25">
      <c r="A260" s="1">
        <v>45183</v>
      </c>
      <c r="B260">
        <v>105</v>
      </c>
      <c r="C260">
        <v>140.28</v>
      </c>
      <c r="D260">
        <f>Sheet1[[#This Row],[Effluent COD]]/20</f>
        <v>5.25</v>
      </c>
      <c r="E260">
        <v>21</v>
      </c>
      <c r="F260">
        <v>4.1000000000000002E-2</v>
      </c>
      <c r="H260">
        <v>0.83399999999999996</v>
      </c>
      <c r="I260">
        <v>0.14699999999999999</v>
      </c>
      <c r="J260">
        <v>7.7</v>
      </c>
      <c r="K260">
        <v>23</v>
      </c>
      <c r="L260">
        <v>1336</v>
      </c>
      <c r="M260" s="11">
        <f>Sheet1[[#This Row],[Daily Discharge]]/24/60/60</f>
        <v>1.5462962962962961E-2</v>
      </c>
    </row>
    <row r="261" spans="1:13" x14ac:dyDescent="0.25">
      <c r="A261" s="1">
        <v>45184</v>
      </c>
      <c r="B261">
        <v>101</v>
      </c>
      <c r="C261">
        <v>135.239</v>
      </c>
      <c r="D261">
        <f>Sheet1[[#This Row],[Effluent COD]]/20</f>
        <v>5.05</v>
      </c>
      <c r="E261">
        <v>23</v>
      </c>
      <c r="F261">
        <v>3.5999999999999997E-2</v>
      </c>
      <c r="H261">
        <v>0.88100000000000001</v>
      </c>
      <c r="I261">
        <v>0.30199999999999999</v>
      </c>
      <c r="J261">
        <v>7.66</v>
      </c>
      <c r="K261">
        <v>22</v>
      </c>
      <c r="L261">
        <v>1339</v>
      </c>
      <c r="M261" s="10">
        <f>Sheet1[[#This Row],[Daily Discharge]]/24/60/60</f>
        <v>1.5497685185185184E-2</v>
      </c>
    </row>
    <row r="262" spans="1:13" x14ac:dyDescent="0.25">
      <c r="A262" s="1">
        <v>45185</v>
      </c>
      <c r="B262">
        <v>108</v>
      </c>
      <c r="C262">
        <v>142.88399999999999</v>
      </c>
      <c r="D262">
        <f>Sheet1[[#This Row],[Effluent COD]]/20</f>
        <v>5.4</v>
      </c>
      <c r="E262">
        <v>17</v>
      </c>
      <c r="F262">
        <v>4.2000000000000003E-2</v>
      </c>
      <c r="H262">
        <v>0.872</v>
      </c>
      <c r="I262">
        <v>0.151</v>
      </c>
      <c r="J262">
        <v>7.54</v>
      </c>
      <c r="K262">
        <v>22</v>
      </c>
      <c r="L262">
        <v>1323</v>
      </c>
      <c r="M262" s="11">
        <f>Sheet1[[#This Row],[Daily Discharge]]/24/60/60</f>
        <v>1.53125E-2</v>
      </c>
    </row>
    <row r="263" spans="1:13" x14ac:dyDescent="0.25">
      <c r="A263" s="1">
        <v>45186</v>
      </c>
      <c r="B263">
        <v>93.5</v>
      </c>
      <c r="C263">
        <v>123.70050000000001</v>
      </c>
      <c r="D263">
        <f>Sheet1[[#This Row],[Effluent COD]]/20</f>
        <v>4.6749999999999998</v>
      </c>
      <c r="E263">
        <v>5</v>
      </c>
      <c r="F263">
        <v>0.06</v>
      </c>
      <c r="H263">
        <v>0.82299999999999995</v>
      </c>
      <c r="I263">
        <v>0.13300000000000001</v>
      </c>
      <c r="J263">
        <v>7.57</v>
      </c>
      <c r="K263">
        <v>21</v>
      </c>
      <c r="L263">
        <v>1323</v>
      </c>
      <c r="M263" s="10">
        <f>Sheet1[[#This Row],[Daily Discharge]]/24/60/60</f>
        <v>1.53125E-2</v>
      </c>
    </row>
    <row r="264" spans="1:13" x14ac:dyDescent="0.25">
      <c r="A264" s="1">
        <v>45187</v>
      </c>
      <c r="B264">
        <v>91</v>
      </c>
      <c r="C264">
        <v>97.825000000000003</v>
      </c>
      <c r="D264">
        <f>Sheet1[[#This Row],[Effluent COD]]/20</f>
        <v>4.55</v>
      </c>
      <c r="E264">
        <v>10</v>
      </c>
      <c r="F264">
        <v>8.7999999999999995E-2</v>
      </c>
      <c r="H264">
        <v>0.88600000000000001</v>
      </c>
      <c r="I264">
        <v>0.14399999999999999</v>
      </c>
      <c r="J264">
        <v>7.5</v>
      </c>
      <c r="K264">
        <v>21</v>
      </c>
      <c r="L264">
        <v>1075</v>
      </c>
      <c r="M264" s="11">
        <f>Sheet1[[#This Row],[Daily Discharge]]/24/60/60</f>
        <v>1.2442129629629629E-2</v>
      </c>
    </row>
    <row r="265" spans="1:13" x14ac:dyDescent="0.25">
      <c r="A265" s="1">
        <v>45188</v>
      </c>
      <c r="B265">
        <v>78.400000000000006</v>
      </c>
      <c r="C265">
        <v>96.9024</v>
      </c>
      <c r="D265">
        <f>Sheet1[[#This Row],[Effluent COD]]/20</f>
        <v>3.9200000000000004</v>
      </c>
      <c r="E265">
        <v>23</v>
      </c>
      <c r="F265">
        <v>4.7E-2</v>
      </c>
      <c r="H265">
        <v>0.94799999999999995</v>
      </c>
      <c r="I265">
        <v>0.184</v>
      </c>
      <c r="J265">
        <v>7.49</v>
      </c>
      <c r="K265">
        <v>23</v>
      </c>
      <c r="L265">
        <v>1236</v>
      </c>
      <c r="M265" s="10">
        <f>Sheet1[[#This Row],[Daily Discharge]]/24/60/60</f>
        <v>1.4305555555555554E-2</v>
      </c>
    </row>
    <row r="266" spans="1:13" x14ac:dyDescent="0.25">
      <c r="A266" s="1">
        <v>45189</v>
      </c>
      <c r="B266">
        <v>71.8</v>
      </c>
      <c r="C266">
        <v>96.570999999999998</v>
      </c>
      <c r="D266">
        <f>Sheet1[[#This Row],[Effluent COD]]/20</f>
        <v>3.59</v>
      </c>
      <c r="E266">
        <v>23</v>
      </c>
      <c r="F266">
        <v>2.1000000000000001E-2</v>
      </c>
      <c r="H266">
        <v>0.81499999999999995</v>
      </c>
      <c r="I266">
        <v>0.155</v>
      </c>
      <c r="J266">
        <v>7.39</v>
      </c>
      <c r="K266">
        <v>22</v>
      </c>
      <c r="L266">
        <v>1345</v>
      </c>
      <c r="M266" s="11">
        <f>Sheet1[[#This Row],[Daily Discharge]]/24/60/60</f>
        <v>1.556712962962963E-2</v>
      </c>
    </row>
    <row r="267" spans="1:13" x14ac:dyDescent="0.25">
      <c r="A267" s="1">
        <v>45190</v>
      </c>
      <c r="B267">
        <v>76.900000000000006</v>
      </c>
      <c r="C267">
        <v>104.2764</v>
      </c>
      <c r="D267">
        <f>Sheet1[[#This Row],[Effluent COD]]/20</f>
        <v>3.8450000000000002</v>
      </c>
      <c r="E267">
        <v>24</v>
      </c>
      <c r="F267">
        <v>3.7999999999999999E-2</v>
      </c>
      <c r="H267">
        <v>0.86199999999999999</v>
      </c>
      <c r="I267">
        <v>0.153</v>
      </c>
      <c r="J267">
        <v>7.48</v>
      </c>
      <c r="K267">
        <v>23</v>
      </c>
      <c r="L267">
        <v>1356</v>
      </c>
      <c r="M267" s="10">
        <f>Sheet1[[#This Row],[Daily Discharge]]/24/60/60</f>
        <v>1.5694444444444445E-2</v>
      </c>
    </row>
    <row r="268" spans="1:13" x14ac:dyDescent="0.25">
      <c r="A268" s="1">
        <v>45191</v>
      </c>
      <c r="B268">
        <v>101</v>
      </c>
      <c r="C268">
        <v>134.93600000000001</v>
      </c>
      <c r="D268">
        <f>Sheet1[[#This Row],[Effluent COD]]/20</f>
        <v>5.05</v>
      </c>
      <c r="E268">
        <v>14</v>
      </c>
      <c r="F268">
        <v>4.5999999999999999E-2</v>
      </c>
      <c r="H268">
        <v>0.82599999999999996</v>
      </c>
      <c r="I268">
        <v>0.24</v>
      </c>
      <c r="J268">
        <v>7.57</v>
      </c>
      <c r="K268">
        <v>22</v>
      </c>
      <c r="L268">
        <v>1336</v>
      </c>
      <c r="M268" s="11">
        <f>Sheet1[[#This Row],[Daily Discharge]]/24/60/60</f>
        <v>1.5462962962962961E-2</v>
      </c>
    </row>
    <row r="269" spans="1:13" x14ac:dyDescent="0.25">
      <c r="A269" s="1">
        <v>45192</v>
      </c>
      <c r="B269">
        <v>83.6</v>
      </c>
      <c r="C269">
        <v>112.024</v>
      </c>
      <c r="D269">
        <f>Sheet1[[#This Row],[Effluent COD]]/20</f>
        <v>4.18</v>
      </c>
      <c r="E269">
        <v>13</v>
      </c>
      <c r="F269">
        <v>3.2000000000000001E-2</v>
      </c>
      <c r="H269">
        <v>0.86899999999999999</v>
      </c>
      <c r="I269">
        <v>0.21299999999999999</v>
      </c>
      <c r="J269">
        <v>7.64</v>
      </c>
      <c r="K269">
        <v>22</v>
      </c>
      <c r="L269">
        <v>1340</v>
      </c>
      <c r="M269" s="10">
        <f>Sheet1[[#This Row],[Daily Discharge]]/24/60/60</f>
        <v>1.5509259259259259E-2</v>
      </c>
    </row>
    <row r="270" spans="1:13" x14ac:dyDescent="0.25">
      <c r="A270" s="1">
        <v>45193</v>
      </c>
      <c r="B270">
        <v>93.1</v>
      </c>
      <c r="C270">
        <v>123.9161</v>
      </c>
      <c r="D270">
        <f>Sheet1[[#This Row],[Effluent COD]]/20</f>
        <v>4.6549999999999994</v>
      </c>
      <c r="E270">
        <v>25</v>
      </c>
      <c r="F270">
        <v>3.9E-2</v>
      </c>
      <c r="H270">
        <v>1.1499999999999999</v>
      </c>
      <c r="I270">
        <v>0.313</v>
      </c>
      <c r="J270">
        <v>7.6</v>
      </c>
      <c r="K270">
        <v>23</v>
      </c>
      <c r="L270">
        <v>1331</v>
      </c>
      <c r="M270" s="11">
        <f>Sheet1[[#This Row],[Daily Discharge]]/24/60/60</f>
        <v>1.5405092592592593E-2</v>
      </c>
    </row>
    <row r="271" spans="1:13" x14ac:dyDescent="0.25">
      <c r="A271" s="1">
        <v>45194</v>
      </c>
      <c r="B271">
        <v>112</v>
      </c>
      <c r="C271">
        <v>142.79999999999998</v>
      </c>
      <c r="D271">
        <f>Sheet1[[#This Row],[Effluent COD]]/20</f>
        <v>5.6</v>
      </c>
      <c r="E271">
        <v>27</v>
      </c>
      <c r="F271">
        <v>6.8000000000000005E-2</v>
      </c>
      <c r="H271">
        <v>1.46</v>
      </c>
      <c r="I271">
        <v>0.45800000000000002</v>
      </c>
      <c r="J271">
        <v>7.46</v>
      </c>
      <c r="K271">
        <v>22</v>
      </c>
      <c r="L271">
        <v>1275</v>
      </c>
      <c r="M271" s="10">
        <f>Sheet1[[#This Row],[Daily Discharge]]/24/60/60</f>
        <v>1.4756944444444444E-2</v>
      </c>
    </row>
    <row r="272" spans="1:13" x14ac:dyDescent="0.25">
      <c r="A272" s="1">
        <v>45195</v>
      </c>
      <c r="B272">
        <v>97.2</v>
      </c>
      <c r="C272">
        <v>113.4324</v>
      </c>
      <c r="D272">
        <f>Sheet1[[#This Row],[Effluent COD]]/20</f>
        <v>4.8600000000000003</v>
      </c>
      <c r="E272">
        <v>38</v>
      </c>
      <c r="F272">
        <v>7.0999999999999994E-2</v>
      </c>
      <c r="H272">
        <v>1.57</v>
      </c>
      <c r="I272">
        <v>0.45</v>
      </c>
      <c r="J272">
        <v>7.41</v>
      </c>
      <c r="K272">
        <v>23</v>
      </c>
      <c r="L272">
        <v>1167</v>
      </c>
      <c r="M272" s="11">
        <f>Sheet1[[#This Row],[Daily Discharge]]/24/60/60</f>
        <v>1.3506944444444445E-2</v>
      </c>
    </row>
    <row r="273" spans="1:13" x14ac:dyDescent="0.25">
      <c r="A273" s="1">
        <v>45196</v>
      </c>
      <c r="B273">
        <v>132</v>
      </c>
      <c r="C273">
        <v>144.67200000000005</v>
      </c>
      <c r="D273">
        <f>Sheet1[[#This Row],[Effluent COD]]/20</f>
        <v>6.6</v>
      </c>
      <c r="E273">
        <v>58</v>
      </c>
      <c r="F273">
        <v>3.9E-2</v>
      </c>
      <c r="H273">
        <v>1.32</v>
      </c>
      <c r="I273">
        <v>0.54900000000000004</v>
      </c>
      <c r="J273">
        <v>7.36</v>
      </c>
      <c r="K273">
        <v>24</v>
      </c>
      <c r="L273">
        <v>1096</v>
      </c>
      <c r="M273" s="10">
        <f>Sheet1[[#This Row],[Daily Discharge]]/24/60/60</f>
        <v>1.2685185185185185E-2</v>
      </c>
    </row>
    <row r="274" spans="1:13" x14ac:dyDescent="0.25">
      <c r="A274" s="1">
        <v>45197</v>
      </c>
      <c r="B274">
        <v>112</v>
      </c>
      <c r="C274">
        <v>115.696</v>
      </c>
      <c r="D274">
        <f>Sheet1[[#This Row],[Effluent COD]]/20</f>
        <v>5.6</v>
      </c>
      <c r="E274">
        <v>22</v>
      </c>
      <c r="F274">
        <v>2.7E-2</v>
      </c>
      <c r="H274">
        <v>1.1299999999999999</v>
      </c>
      <c r="I274">
        <v>0.376</v>
      </c>
      <c r="J274">
        <v>7.42</v>
      </c>
      <c r="K274">
        <v>21</v>
      </c>
      <c r="L274">
        <v>1033</v>
      </c>
      <c r="M274" s="11">
        <f>Sheet1[[#This Row],[Daily Discharge]]/24/60/60</f>
        <v>1.1956018518518519E-2</v>
      </c>
    </row>
    <row r="275" spans="1:13" x14ac:dyDescent="0.25">
      <c r="A275" s="1">
        <v>45198</v>
      </c>
      <c r="B275">
        <v>114</v>
      </c>
      <c r="C275">
        <v>132.126</v>
      </c>
      <c r="D275">
        <f>Sheet1[[#This Row],[Effluent COD]]/20</f>
        <v>5.7</v>
      </c>
      <c r="E275">
        <v>36</v>
      </c>
      <c r="F275">
        <v>2.1000000000000001E-2</v>
      </c>
      <c r="H275">
        <v>0.85899999999999999</v>
      </c>
      <c r="I275">
        <v>0.246</v>
      </c>
      <c r="J275">
        <v>7.42</v>
      </c>
      <c r="K275">
        <v>23</v>
      </c>
      <c r="L275">
        <v>1159</v>
      </c>
      <c r="M275" s="10">
        <f>Sheet1[[#This Row],[Daily Discharge]]/24/60/60</f>
        <v>1.3414351851851851E-2</v>
      </c>
    </row>
    <row r="276" spans="1:13" x14ac:dyDescent="0.25">
      <c r="A276" s="1">
        <v>45199</v>
      </c>
      <c r="B276">
        <v>107</v>
      </c>
      <c r="C276">
        <v>128.29300000000001</v>
      </c>
      <c r="D276">
        <f>Sheet1[[#This Row],[Effluent COD]]/20</f>
        <v>5.35</v>
      </c>
      <c r="E276">
        <v>29</v>
      </c>
      <c r="F276">
        <v>3.7999999999999999E-2</v>
      </c>
      <c r="H276">
        <v>0.83899999999999997</v>
      </c>
      <c r="I276">
        <v>0.17199999999999999</v>
      </c>
      <c r="J276">
        <v>7.57</v>
      </c>
      <c r="K276">
        <v>21</v>
      </c>
      <c r="L276">
        <v>1199</v>
      </c>
      <c r="M276" s="11">
        <f>Sheet1[[#This Row],[Daily Discharge]]/24/60/60</f>
        <v>1.3877314814814816E-2</v>
      </c>
    </row>
    <row r="277" spans="1:13" x14ac:dyDescent="0.25">
      <c r="A277" s="1">
        <v>45200</v>
      </c>
      <c r="B277">
        <v>98.1</v>
      </c>
      <c r="C277">
        <v>120.56489999999999</v>
      </c>
      <c r="D277">
        <f>Sheet1[[#This Row],[Effluent COD]]/20</f>
        <v>4.9049999999999994</v>
      </c>
      <c r="E277">
        <v>28</v>
      </c>
      <c r="F277">
        <v>2.9000000000000001E-2</v>
      </c>
      <c r="H277">
        <v>0.77400000000000002</v>
      </c>
      <c r="I277">
        <v>0.13900000000000001</v>
      </c>
      <c r="J277">
        <v>7.5</v>
      </c>
      <c r="K277">
        <v>23</v>
      </c>
      <c r="L277">
        <v>1229</v>
      </c>
      <c r="M277" s="10">
        <f>Sheet1[[#This Row],[Daily Discharge]]/24/60/60</f>
        <v>1.4224537037037039E-2</v>
      </c>
    </row>
    <row r="278" spans="1:13" x14ac:dyDescent="0.25">
      <c r="A278" s="1">
        <v>45201</v>
      </c>
      <c r="B278">
        <v>112</v>
      </c>
      <c r="C278">
        <v>134.28800000000001</v>
      </c>
      <c r="D278">
        <f>Sheet1[[#This Row],[Effluent COD]]/20</f>
        <v>5.6</v>
      </c>
      <c r="E278">
        <v>27</v>
      </c>
      <c r="F278">
        <v>8.9999999999999993E-3</v>
      </c>
      <c r="H278">
        <v>0.78500000000000003</v>
      </c>
      <c r="I278">
        <v>1.1599999999999999</v>
      </c>
      <c r="J278">
        <v>7.57</v>
      </c>
      <c r="K278">
        <v>22</v>
      </c>
      <c r="L278">
        <v>1199</v>
      </c>
      <c r="M278" s="11">
        <f>Sheet1[[#This Row],[Daily Discharge]]/24/60/60</f>
        <v>1.3877314814814816E-2</v>
      </c>
    </row>
    <row r="279" spans="1:13" x14ac:dyDescent="0.25">
      <c r="A279" s="1">
        <v>45202</v>
      </c>
      <c r="B279">
        <v>143</v>
      </c>
      <c r="C279">
        <v>175.74700000000001</v>
      </c>
      <c r="D279">
        <f>Sheet1[[#This Row],[Effluent COD]]/20</f>
        <v>7.15</v>
      </c>
      <c r="E279">
        <v>17</v>
      </c>
      <c r="F279">
        <v>6.0000000000000001E-3</v>
      </c>
      <c r="H279">
        <v>0.73399999999999999</v>
      </c>
      <c r="I279">
        <v>0.14599999999999999</v>
      </c>
      <c r="J279">
        <v>7.62</v>
      </c>
      <c r="K279">
        <v>22</v>
      </c>
      <c r="L279">
        <v>1229</v>
      </c>
      <c r="M279" s="10">
        <f>Sheet1[[#This Row],[Daily Discharge]]/24/60/60</f>
        <v>1.4224537037037039E-2</v>
      </c>
    </row>
    <row r="280" spans="1:13" x14ac:dyDescent="0.25">
      <c r="A280" s="1">
        <v>45203</v>
      </c>
      <c r="B280">
        <v>104</v>
      </c>
      <c r="C280">
        <v>127.29600000000001</v>
      </c>
      <c r="D280">
        <f>Sheet1[[#This Row],[Effluent COD]]/20</f>
        <v>5.2</v>
      </c>
      <c r="E280">
        <v>15</v>
      </c>
      <c r="F280">
        <v>6.0000000000000001E-3</v>
      </c>
      <c r="H280">
        <v>0.70699999999999996</v>
      </c>
      <c r="I280">
        <v>0.11700000000000001</v>
      </c>
      <c r="J280">
        <v>7.66</v>
      </c>
      <c r="K280">
        <v>22</v>
      </c>
      <c r="L280">
        <v>1224</v>
      </c>
      <c r="M280" s="11">
        <f>Sheet1[[#This Row],[Daily Discharge]]/24/60/60</f>
        <v>1.4166666666666666E-2</v>
      </c>
    </row>
    <row r="281" spans="1:13" x14ac:dyDescent="0.25">
      <c r="A281" s="1">
        <v>45204</v>
      </c>
      <c r="B281">
        <v>110</v>
      </c>
      <c r="C281">
        <v>134.86000000000001</v>
      </c>
      <c r="D281">
        <f>Sheet1[[#This Row],[Effluent COD]]/20</f>
        <v>5.5</v>
      </c>
      <c r="E281">
        <v>18</v>
      </c>
      <c r="F281">
        <v>6.0000000000000001E-3</v>
      </c>
      <c r="H281">
        <v>0.69299999999999995</v>
      </c>
      <c r="I281">
        <v>0.11</v>
      </c>
      <c r="J281">
        <v>7.75</v>
      </c>
      <c r="K281">
        <v>20</v>
      </c>
      <c r="L281">
        <v>1226</v>
      </c>
      <c r="M281" s="10">
        <f>Sheet1[[#This Row],[Daily Discharge]]/24/60/60</f>
        <v>1.4189814814814817E-2</v>
      </c>
    </row>
    <row r="282" spans="1:13" x14ac:dyDescent="0.25">
      <c r="A282" s="1">
        <v>45205</v>
      </c>
      <c r="B282">
        <v>108</v>
      </c>
      <c r="C282">
        <v>133.27199999999999</v>
      </c>
      <c r="D282">
        <f>Sheet1[[#This Row],[Effluent COD]]/20</f>
        <v>5.4</v>
      </c>
      <c r="E282">
        <v>16</v>
      </c>
      <c r="F282">
        <v>8.9999999999999993E-3</v>
      </c>
      <c r="H282">
        <v>0.69699999999999995</v>
      </c>
      <c r="I282">
        <v>0.16900000000000001</v>
      </c>
      <c r="J282">
        <v>7.59</v>
      </c>
      <c r="K282">
        <v>22</v>
      </c>
      <c r="L282">
        <v>1234</v>
      </c>
      <c r="M282" s="11">
        <f>Sheet1[[#This Row],[Daily Discharge]]/24/60/60</f>
        <v>1.4282407407407407E-2</v>
      </c>
    </row>
    <row r="283" spans="1:13" x14ac:dyDescent="0.25">
      <c r="A283" s="1">
        <v>45206</v>
      </c>
      <c r="B283">
        <v>106</v>
      </c>
      <c r="C283">
        <v>135.46799999999999</v>
      </c>
      <c r="D283">
        <f>Sheet1[[#This Row],[Effluent COD]]/20</f>
        <v>5.3</v>
      </c>
      <c r="E283">
        <v>21</v>
      </c>
      <c r="F283">
        <v>6.7000000000000004E-2</v>
      </c>
      <c r="H283">
        <v>0.79500000000000004</v>
      </c>
      <c r="I283">
        <v>9.1999999999999998E-2</v>
      </c>
      <c r="J283">
        <v>7.67</v>
      </c>
      <c r="K283">
        <v>20</v>
      </c>
      <c r="L283">
        <v>1278</v>
      </c>
      <c r="M283" s="10">
        <f>Sheet1[[#This Row],[Daily Discharge]]/24/60/60</f>
        <v>1.4791666666666667E-2</v>
      </c>
    </row>
    <row r="284" spans="1:13" x14ac:dyDescent="0.25">
      <c r="A284" s="1">
        <v>45207</v>
      </c>
      <c r="B284">
        <v>103</v>
      </c>
      <c r="C284">
        <v>129.47099999999998</v>
      </c>
      <c r="D284">
        <f>Sheet1[[#This Row],[Effluent COD]]/20</f>
        <v>5.15</v>
      </c>
      <c r="E284">
        <v>22</v>
      </c>
      <c r="F284">
        <v>7.6999999999999999E-2</v>
      </c>
      <c r="H284">
        <v>0.85899999999999999</v>
      </c>
      <c r="I284">
        <v>0.60399999999999998</v>
      </c>
      <c r="J284">
        <v>7.58</v>
      </c>
      <c r="K284">
        <v>24</v>
      </c>
      <c r="L284">
        <v>1257</v>
      </c>
      <c r="M284" s="11">
        <f>Sheet1[[#This Row],[Daily Discharge]]/24/60/60</f>
        <v>1.4548611111111111E-2</v>
      </c>
    </row>
    <row r="285" spans="1:13" x14ac:dyDescent="0.25">
      <c r="A285" s="1">
        <v>45208</v>
      </c>
      <c r="B285">
        <v>104</v>
      </c>
      <c r="C285">
        <v>134.26399999999998</v>
      </c>
      <c r="D285">
        <f>Sheet1[[#This Row],[Effluent COD]]/20</f>
        <v>5.2</v>
      </c>
      <c r="E285">
        <v>13</v>
      </c>
      <c r="F285">
        <v>1.2E-2</v>
      </c>
      <c r="H285">
        <v>0.76600000000000001</v>
      </c>
      <c r="I285">
        <v>0.26800000000000002</v>
      </c>
      <c r="J285">
        <v>7.68</v>
      </c>
      <c r="K285">
        <v>22</v>
      </c>
      <c r="L285">
        <v>1291</v>
      </c>
      <c r="M285" s="10">
        <f>Sheet1[[#This Row],[Daily Discharge]]/24/60/60</f>
        <v>1.4942129629629628E-2</v>
      </c>
    </row>
    <row r="286" spans="1:13" x14ac:dyDescent="0.25">
      <c r="A286" s="1">
        <v>45209</v>
      </c>
      <c r="B286">
        <v>119</v>
      </c>
      <c r="C286">
        <v>151.249</v>
      </c>
      <c r="D286">
        <f>Sheet1[[#This Row],[Effluent COD]]/20</f>
        <v>5.95</v>
      </c>
      <c r="E286">
        <v>19</v>
      </c>
      <c r="F286">
        <v>4.7E-2</v>
      </c>
      <c r="H286">
        <v>0.71299999999999997</v>
      </c>
      <c r="I286">
        <v>0.156</v>
      </c>
      <c r="J286">
        <v>7.69</v>
      </c>
      <c r="K286">
        <v>23</v>
      </c>
      <c r="L286">
        <v>1271</v>
      </c>
      <c r="M286" s="11">
        <f>Sheet1[[#This Row],[Daily Discharge]]/24/60/60</f>
        <v>1.471064814814815E-2</v>
      </c>
    </row>
    <row r="287" spans="1:13" x14ac:dyDescent="0.25">
      <c r="A287" s="1">
        <v>45210</v>
      </c>
      <c r="B287">
        <v>116</v>
      </c>
      <c r="C287">
        <v>139.66399999999999</v>
      </c>
      <c r="D287">
        <f>Sheet1[[#This Row],[Effluent COD]]/20</f>
        <v>5.8</v>
      </c>
      <c r="E287">
        <v>10</v>
      </c>
      <c r="F287">
        <v>1.4E-2</v>
      </c>
      <c r="H287">
        <v>0.66700000000000004</v>
      </c>
      <c r="I287">
        <v>0.158</v>
      </c>
      <c r="J287">
        <v>7.7</v>
      </c>
      <c r="K287">
        <v>21</v>
      </c>
      <c r="L287">
        <v>1204</v>
      </c>
      <c r="M287" s="10">
        <f>Sheet1[[#This Row],[Daily Discharge]]/24/60/60</f>
        <v>1.3935185185185184E-2</v>
      </c>
    </row>
    <row r="288" spans="1:13" x14ac:dyDescent="0.25">
      <c r="A288" s="1">
        <v>45211</v>
      </c>
      <c r="B288">
        <v>129</v>
      </c>
      <c r="C288">
        <v>159.57300000000001</v>
      </c>
      <c r="D288">
        <f>Sheet1[[#This Row],[Effluent COD]]/20</f>
        <v>6.45</v>
      </c>
      <c r="E288">
        <v>6</v>
      </c>
      <c r="F288">
        <v>2.9000000000000001E-2</v>
      </c>
      <c r="H288">
        <v>0.67900000000000005</v>
      </c>
      <c r="I288">
        <v>0.111</v>
      </c>
      <c r="J288">
        <v>7.68</v>
      </c>
      <c r="K288">
        <v>19</v>
      </c>
      <c r="L288">
        <v>1237</v>
      </c>
      <c r="M288" s="11">
        <f>Sheet1[[#This Row],[Daily Discharge]]/24/60/60</f>
        <v>1.4317129629629629E-2</v>
      </c>
    </row>
    <row r="289" spans="1:13" x14ac:dyDescent="0.25">
      <c r="A289" s="1">
        <v>45212</v>
      </c>
      <c r="B289">
        <v>114</v>
      </c>
      <c r="C289">
        <v>141.36000000000001</v>
      </c>
      <c r="D289">
        <f>Sheet1[[#This Row],[Effluent COD]]/20</f>
        <v>5.7</v>
      </c>
      <c r="E289">
        <v>8</v>
      </c>
      <c r="F289">
        <v>2.5999999999999999E-2</v>
      </c>
      <c r="H289">
        <v>0.60899999999999999</v>
      </c>
      <c r="I289">
        <v>8.5999999999999993E-2</v>
      </c>
      <c r="J289">
        <v>7.69</v>
      </c>
      <c r="K289">
        <v>21</v>
      </c>
      <c r="L289">
        <v>1240</v>
      </c>
      <c r="M289" s="10">
        <f>Sheet1[[#This Row],[Daily Discharge]]/24/60/60</f>
        <v>1.435185185185185E-2</v>
      </c>
    </row>
    <row r="290" spans="1:13" x14ac:dyDescent="0.25">
      <c r="A290" s="1">
        <v>45213</v>
      </c>
      <c r="B290">
        <v>108</v>
      </c>
      <c r="C290">
        <v>133.81200000000001</v>
      </c>
      <c r="D290">
        <f>Sheet1[[#This Row],[Effluent COD]]/20</f>
        <v>5.4</v>
      </c>
      <c r="E290">
        <v>13</v>
      </c>
      <c r="F290">
        <v>5.0999999999999997E-2</v>
      </c>
      <c r="H290">
        <v>0.65900000000000003</v>
      </c>
      <c r="I290">
        <v>9.6000000000000002E-2</v>
      </c>
      <c r="J290">
        <v>7.67</v>
      </c>
      <c r="K290">
        <v>24</v>
      </c>
      <c r="L290">
        <v>1239</v>
      </c>
      <c r="M290" s="11">
        <f>Sheet1[[#This Row],[Daily Discharge]]/24/60/60</f>
        <v>1.4340277777777778E-2</v>
      </c>
    </row>
    <row r="291" spans="1:13" x14ac:dyDescent="0.25">
      <c r="A291" s="1">
        <v>45214</v>
      </c>
      <c r="B291">
        <v>116</v>
      </c>
      <c r="C291">
        <v>143.02800000000002</v>
      </c>
      <c r="D291">
        <f>Sheet1[[#This Row],[Effluent COD]]/20</f>
        <v>5.8</v>
      </c>
      <c r="E291">
        <v>19</v>
      </c>
      <c r="F291">
        <v>0.04</v>
      </c>
      <c r="H291">
        <v>0.66500000000000004</v>
      </c>
      <c r="I291">
        <v>0.11</v>
      </c>
      <c r="J291">
        <v>7.64</v>
      </c>
      <c r="K291">
        <v>23</v>
      </c>
      <c r="L291">
        <v>1233</v>
      </c>
      <c r="M291" s="10">
        <f>Sheet1[[#This Row],[Daily Discharge]]/24/60/60</f>
        <v>1.4270833333333333E-2</v>
      </c>
    </row>
    <row r="292" spans="1:13" x14ac:dyDescent="0.25">
      <c r="A292" s="1">
        <v>45215</v>
      </c>
      <c r="B292">
        <v>94.4</v>
      </c>
      <c r="C292">
        <v>118.944</v>
      </c>
      <c r="D292">
        <f>Sheet1[[#This Row],[Effluent COD]]/20</f>
        <v>4.7200000000000006</v>
      </c>
      <c r="E292">
        <v>14</v>
      </c>
      <c r="F292">
        <v>7.0999999999999994E-2</v>
      </c>
      <c r="H292">
        <v>0.60899999999999999</v>
      </c>
      <c r="I292">
        <v>7.8E-2</v>
      </c>
      <c r="J292">
        <v>7.61</v>
      </c>
      <c r="K292">
        <v>21</v>
      </c>
      <c r="L292">
        <v>1260</v>
      </c>
      <c r="M292" s="11">
        <f>Sheet1[[#This Row],[Daily Discharge]]/24/60/60</f>
        <v>1.4583333333333334E-2</v>
      </c>
    </row>
    <row r="293" spans="1:13" x14ac:dyDescent="0.25">
      <c r="A293" s="1">
        <v>45216</v>
      </c>
      <c r="B293">
        <v>94</v>
      </c>
      <c r="C293">
        <v>119.004</v>
      </c>
      <c r="D293">
        <f>Sheet1[[#This Row],[Effluent COD]]/20</f>
        <v>4.7</v>
      </c>
      <c r="E293">
        <v>15</v>
      </c>
      <c r="F293">
        <v>3.9E-2</v>
      </c>
      <c r="H293">
        <v>0.57799999999999996</v>
      </c>
      <c r="I293">
        <v>7.85E-2</v>
      </c>
      <c r="J293">
        <v>7.6</v>
      </c>
      <c r="K293">
        <v>20</v>
      </c>
      <c r="L293">
        <v>1266</v>
      </c>
      <c r="M293" s="10">
        <f>Sheet1[[#This Row],[Daily Discharge]]/24/60/60</f>
        <v>1.4652777777777777E-2</v>
      </c>
    </row>
    <row r="294" spans="1:13" x14ac:dyDescent="0.25">
      <c r="A294" s="1">
        <v>45217</v>
      </c>
      <c r="B294">
        <v>108</v>
      </c>
      <c r="C294">
        <v>136.83599999999998</v>
      </c>
      <c r="D294">
        <f>Sheet1[[#This Row],[Effluent COD]]/20</f>
        <v>5.4</v>
      </c>
      <c r="E294">
        <v>15</v>
      </c>
      <c r="F294">
        <v>0.2</v>
      </c>
      <c r="H294">
        <v>0.66400000000000003</v>
      </c>
      <c r="I294">
        <v>8.7999999999999995E-2</v>
      </c>
      <c r="J294">
        <v>7.5</v>
      </c>
      <c r="K294">
        <v>20</v>
      </c>
      <c r="L294">
        <v>1267</v>
      </c>
      <c r="M294" s="11">
        <f>Sheet1[[#This Row],[Daily Discharge]]/24/60/60</f>
        <v>1.4664351851851852E-2</v>
      </c>
    </row>
    <row r="295" spans="1:13" x14ac:dyDescent="0.25">
      <c r="A295" s="1">
        <v>45218</v>
      </c>
      <c r="B295">
        <v>113</v>
      </c>
      <c r="C295">
        <v>143.17099999999999</v>
      </c>
      <c r="D295">
        <f>Sheet1[[#This Row],[Effluent COD]]/20</f>
        <v>5.65</v>
      </c>
      <c r="E295">
        <v>20</v>
      </c>
      <c r="F295">
        <v>0.13500000000000001</v>
      </c>
      <c r="H295">
        <v>0.62</v>
      </c>
      <c r="I295">
        <v>9.8000000000000004E-2</v>
      </c>
      <c r="J295">
        <v>7.55</v>
      </c>
      <c r="K295">
        <v>22</v>
      </c>
      <c r="L295">
        <v>1267</v>
      </c>
      <c r="M295" s="10">
        <f>Sheet1[[#This Row],[Daily Discharge]]/24/60/60</f>
        <v>1.4664351851851852E-2</v>
      </c>
    </row>
    <row r="296" spans="1:13" x14ac:dyDescent="0.25">
      <c r="A296" s="1">
        <v>45219</v>
      </c>
      <c r="B296">
        <v>93.4</v>
      </c>
      <c r="C296">
        <v>80.510800000000003</v>
      </c>
      <c r="D296">
        <f>Sheet1[[#This Row],[Effluent COD]]/20</f>
        <v>4.67</v>
      </c>
      <c r="E296">
        <v>19</v>
      </c>
      <c r="F296">
        <v>0.157</v>
      </c>
      <c r="H296">
        <v>1.1200000000000001</v>
      </c>
      <c r="I296">
        <v>7.6999999999999999E-2</v>
      </c>
      <c r="J296">
        <v>7.33</v>
      </c>
      <c r="K296">
        <v>15</v>
      </c>
      <c r="L296">
        <v>862</v>
      </c>
      <c r="M296" s="11">
        <f>Sheet1[[#This Row],[Daily Discharge]]/24/60/60</f>
        <v>9.9768518518518513E-3</v>
      </c>
    </row>
    <row r="297" spans="1:13" x14ac:dyDescent="0.25">
      <c r="A297" s="1">
        <v>45220</v>
      </c>
      <c r="B297">
        <v>106</v>
      </c>
      <c r="C297">
        <v>0.53</v>
      </c>
      <c r="D297">
        <f>Sheet1[[#This Row],[Effluent COD]]/20</f>
        <v>5.3</v>
      </c>
      <c r="E297">
        <v>10</v>
      </c>
      <c r="F297">
        <v>5.0000000000000001E-3</v>
      </c>
      <c r="H297">
        <v>0.35799999999999998</v>
      </c>
      <c r="I297">
        <v>0.106</v>
      </c>
      <c r="J297">
        <v>7.32</v>
      </c>
      <c r="K297" t="s">
        <v>139</v>
      </c>
      <c r="L297">
        <v>5</v>
      </c>
      <c r="M297" s="10">
        <f>Sheet1[[#This Row],[Daily Discharge]]/24/60/60</f>
        <v>5.7870370370370373E-5</v>
      </c>
    </row>
    <row r="298" spans="1:13" x14ac:dyDescent="0.25">
      <c r="A298" s="1">
        <v>45221</v>
      </c>
      <c r="B298">
        <v>94.8</v>
      </c>
      <c r="C298">
        <v>94.136399999999995</v>
      </c>
      <c r="D298">
        <f>Sheet1[[#This Row],[Effluent COD]]/20</f>
        <v>4.74</v>
      </c>
      <c r="E298">
        <v>6</v>
      </c>
      <c r="F298">
        <v>8.1000000000000003E-2</v>
      </c>
      <c r="H298">
        <v>1</v>
      </c>
      <c r="I298">
        <v>0.17399999999999999</v>
      </c>
      <c r="J298">
        <v>7.66</v>
      </c>
      <c r="K298" t="s">
        <v>139</v>
      </c>
      <c r="L298">
        <v>993</v>
      </c>
      <c r="M298" s="11">
        <f>Sheet1[[#This Row],[Daily Discharge]]/24/60/60</f>
        <v>1.1493055555555555E-2</v>
      </c>
    </row>
    <row r="299" spans="1:13" x14ac:dyDescent="0.25">
      <c r="A299" s="1">
        <v>45222</v>
      </c>
      <c r="B299">
        <v>77.2</v>
      </c>
      <c r="C299">
        <v>109.16079999999999</v>
      </c>
      <c r="D299">
        <f>Sheet1[[#This Row],[Effluent COD]]/20</f>
        <v>3.8600000000000003</v>
      </c>
      <c r="E299">
        <v>10</v>
      </c>
      <c r="F299">
        <v>7.5999999999999998E-2</v>
      </c>
      <c r="H299">
        <v>0.51</v>
      </c>
      <c r="I299">
        <v>7.4999999999999997E-2</v>
      </c>
      <c r="J299">
        <v>7.55</v>
      </c>
      <c r="K299" t="s">
        <v>139</v>
      </c>
      <c r="L299">
        <v>1414</v>
      </c>
      <c r="M299" s="10">
        <f>Sheet1[[#This Row],[Daily Discharge]]/24/60/60</f>
        <v>1.636574074074074E-2</v>
      </c>
    </row>
    <row r="300" spans="1:13" x14ac:dyDescent="0.25">
      <c r="A300" s="1">
        <v>45223</v>
      </c>
      <c r="B300">
        <v>95.4</v>
      </c>
      <c r="C300">
        <v>131.84280000000001</v>
      </c>
      <c r="D300">
        <f>Sheet1[[#This Row],[Effluent COD]]/20</f>
        <v>4.7700000000000005</v>
      </c>
      <c r="E300">
        <v>10</v>
      </c>
      <c r="F300">
        <v>5.5E-2</v>
      </c>
      <c r="H300">
        <v>0.54900000000000004</v>
      </c>
      <c r="I300">
        <v>7.6999999999999999E-2</v>
      </c>
      <c r="J300">
        <v>7.51</v>
      </c>
      <c r="K300">
        <v>21</v>
      </c>
      <c r="L300">
        <v>1382</v>
      </c>
      <c r="M300" s="11">
        <f>Sheet1[[#This Row],[Daily Discharge]]/24/60/60</f>
        <v>1.5995370370370372E-2</v>
      </c>
    </row>
    <row r="301" spans="1:13" x14ac:dyDescent="0.25">
      <c r="A301" s="1">
        <v>45224</v>
      </c>
      <c r="B301">
        <v>95.7</v>
      </c>
      <c r="C301">
        <v>136.56390000000002</v>
      </c>
      <c r="D301">
        <f>Sheet1[[#This Row],[Effluent COD]]/20</f>
        <v>4.7850000000000001</v>
      </c>
      <c r="E301">
        <v>13</v>
      </c>
      <c r="F301">
        <v>3.6999999999999998E-2</v>
      </c>
      <c r="H301">
        <v>0.49199999999999999</v>
      </c>
      <c r="I301">
        <v>9.4E-2</v>
      </c>
      <c r="J301">
        <v>7.58</v>
      </c>
      <c r="K301">
        <v>22</v>
      </c>
      <c r="L301">
        <v>1427</v>
      </c>
      <c r="M301" s="10">
        <f>Sheet1[[#This Row],[Daily Discharge]]/24/60/60</f>
        <v>1.6516203703703703E-2</v>
      </c>
    </row>
    <row r="302" spans="1:13" x14ac:dyDescent="0.25">
      <c r="A302" s="1">
        <v>45225</v>
      </c>
      <c r="B302">
        <v>99.5</v>
      </c>
      <c r="C302">
        <v>145.76750000000001</v>
      </c>
      <c r="D302">
        <f>Sheet1[[#This Row],[Effluent COD]]/20</f>
        <v>4.9749999999999996</v>
      </c>
      <c r="E302">
        <v>5</v>
      </c>
      <c r="F302">
        <v>5.2999999999999999E-2</v>
      </c>
      <c r="H302">
        <v>0.54800000000000004</v>
      </c>
      <c r="I302">
        <v>8.3000000000000004E-2</v>
      </c>
      <c r="J302">
        <v>7.65</v>
      </c>
      <c r="K302">
        <v>22</v>
      </c>
      <c r="L302">
        <v>1465</v>
      </c>
      <c r="M302" s="11">
        <f>Sheet1[[#This Row],[Daily Discharge]]/24/60/60</f>
        <v>1.695601851851852E-2</v>
      </c>
    </row>
    <row r="303" spans="1:13" x14ac:dyDescent="0.25">
      <c r="A303" s="1">
        <v>45226</v>
      </c>
      <c r="B303">
        <v>100</v>
      </c>
      <c r="C303">
        <v>149.30000000000001</v>
      </c>
      <c r="D303">
        <f>Sheet1[[#This Row],[Effluent COD]]/20</f>
        <v>5</v>
      </c>
      <c r="E303">
        <v>6</v>
      </c>
      <c r="F303">
        <v>0.09</v>
      </c>
      <c r="H303">
        <v>0.65400000000000003</v>
      </c>
      <c r="I303">
        <v>6.0999999999999999E-2</v>
      </c>
      <c r="J303">
        <v>7.66</v>
      </c>
      <c r="K303">
        <v>22</v>
      </c>
      <c r="L303">
        <v>1493</v>
      </c>
      <c r="M303" s="10">
        <f>Sheet1[[#This Row],[Daily Discharge]]/24/60/60</f>
        <v>1.7280092592592593E-2</v>
      </c>
    </row>
    <row r="304" spans="1:13" x14ac:dyDescent="0.25">
      <c r="A304" s="1">
        <v>45227</v>
      </c>
      <c r="B304">
        <v>97</v>
      </c>
      <c r="C304">
        <v>148.41</v>
      </c>
      <c r="D304">
        <f>Sheet1[[#This Row],[Effluent COD]]/20</f>
        <v>4.8499999999999996</v>
      </c>
      <c r="E304">
        <v>11</v>
      </c>
      <c r="F304">
        <v>0.10299999999999999</v>
      </c>
      <c r="H304">
        <v>0.67500000000000004</v>
      </c>
      <c r="I304">
        <v>6.6000000000000003E-2</v>
      </c>
      <c r="J304">
        <v>7.69</v>
      </c>
      <c r="K304">
        <v>23</v>
      </c>
      <c r="L304">
        <v>1530</v>
      </c>
      <c r="M304" s="11">
        <f>Sheet1[[#This Row],[Daily Discharge]]/24/60/60</f>
        <v>1.7708333333333333E-2</v>
      </c>
    </row>
    <row r="305" spans="1:13" x14ac:dyDescent="0.25">
      <c r="A305" s="1">
        <v>45228</v>
      </c>
      <c r="B305">
        <v>98.7</v>
      </c>
      <c r="C305">
        <v>179.04180000000002</v>
      </c>
      <c r="D305">
        <f>Sheet1[[#This Row],[Effluent COD]]/20</f>
        <v>4.9350000000000005</v>
      </c>
      <c r="E305">
        <v>21</v>
      </c>
      <c r="F305">
        <v>0.151</v>
      </c>
      <c r="H305">
        <v>0.60699999999999998</v>
      </c>
      <c r="I305">
        <v>5.6000000000000001E-2</v>
      </c>
      <c r="J305">
        <v>7.69</v>
      </c>
      <c r="K305">
        <v>15</v>
      </c>
      <c r="L305">
        <v>1814</v>
      </c>
      <c r="M305" s="10">
        <f>Sheet1[[#This Row],[Daily Discharge]]/24/60/60</f>
        <v>2.0995370370370369E-2</v>
      </c>
    </row>
    <row r="306" spans="1:13" x14ac:dyDescent="0.25">
      <c r="A306" s="1">
        <v>45229</v>
      </c>
      <c r="B306">
        <v>103</v>
      </c>
      <c r="C306">
        <v>163.46099999999998</v>
      </c>
      <c r="D306">
        <f>Sheet1[[#This Row],[Effluent COD]]/20</f>
        <v>5.15</v>
      </c>
      <c r="E306">
        <v>8</v>
      </c>
      <c r="F306">
        <v>1.44</v>
      </c>
      <c r="H306">
        <v>0.59099999999999997</v>
      </c>
      <c r="I306">
        <v>8.5000000000000006E-2</v>
      </c>
      <c r="J306">
        <v>7.66</v>
      </c>
      <c r="K306">
        <v>14</v>
      </c>
      <c r="L306">
        <v>1587</v>
      </c>
      <c r="M306" s="11">
        <f>Sheet1[[#This Row],[Daily Discharge]]/24/60/60</f>
        <v>1.8368055555555554E-2</v>
      </c>
    </row>
    <row r="307" spans="1:13" x14ac:dyDescent="0.25">
      <c r="A307" s="1">
        <v>45230</v>
      </c>
      <c r="B307">
        <v>108</v>
      </c>
      <c r="C307">
        <v>153.46800000000002</v>
      </c>
      <c r="D307">
        <f>Sheet1[[#This Row],[Effluent COD]]/20</f>
        <v>5.4</v>
      </c>
      <c r="E307">
        <v>16</v>
      </c>
      <c r="F307">
        <v>4</v>
      </c>
      <c r="H307">
        <v>0.65100000000000002</v>
      </c>
      <c r="I307">
        <v>0.1</v>
      </c>
      <c r="J307">
        <v>7.67</v>
      </c>
      <c r="K307">
        <v>23</v>
      </c>
      <c r="L307">
        <v>1421</v>
      </c>
      <c r="M307" s="10">
        <f>Sheet1[[#This Row],[Daily Discharge]]/24/60/60</f>
        <v>1.6446759259259262E-2</v>
      </c>
    </row>
    <row r="308" spans="1:13" x14ac:dyDescent="0.25">
      <c r="A308" s="1">
        <v>45231</v>
      </c>
      <c r="B308">
        <v>113</v>
      </c>
      <c r="C308">
        <v>161.251</v>
      </c>
      <c r="D308">
        <f>Sheet1[[#This Row],[Effluent COD]]/20</f>
        <v>5.65</v>
      </c>
      <c r="E308">
        <v>8</v>
      </c>
      <c r="F308">
        <v>7.76</v>
      </c>
      <c r="H308">
        <v>0.55200000000000005</v>
      </c>
      <c r="I308">
        <v>9.2999999999999999E-2</v>
      </c>
      <c r="J308">
        <v>7.66</v>
      </c>
      <c r="K308">
        <v>22</v>
      </c>
      <c r="L308">
        <v>1427</v>
      </c>
      <c r="M308" s="11">
        <f>Sheet1[[#This Row],[Daily Discharge]]/24/60/60</f>
        <v>1.6516203703703703E-2</v>
      </c>
    </row>
    <row r="309" spans="1:13" x14ac:dyDescent="0.25">
      <c r="A309" s="1">
        <v>45232</v>
      </c>
      <c r="B309">
        <v>112</v>
      </c>
      <c r="C309">
        <v>65.072000000000003</v>
      </c>
      <c r="D309">
        <f>Sheet1[[#This Row],[Effluent COD]]/20</f>
        <v>5.6</v>
      </c>
      <c r="E309">
        <v>25</v>
      </c>
      <c r="F309">
        <v>9.14</v>
      </c>
      <c r="H309">
        <v>0.72799999999999998</v>
      </c>
      <c r="I309">
        <v>0.14199999999999999</v>
      </c>
      <c r="J309">
        <v>7.72</v>
      </c>
      <c r="K309">
        <v>15</v>
      </c>
      <c r="L309">
        <v>581</v>
      </c>
      <c r="M309" s="10">
        <f>Sheet1[[#This Row],[Daily Discharge]]/24/60/60</f>
        <v>6.7245370370370367E-3</v>
      </c>
    </row>
    <row r="310" spans="1:13" x14ac:dyDescent="0.25">
      <c r="A310" s="1">
        <v>45233</v>
      </c>
      <c r="B310">
        <v>107</v>
      </c>
      <c r="C310">
        <v>0.53500000000000003</v>
      </c>
      <c r="D310">
        <f>Sheet1[[#This Row],[Effluent COD]]/20</f>
        <v>5.35</v>
      </c>
      <c r="E310">
        <v>14</v>
      </c>
      <c r="F310">
        <v>11</v>
      </c>
      <c r="H310">
        <v>0.40699999999999997</v>
      </c>
      <c r="I310">
        <v>0.09</v>
      </c>
      <c r="J310">
        <v>7.45</v>
      </c>
      <c r="K310">
        <v>14</v>
      </c>
      <c r="L310">
        <v>5</v>
      </c>
      <c r="M310" s="11">
        <f>Sheet1[[#This Row],[Daily Discharge]]/24/60/60</f>
        <v>5.7870370370370373E-5</v>
      </c>
    </row>
    <row r="311" spans="1:13" x14ac:dyDescent="0.25">
      <c r="A311" s="1">
        <v>45234</v>
      </c>
      <c r="B311">
        <v>96.9</v>
      </c>
      <c r="C311">
        <v>87.306900000000013</v>
      </c>
      <c r="D311">
        <f>Sheet1[[#This Row],[Effluent COD]]/20</f>
        <v>4.8450000000000006</v>
      </c>
      <c r="E311">
        <v>10</v>
      </c>
      <c r="F311">
        <v>11.7</v>
      </c>
      <c r="H311">
        <v>0.35099999999999998</v>
      </c>
      <c r="I311">
        <v>8.3000000000000004E-2</v>
      </c>
      <c r="J311">
        <v>7.53</v>
      </c>
      <c r="K311">
        <v>20</v>
      </c>
      <c r="L311">
        <v>901</v>
      </c>
      <c r="M311" s="10">
        <f>Sheet1[[#This Row],[Daily Discharge]]/24/60/60</f>
        <v>1.0428240740740741E-2</v>
      </c>
    </row>
    <row r="312" spans="1:13" x14ac:dyDescent="0.25">
      <c r="A312" s="1">
        <v>45235</v>
      </c>
      <c r="B312">
        <v>104</v>
      </c>
      <c r="C312">
        <v>131.35199999999998</v>
      </c>
      <c r="D312">
        <f>Sheet1[[#This Row],[Effluent COD]]/20</f>
        <v>5.2</v>
      </c>
      <c r="E312">
        <v>19</v>
      </c>
      <c r="F312">
        <v>11.2</v>
      </c>
      <c r="H312">
        <v>0.59199999999999997</v>
      </c>
      <c r="I312">
        <v>0.11</v>
      </c>
      <c r="J312">
        <v>7.68</v>
      </c>
      <c r="K312">
        <v>20</v>
      </c>
      <c r="L312">
        <v>1263</v>
      </c>
      <c r="M312" s="11">
        <f>Sheet1[[#This Row],[Daily Discharge]]/24/60/60</f>
        <v>1.4618055555555556E-2</v>
      </c>
    </row>
    <row r="313" spans="1:13" x14ac:dyDescent="0.25">
      <c r="A313" s="1">
        <v>45236</v>
      </c>
      <c r="B313">
        <v>96.4</v>
      </c>
      <c r="C313">
        <v>138.6232</v>
      </c>
      <c r="D313">
        <f>Sheet1[[#This Row],[Effluent COD]]/20</f>
        <v>4.82</v>
      </c>
      <c r="E313">
        <v>7</v>
      </c>
      <c r="F313">
        <v>8.51</v>
      </c>
      <c r="H313">
        <v>0.58799999999999997</v>
      </c>
      <c r="I313">
        <v>0.105</v>
      </c>
      <c r="J313">
        <v>7.8</v>
      </c>
      <c r="K313">
        <v>21</v>
      </c>
      <c r="L313">
        <v>1438</v>
      </c>
      <c r="M313" s="10">
        <f>Sheet1[[#This Row],[Daily Discharge]]/24/60/60</f>
        <v>1.6643518518518519E-2</v>
      </c>
    </row>
    <row r="314" spans="1:13" x14ac:dyDescent="0.25">
      <c r="A314" s="1">
        <v>45237</v>
      </c>
      <c r="B314">
        <v>100</v>
      </c>
      <c r="C314">
        <v>89.5</v>
      </c>
      <c r="D314">
        <f>Sheet1[[#This Row],[Effluent COD]]/20</f>
        <v>5</v>
      </c>
      <c r="E314">
        <v>7</v>
      </c>
      <c r="F314">
        <v>8.8000000000000007</v>
      </c>
      <c r="H314">
        <v>0.54900000000000004</v>
      </c>
      <c r="I314">
        <v>0.113</v>
      </c>
      <c r="J314">
        <v>7.76</v>
      </c>
      <c r="K314">
        <v>21</v>
      </c>
      <c r="L314">
        <v>895</v>
      </c>
      <c r="M314" s="11">
        <f>Sheet1[[#This Row],[Daily Discharge]]/24/60/60</f>
        <v>1.0358796296296297E-2</v>
      </c>
    </row>
    <row r="315" spans="1:13" x14ac:dyDescent="0.25">
      <c r="A315" s="1">
        <v>45238</v>
      </c>
      <c r="B315">
        <v>112</v>
      </c>
      <c r="C315">
        <v>90.831999999999994</v>
      </c>
      <c r="D315">
        <f>Sheet1[[#This Row],[Effluent COD]]/20</f>
        <v>5.6</v>
      </c>
      <c r="E315">
        <v>14</v>
      </c>
      <c r="F315">
        <v>8.5399999999999991</v>
      </c>
      <c r="H315">
        <v>0.39500000000000002</v>
      </c>
      <c r="I315">
        <v>0.127</v>
      </c>
      <c r="J315">
        <v>7.55</v>
      </c>
      <c r="K315">
        <v>19</v>
      </c>
      <c r="L315">
        <v>811</v>
      </c>
      <c r="M315" s="10">
        <f>Sheet1[[#This Row],[Daily Discharge]]/24/60/60</f>
        <v>9.3865740740740732E-3</v>
      </c>
    </row>
    <row r="316" spans="1:13" x14ac:dyDescent="0.25">
      <c r="A316" s="1">
        <v>45239</v>
      </c>
      <c r="B316">
        <v>91</v>
      </c>
      <c r="C316">
        <v>126.49</v>
      </c>
      <c r="D316">
        <f>Sheet1[[#This Row],[Effluent COD]]/20</f>
        <v>4.55</v>
      </c>
      <c r="E316">
        <v>8</v>
      </c>
      <c r="F316">
        <v>8.2100000000000009</v>
      </c>
      <c r="H316">
        <v>0.67700000000000005</v>
      </c>
      <c r="I316">
        <v>0.127</v>
      </c>
      <c r="J316">
        <v>7.45</v>
      </c>
      <c r="K316">
        <v>20</v>
      </c>
      <c r="L316">
        <v>1390</v>
      </c>
      <c r="M316" s="11">
        <f>Sheet1[[#This Row],[Daily Discharge]]/24/60/60</f>
        <v>1.6087962962962964E-2</v>
      </c>
    </row>
    <row r="317" spans="1:13" x14ac:dyDescent="0.25">
      <c r="A317" s="1">
        <v>45240</v>
      </c>
      <c r="B317">
        <v>108</v>
      </c>
      <c r="C317">
        <v>148.5</v>
      </c>
      <c r="D317">
        <f>Sheet1[[#This Row],[Effluent COD]]/20</f>
        <v>5.4</v>
      </c>
      <c r="E317">
        <v>12</v>
      </c>
      <c r="F317">
        <v>15.6</v>
      </c>
      <c r="H317">
        <v>0.69099999999999995</v>
      </c>
      <c r="I317">
        <v>0.19800000000000001</v>
      </c>
      <c r="J317">
        <v>7.82</v>
      </c>
      <c r="K317">
        <v>22</v>
      </c>
      <c r="L317">
        <v>1375</v>
      </c>
      <c r="M317" s="10">
        <f>Sheet1[[#This Row],[Daily Discharge]]/24/60/60</f>
        <v>1.591435185185185E-2</v>
      </c>
    </row>
    <row r="318" spans="1:13" x14ac:dyDescent="0.25">
      <c r="A318" s="1">
        <v>45241</v>
      </c>
      <c r="B318">
        <v>97.3</v>
      </c>
      <c r="C318">
        <v>136.5119</v>
      </c>
      <c r="D318">
        <f>Sheet1[[#This Row],[Effluent COD]]/20</f>
        <v>4.8650000000000002</v>
      </c>
      <c r="E318">
        <v>21</v>
      </c>
      <c r="F318">
        <v>8.75</v>
      </c>
      <c r="H318">
        <v>0.67200000000000004</v>
      </c>
      <c r="I318">
        <v>0.19600000000000001</v>
      </c>
      <c r="J318">
        <v>7.77</v>
      </c>
      <c r="K318">
        <v>21</v>
      </c>
      <c r="L318">
        <v>1403</v>
      </c>
      <c r="M318" s="11">
        <f>Sheet1[[#This Row],[Daily Discharge]]/24/60/60</f>
        <v>1.6238425925925927E-2</v>
      </c>
    </row>
    <row r="319" spans="1:13" x14ac:dyDescent="0.25">
      <c r="A319" s="1">
        <v>45242</v>
      </c>
      <c r="B319">
        <v>101</v>
      </c>
      <c r="C319">
        <v>144.834</v>
      </c>
      <c r="D319">
        <f>Sheet1[[#This Row],[Effluent COD]]/20</f>
        <v>5.05</v>
      </c>
      <c r="E319">
        <v>23</v>
      </c>
      <c r="F319">
        <v>6.1</v>
      </c>
      <c r="H319">
        <v>0.57999999999999996</v>
      </c>
      <c r="I319">
        <v>0.14899999999999999</v>
      </c>
      <c r="J319">
        <v>7.74</v>
      </c>
      <c r="K319">
        <v>22</v>
      </c>
      <c r="L319">
        <v>1434</v>
      </c>
      <c r="M319" s="10">
        <f>Sheet1[[#This Row],[Daily Discharge]]/24/60/60</f>
        <v>1.6597222222222222E-2</v>
      </c>
    </row>
    <row r="320" spans="1:13" x14ac:dyDescent="0.25">
      <c r="A320" s="1">
        <v>45243</v>
      </c>
      <c r="B320">
        <v>92.3</v>
      </c>
      <c r="C320">
        <v>131.066</v>
      </c>
      <c r="D320">
        <f>Sheet1[[#This Row],[Effluent COD]]/20</f>
        <v>4.6150000000000002</v>
      </c>
      <c r="E320">
        <v>23</v>
      </c>
      <c r="F320">
        <v>0.83099999999999996</v>
      </c>
      <c r="H320">
        <v>0.59899999999999998</v>
      </c>
      <c r="I320">
        <v>0.13500000000000001</v>
      </c>
      <c r="J320">
        <v>7.65</v>
      </c>
      <c r="K320">
        <v>18</v>
      </c>
      <c r="L320">
        <v>1420</v>
      </c>
      <c r="M320" s="11">
        <f>Sheet1[[#This Row],[Daily Discharge]]/24/60/60</f>
        <v>1.6435185185185185E-2</v>
      </c>
    </row>
    <row r="321" spans="1:13" x14ac:dyDescent="0.25">
      <c r="A321" s="1">
        <v>45244</v>
      </c>
      <c r="B321">
        <v>97.4</v>
      </c>
      <c r="C321">
        <v>135.2886</v>
      </c>
      <c r="D321">
        <f>Sheet1[[#This Row],[Effluent COD]]/20</f>
        <v>4.87</v>
      </c>
      <c r="E321">
        <v>19</v>
      </c>
      <c r="F321">
        <v>0.29199999999999998</v>
      </c>
      <c r="H321">
        <v>0.66700000000000004</v>
      </c>
      <c r="I321">
        <v>0.16300000000000001</v>
      </c>
      <c r="J321">
        <v>7.65</v>
      </c>
      <c r="K321">
        <v>20</v>
      </c>
      <c r="L321">
        <v>1389</v>
      </c>
      <c r="M321" s="10">
        <f>Sheet1[[#This Row],[Daily Discharge]]/24/60/60</f>
        <v>1.607638888888889E-2</v>
      </c>
    </row>
    <row r="322" spans="1:13" x14ac:dyDescent="0.25">
      <c r="A322" s="1">
        <v>45245</v>
      </c>
      <c r="B322">
        <v>104</v>
      </c>
      <c r="C322">
        <v>141.64800000000002</v>
      </c>
      <c r="D322">
        <f>Sheet1[[#This Row],[Effluent COD]]/20</f>
        <v>5.2</v>
      </c>
      <c r="E322">
        <v>20</v>
      </c>
      <c r="F322">
        <v>0.186</v>
      </c>
      <c r="H322">
        <v>0.72899999999999998</v>
      </c>
      <c r="I322">
        <v>0.188</v>
      </c>
      <c r="J322">
        <v>7.68</v>
      </c>
      <c r="K322">
        <v>22</v>
      </c>
      <c r="L322">
        <v>1362</v>
      </c>
      <c r="M322" s="11">
        <f>Sheet1[[#This Row],[Daily Discharge]]/24/60/60</f>
        <v>1.576388888888889E-2</v>
      </c>
    </row>
    <row r="323" spans="1:13" x14ac:dyDescent="0.25">
      <c r="A323" s="1">
        <v>45246</v>
      </c>
      <c r="B323">
        <v>93.7</v>
      </c>
      <c r="C323">
        <v>127.5257</v>
      </c>
      <c r="D323">
        <f>Sheet1[[#This Row],[Effluent COD]]/20</f>
        <v>4.6850000000000005</v>
      </c>
      <c r="E323">
        <v>18</v>
      </c>
      <c r="F323">
        <v>4.8000000000000001E-2</v>
      </c>
      <c r="H323">
        <v>0.63500000000000001</v>
      </c>
      <c r="I323">
        <v>0.14399999999999999</v>
      </c>
      <c r="J323">
        <v>7.72</v>
      </c>
      <c r="K323">
        <v>19</v>
      </c>
      <c r="L323">
        <v>1361</v>
      </c>
      <c r="M323" s="10">
        <f>Sheet1[[#This Row],[Daily Discharge]]/24/60/60</f>
        <v>1.5752314814814816E-2</v>
      </c>
    </row>
    <row r="324" spans="1:13" x14ac:dyDescent="0.25">
      <c r="A324" s="1">
        <v>45247</v>
      </c>
      <c r="B324">
        <v>82.9</v>
      </c>
      <c r="C324">
        <v>101.55249999999999</v>
      </c>
      <c r="D324">
        <f>Sheet1[[#This Row],[Effluent COD]]/20</f>
        <v>4.1450000000000005</v>
      </c>
      <c r="E324">
        <v>11</v>
      </c>
      <c r="F324">
        <v>5.5E-2</v>
      </c>
      <c r="H324">
        <v>0.877</v>
      </c>
      <c r="I324">
        <v>0.113</v>
      </c>
      <c r="J324">
        <v>7.73</v>
      </c>
      <c r="K324">
        <v>21</v>
      </c>
      <c r="L324">
        <v>1225</v>
      </c>
      <c r="M324" s="11">
        <f>Sheet1[[#This Row],[Daily Discharge]]/24/60/60</f>
        <v>1.417824074074074E-2</v>
      </c>
    </row>
    <row r="325" spans="1:13" x14ac:dyDescent="0.25">
      <c r="A325" s="1">
        <v>45248</v>
      </c>
      <c r="B325">
        <v>88.4</v>
      </c>
      <c r="C325">
        <v>106.52200000000002</v>
      </c>
      <c r="D325">
        <f>Sheet1[[#This Row],[Effluent COD]]/20</f>
        <v>4.42</v>
      </c>
      <c r="E325">
        <v>9</v>
      </c>
      <c r="F325">
        <v>4.2000000000000003E-2</v>
      </c>
      <c r="H325">
        <v>0.69799999999999995</v>
      </c>
      <c r="I325">
        <v>0.13200000000000001</v>
      </c>
      <c r="J325">
        <v>7.7</v>
      </c>
      <c r="K325">
        <v>21</v>
      </c>
      <c r="L325">
        <v>1205</v>
      </c>
      <c r="M325" s="10">
        <f>Sheet1[[#This Row],[Daily Discharge]]/24/60/60</f>
        <v>1.3946759259259259E-2</v>
      </c>
    </row>
    <row r="326" spans="1:13" x14ac:dyDescent="0.25">
      <c r="A326" s="1">
        <v>45249</v>
      </c>
      <c r="B326">
        <v>97.7</v>
      </c>
      <c r="C326">
        <v>118.02160000000001</v>
      </c>
      <c r="D326">
        <f>Sheet1[[#This Row],[Effluent COD]]/20</f>
        <v>4.8849999999999998</v>
      </c>
      <c r="E326">
        <v>15</v>
      </c>
      <c r="F326">
        <v>4.2999999999999997E-2</v>
      </c>
      <c r="H326">
        <v>0.6</v>
      </c>
      <c r="I326">
        <v>0.16300000000000001</v>
      </c>
      <c r="J326">
        <v>7.75</v>
      </c>
      <c r="K326">
        <v>17</v>
      </c>
      <c r="L326">
        <v>1208</v>
      </c>
      <c r="M326" s="11">
        <f>Sheet1[[#This Row],[Daily Discharge]]/24/60/60</f>
        <v>1.3981481481481482E-2</v>
      </c>
    </row>
    <row r="327" spans="1:13" x14ac:dyDescent="0.25">
      <c r="A327" s="1">
        <v>45250</v>
      </c>
      <c r="B327">
        <v>107</v>
      </c>
      <c r="C327">
        <v>134.499</v>
      </c>
      <c r="D327">
        <f>Sheet1[[#This Row],[Effluent COD]]/20</f>
        <v>5.35</v>
      </c>
      <c r="E327">
        <v>10</v>
      </c>
      <c r="F327">
        <v>4.2000000000000003E-2</v>
      </c>
      <c r="H327">
        <v>0.63300000000000001</v>
      </c>
      <c r="I327">
        <v>0.27800000000000002</v>
      </c>
      <c r="J327">
        <v>7.8</v>
      </c>
      <c r="K327">
        <v>21</v>
      </c>
      <c r="L327">
        <v>1257</v>
      </c>
      <c r="M327" s="10">
        <f>Sheet1[[#This Row],[Daily Discharge]]/24/60/60</f>
        <v>1.4548611111111111E-2</v>
      </c>
    </row>
    <row r="328" spans="1:13" x14ac:dyDescent="0.25">
      <c r="A328" s="1">
        <v>45251</v>
      </c>
      <c r="B328">
        <v>95.1</v>
      </c>
      <c r="C328">
        <v>131.0478</v>
      </c>
      <c r="D328">
        <f>Sheet1[[#This Row],[Effluent COD]]/20</f>
        <v>4.7549999999999999</v>
      </c>
      <c r="E328">
        <v>13</v>
      </c>
      <c r="F328">
        <v>4.2000000000000003E-2</v>
      </c>
      <c r="H328">
        <v>0.67300000000000004</v>
      </c>
      <c r="I328">
        <v>0.17599999999999999</v>
      </c>
      <c r="J328">
        <v>7.87</v>
      </c>
      <c r="K328">
        <v>19</v>
      </c>
      <c r="L328">
        <v>1378</v>
      </c>
      <c r="M328" s="11">
        <f>Sheet1[[#This Row],[Daily Discharge]]/24/60/60</f>
        <v>1.5949074074074074E-2</v>
      </c>
    </row>
    <row r="329" spans="1:13" x14ac:dyDescent="0.25">
      <c r="A329" s="1">
        <v>45252</v>
      </c>
      <c r="B329">
        <v>100</v>
      </c>
      <c r="C329">
        <v>141.19999999999999</v>
      </c>
      <c r="D329">
        <f>Sheet1[[#This Row],[Effluent COD]]/20</f>
        <v>5</v>
      </c>
      <c r="E329">
        <v>11</v>
      </c>
      <c r="F329">
        <v>3.6999999999999998E-2</v>
      </c>
      <c r="H329">
        <v>0.65600000000000003</v>
      </c>
      <c r="I329">
        <v>0.16</v>
      </c>
      <c r="J329">
        <v>7.79</v>
      </c>
      <c r="K329">
        <v>21</v>
      </c>
      <c r="L329">
        <v>1412</v>
      </c>
      <c r="M329" s="10">
        <f>Sheet1[[#This Row],[Daily Discharge]]/24/60/60</f>
        <v>1.6342592592592593E-2</v>
      </c>
    </row>
    <row r="330" spans="1:13" x14ac:dyDescent="0.25">
      <c r="A330" s="1">
        <v>45253</v>
      </c>
      <c r="B330">
        <v>103</v>
      </c>
      <c r="C330">
        <v>149.65900000000002</v>
      </c>
      <c r="D330">
        <f>Sheet1[[#This Row],[Effluent COD]]/20</f>
        <v>5.15</v>
      </c>
      <c r="E330">
        <v>11</v>
      </c>
      <c r="F330">
        <v>2.9000000000000001E-2</v>
      </c>
      <c r="H330">
        <v>0.66600000000000004</v>
      </c>
      <c r="I330">
        <v>0.16200000000000001</v>
      </c>
      <c r="J330">
        <v>7.9</v>
      </c>
      <c r="K330">
        <v>20</v>
      </c>
      <c r="L330">
        <v>1453</v>
      </c>
      <c r="M330" s="11">
        <f>Sheet1[[#This Row],[Daily Discharge]]/24/60/60</f>
        <v>1.6817129629629626E-2</v>
      </c>
    </row>
    <row r="331" spans="1:13" x14ac:dyDescent="0.25">
      <c r="A331" s="1">
        <v>45254</v>
      </c>
      <c r="B331">
        <v>110</v>
      </c>
      <c r="C331">
        <v>165.32999999999998</v>
      </c>
      <c r="D331">
        <f>Sheet1[[#This Row],[Effluent COD]]/20</f>
        <v>5.5</v>
      </c>
      <c r="E331">
        <v>15</v>
      </c>
      <c r="F331">
        <v>3.5999999999999997E-2</v>
      </c>
      <c r="H331">
        <v>0.625</v>
      </c>
      <c r="I331">
        <v>1.28</v>
      </c>
      <c r="J331">
        <v>7.93</v>
      </c>
      <c r="K331">
        <v>23</v>
      </c>
      <c r="L331">
        <v>1503</v>
      </c>
      <c r="M331" s="10">
        <f>Sheet1[[#This Row],[Daily Discharge]]/24/60/60</f>
        <v>1.7395833333333333E-2</v>
      </c>
    </row>
    <row r="332" spans="1:13" x14ac:dyDescent="0.25">
      <c r="A332" s="1">
        <v>45255</v>
      </c>
      <c r="B332">
        <v>112</v>
      </c>
      <c r="C332">
        <v>163.184</v>
      </c>
      <c r="D332">
        <f>Sheet1[[#This Row],[Effluent COD]]/20</f>
        <v>5.6</v>
      </c>
      <c r="E332">
        <v>16</v>
      </c>
      <c r="F332">
        <v>0.129</v>
      </c>
      <c r="H332">
        <v>0.82199999999999995</v>
      </c>
      <c r="I332">
        <v>0.25600000000000001</v>
      </c>
      <c r="J332">
        <v>7.81</v>
      </c>
      <c r="K332">
        <v>19</v>
      </c>
      <c r="L332">
        <v>1457</v>
      </c>
      <c r="M332" s="11">
        <f>Sheet1[[#This Row],[Daily Discharge]]/24/60/60</f>
        <v>1.6863425925925928E-2</v>
      </c>
    </row>
    <row r="333" spans="1:13" x14ac:dyDescent="0.25">
      <c r="A333" s="1">
        <v>45256</v>
      </c>
      <c r="B333">
        <v>115</v>
      </c>
      <c r="C333">
        <v>156.05500000000001</v>
      </c>
      <c r="D333">
        <f>Sheet1[[#This Row],[Effluent COD]]/20</f>
        <v>5.75</v>
      </c>
      <c r="E333">
        <v>20</v>
      </c>
      <c r="F333">
        <v>4.5999999999999999E-2</v>
      </c>
      <c r="H333">
        <v>0.70399999999999996</v>
      </c>
      <c r="I333">
        <v>0.307</v>
      </c>
      <c r="J333">
        <v>7.9</v>
      </c>
      <c r="K333">
        <v>18</v>
      </c>
      <c r="L333">
        <v>1357</v>
      </c>
      <c r="M333" s="10">
        <f>Sheet1[[#This Row],[Daily Discharge]]/24/60/60</f>
        <v>1.5706018518518518E-2</v>
      </c>
    </row>
    <row r="334" spans="1:13" x14ac:dyDescent="0.25">
      <c r="A334" s="1">
        <v>45257</v>
      </c>
      <c r="B334">
        <v>115</v>
      </c>
      <c r="C334">
        <v>131.44499999999999</v>
      </c>
      <c r="D334">
        <f>Sheet1[[#This Row],[Effluent COD]]/20</f>
        <v>5.75</v>
      </c>
      <c r="E334">
        <v>8</v>
      </c>
      <c r="F334">
        <v>3.5999999999999997E-2</v>
      </c>
      <c r="H334">
        <v>0.79900000000000004</v>
      </c>
      <c r="I334">
        <v>0.32700000000000001</v>
      </c>
      <c r="J334">
        <v>7.97</v>
      </c>
      <c r="K334">
        <v>17</v>
      </c>
      <c r="L334">
        <v>1143</v>
      </c>
      <c r="M334" s="11">
        <f>Sheet1[[#This Row],[Daily Discharge]]/24/60/60</f>
        <v>1.3229166666666665E-2</v>
      </c>
    </row>
    <row r="335" spans="1:13" x14ac:dyDescent="0.25">
      <c r="A335" s="1">
        <v>45258</v>
      </c>
      <c r="B335">
        <v>128</v>
      </c>
      <c r="C335">
        <v>137.34399999999999</v>
      </c>
      <c r="D335">
        <f>Sheet1[[#This Row],[Effluent COD]]/20</f>
        <v>6.4</v>
      </c>
      <c r="E335">
        <v>6</v>
      </c>
      <c r="F335">
        <v>3.4000000000000002E-2</v>
      </c>
      <c r="H335">
        <v>0.875</v>
      </c>
      <c r="I335">
        <v>0.34599999999999997</v>
      </c>
      <c r="J335">
        <v>8.0299999999999994</v>
      </c>
      <c r="K335">
        <v>18</v>
      </c>
      <c r="L335">
        <v>1073</v>
      </c>
      <c r="M335" s="10">
        <f>Sheet1[[#This Row],[Daily Discharge]]/24/60/60</f>
        <v>1.2418981481481482E-2</v>
      </c>
    </row>
    <row r="336" spans="1:13" x14ac:dyDescent="0.25">
      <c r="A336" s="1">
        <v>45259</v>
      </c>
      <c r="B336">
        <v>118</v>
      </c>
      <c r="C336">
        <v>130.50800000000001</v>
      </c>
      <c r="D336">
        <f>Sheet1[[#This Row],[Effluent COD]]/20</f>
        <v>5.9</v>
      </c>
      <c r="E336">
        <v>7</v>
      </c>
      <c r="F336">
        <v>2.5000000000000001E-2</v>
      </c>
      <c r="H336">
        <v>0.76</v>
      </c>
      <c r="I336">
        <v>0.28999999999999998</v>
      </c>
      <c r="J336">
        <v>7.64</v>
      </c>
      <c r="K336">
        <v>16</v>
      </c>
      <c r="L336">
        <v>1106</v>
      </c>
      <c r="M336" s="11">
        <f>Sheet1[[#This Row],[Daily Discharge]]/24/60/60</f>
        <v>1.2800925925925927E-2</v>
      </c>
    </row>
    <row r="337" spans="1:13" x14ac:dyDescent="0.25">
      <c r="A337" s="1">
        <v>45260</v>
      </c>
      <c r="B337">
        <v>121</v>
      </c>
      <c r="C337">
        <v>122.81499999999998</v>
      </c>
      <c r="D337">
        <f>Sheet1[[#This Row],[Effluent COD]]/20</f>
        <v>6.05</v>
      </c>
      <c r="E337">
        <v>11</v>
      </c>
      <c r="F337">
        <v>2.4E-2</v>
      </c>
      <c r="H337">
        <v>0.77300000000000002</v>
      </c>
      <c r="I337">
        <v>0.245</v>
      </c>
      <c r="J337">
        <v>7.79</v>
      </c>
      <c r="K337">
        <v>15</v>
      </c>
      <c r="L337">
        <v>1015</v>
      </c>
      <c r="M337" s="10">
        <f>Sheet1[[#This Row],[Daily Discharge]]/24/60/60</f>
        <v>1.1747685185185184E-2</v>
      </c>
    </row>
    <row r="338" spans="1:13" x14ac:dyDescent="0.25">
      <c r="A338" s="1">
        <v>45261</v>
      </c>
      <c r="B338">
        <v>128</v>
      </c>
      <c r="C338">
        <v>167.55199999999999</v>
      </c>
      <c r="D338">
        <f>Sheet1[[#This Row],[Effluent COD]]/20</f>
        <v>6.4</v>
      </c>
      <c r="E338">
        <v>4</v>
      </c>
      <c r="F338">
        <v>0.02</v>
      </c>
      <c r="H338">
        <v>0.80100000000000005</v>
      </c>
      <c r="I338">
        <v>0.19700000000000001</v>
      </c>
      <c r="J338">
        <v>7.81</v>
      </c>
      <c r="K338">
        <v>16</v>
      </c>
      <c r="L338">
        <v>1309</v>
      </c>
      <c r="M338" s="11">
        <f>Sheet1[[#This Row],[Daily Discharge]]/24/60/60</f>
        <v>1.5150462962962963E-2</v>
      </c>
    </row>
    <row r="339" spans="1:13" x14ac:dyDescent="0.25">
      <c r="A339" s="1">
        <v>45262</v>
      </c>
      <c r="B339">
        <v>127</v>
      </c>
      <c r="C339">
        <v>173.863</v>
      </c>
      <c r="D339">
        <f>Sheet1[[#This Row],[Effluent COD]]/20</f>
        <v>6.35</v>
      </c>
      <c r="E339">
        <v>25</v>
      </c>
      <c r="F339">
        <v>3.6999999999999998E-2</v>
      </c>
      <c r="H339">
        <v>0.86699999999999999</v>
      </c>
      <c r="I339">
        <v>0.19700000000000001</v>
      </c>
      <c r="J339">
        <v>7.82</v>
      </c>
      <c r="K339">
        <v>19</v>
      </c>
      <c r="L339">
        <v>1369</v>
      </c>
      <c r="M339" s="10">
        <f>Sheet1[[#This Row],[Daily Discharge]]/24/60/60</f>
        <v>1.5844907407407408E-2</v>
      </c>
    </row>
    <row r="340" spans="1:13" x14ac:dyDescent="0.25">
      <c r="A340" s="1">
        <v>45263</v>
      </c>
      <c r="B340">
        <v>129</v>
      </c>
      <c r="C340">
        <v>181.89</v>
      </c>
      <c r="D340">
        <f>Sheet1[[#This Row],[Effluent COD]]/20</f>
        <v>6.45</v>
      </c>
      <c r="E340">
        <v>7</v>
      </c>
      <c r="F340">
        <v>3.9E-2</v>
      </c>
      <c r="H340">
        <v>0.85799999999999998</v>
      </c>
      <c r="I340">
        <v>0.23400000000000001</v>
      </c>
      <c r="J340">
        <v>7.87</v>
      </c>
      <c r="K340">
        <v>18</v>
      </c>
      <c r="L340">
        <v>1410</v>
      </c>
      <c r="M340" s="11">
        <f>Sheet1[[#This Row],[Daily Discharge]]/24/60/60</f>
        <v>1.6319444444444445E-2</v>
      </c>
    </row>
    <row r="341" spans="1:13" x14ac:dyDescent="0.25">
      <c r="A341" s="1">
        <v>45264</v>
      </c>
      <c r="B341">
        <v>104</v>
      </c>
      <c r="C341">
        <v>147.88800000000001</v>
      </c>
      <c r="D341">
        <f>Sheet1[[#This Row],[Effluent COD]]/20</f>
        <v>5.2</v>
      </c>
      <c r="E341">
        <v>20</v>
      </c>
      <c r="F341">
        <v>2.8000000000000001E-2</v>
      </c>
      <c r="H341">
        <v>0.83</v>
      </c>
      <c r="I341">
        <v>0.17100000000000001</v>
      </c>
      <c r="J341">
        <v>7.78</v>
      </c>
      <c r="K341">
        <v>16</v>
      </c>
      <c r="L341">
        <v>1422</v>
      </c>
      <c r="M341" s="10">
        <f>Sheet1[[#This Row],[Daily Discharge]]/24/60/60</f>
        <v>1.6458333333333335E-2</v>
      </c>
    </row>
    <row r="342" spans="1:13" x14ac:dyDescent="0.25">
      <c r="A342" s="1">
        <v>45265</v>
      </c>
      <c r="B342">
        <v>99</v>
      </c>
      <c r="C342">
        <v>140.08500000000001</v>
      </c>
      <c r="D342">
        <f>Sheet1[[#This Row],[Effluent COD]]/20</f>
        <v>4.95</v>
      </c>
      <c r="E342">
        <v>11</v>
      </c>
      <c r="F342">
        <v>4.7E-2</v>
      </c>
      <c r="H342">
        <v>0.67400000000000004</v>
      </c>
      <c r="I342">
        <v>0.121</v>
      </c>
      <c r="J342">
        <v>7.82</v>
      </c>
      <c r="K342">
        <v>16</v>
      </c>
      <c r="L342">
        <v>1415</v>
      </c>
      <c r="M342" s="11">
        <f>Sheet1[[#This Row],[Daily Discharge]]/24/60/60</f>
        <v>1.6377314814814817E-2</v>
      </c>
    </row>
    <row r="343" spans="1:13" x14ac:dyDescent="0.25">
      <c r="A343" s="1">
        <v>45266</v>
      </c>
      <c r="B343">
        <v>85</v>
      </c>
      <c r="C343">
        <v>119.51</v>
      </c>
      <c r="D343">
        <f>Sheet1[[#This Row],[Effluent COD]]/20</f>
        <v>4.25</v>
      </c>
      <c r="E343">
        <v>25</v>
      </c>
      <c r="F343">
        <v>2.1999999999999999E-2</v>
      </c>
      <c r="H343">
        <v>0.63500000000000001</v>
      </c>
      <c r="I343">
        <v>9.1999999999999998E-2</v>
      </c>
      <c r="J343">
        <v>7.94</v>
      </c>
      <c r="K343">
        <v>18</v>
      </c>
      <c r="L343">
        <v>1406</v>
      </c>
      <c r="M343" s="10">
        <f>Sheet1[[#This Row],[Daily Discharge]]/24/60/60</f>
        <v>1.6273148148148151E-2</v>
      </c>
    </row>
    <row r="344" spans="1:13" x14ac:dyDescent="0.25">
      <c r="A344" s="1">
        <v>45267</v>
      </c>
      <c r="B344">
        <v>85.8</v>
      </c>
      <c r="C344">
        <v>106.13460000000001</v>
      </c>
      <c r="D344">
        <f>Sheet1[[#This Row],[Effluent COD]]/20</f>
        <v>4.29</v>
      </c>
      <c r="E344">
        <v>9</v>
      </c>
      <c r="F344">
        <v>7.6999999999999999E-2</v>
      </c>
      <c r="H344">
        <v>0.75800000000000001</v>
      </c>
      <c r="I344">
        <v>0.112</v>
      </c>
      <c r="J344">
        <v>7.91</v>
      </c>
      <c r="K344">
        <v>20</v>
      </c>
      <c r="L344">
        <v>1237</v>
      </c>
      <c r="M344" s="11">
        <f>Sheet1[[#This Row],[Daily Discharge]]/24/60/60</f>
        <v>1.4317129629629629E-2</v>
      </c>
    </row>
    <row r="345" spans="1:13" x14ac:dyDescent="0.25">
      <c r="A345" s="1">
        <v>45268</v>
      </c>
      <c r="B345">
        <v>96.6</v>
      </c>
      <c r="C345">
        <v>134.56379999999999</v>
      </c>
      <c r="D345">
        <f>Sheet1[[#This Row],[Effluent COD]]/20</f>
        <v>4.83</v>
      </c>
      <c r="E345">
        <v>17</v>
      </c>
      <c r="F345">
        <v>4.1000000000000002E-2</v>
      </c>
      <c r="H345">
        <v>0.65300000000000002</v>
      </c>
      <c r="I345">
        <v>0.13600000000000001</v>
      </c>
      <c r="J345">
        <v>7.77</v>
      </c>
      <c r="K345">
        <v>11</v>
      </c>
      <c r="L345">
        <v>1393</v>
      </c>
      <c r="M345" s="10">
        <f>Sheet1[[#This Row],[Daily Discharge]]/24/60/60</f>
        <v>1.6122685185185184E-2</v>
      </c>
    </row>
    <row r="346" spans="1:13" x14ac:dyDescent="0.25">
      <c r="A346" s="1">
        <v>45269</v>
      </c>
      <c r="B346">
        <v>119</v>
      </c>
      <c r="C346">
        <v>159.22200000000001</v>
      </c>
      <c r="D346">
        <f>Sheet1[[#This Row],[Effluent COD]]/20</f>
        <v>5.95</v>
      </c>
      <c r="E346">
        <v>12</v>
      </c>
      <c r="F346">
        <v>2.5999999999999999E-2</v>
      </c>
      <c r="H346">
        <v>0.75600000000000001</v>
      </c>
      <c r="I346">
        <v>0.19500000000000001</v>
      </c>
      <c r="J346">
        <v>7.75</v>
      </c>
      <c r="K346">
        <v>15</v>
      </c>
      <c r="L346">
        <v>1338</v>
      </c>
      <c r="M346" s="11">
        <f>Sheet1[[#This Row],[Daily Discharge]]/24/60/60</f>
        <v>1.5486111111111112E-2</v>
      </c>
    </row>
    <row r="347" spans="1:13" x14ac:dyDescent="0.25">
      <c r="A347" s="1">
        <v>45270</v>
      </c>
      <c r="B347">
        <v>125</v>
      </c>
      <c r="C347">
        <v>168.375</v>
      </c>
      <c r="D347">
        <f>Sheet1[[#This Row],[Effluent COD]]/20</f>
        <v>6.25</v>
      </c>
      <c r="E347">
        <v>5</v>
      </c>
      <c r="F347">
        <v>0.02</v>
      </c>
      <c r="H347">
        <v>0.74</v>
      </c>
      <c r="I347">
        <v>0.189</v>
      </c>
      <c r="J347">
        <v>7.78</v>
      </c>
      <c r="K347">
        <v>10</v>
      </c>
      <c r="L347">
        <v>1347</v>
      </c>
      <c r="M347" s="10">
        <f>Sheet1[[#This Row],[Daily Discharge]]/24/60/60</f>
        <v>1.5590277777777778E-2</v>
      </c>
    </row>
    <row r="348" spans="1:13" x14ac:dyDescent="0.25">
      <c r="A348" s="1">
        <v>45271</v>
      </c>
      <c r="B348">
        <v>124</v>
      </c>
      <c r="C348">
        <v>164.29999999999998</v>
      </c>
      <c r="D348">
        <f>Sheet1[[#This Row],[Effluent COD]]/20</f>
        <v>6.2</v>
      </c>
      <c r="E348">
        <v>1</v>
      </c>
      <c r="F348">
        <v>0.02</v>
      </c>
      <c r="H348">
        <v>0.77500000000000002</v>
      </c>
      <c r="I348">
        <v>0.28299999999999997</v>
      </c>
      <c r="J348">
        <v>7.79</v>
      </c>
      <c r="K348">
        <v>16</v>
      </c>
      <c r="L348">
        <v>1325</v>
      </c>
      <c r="M348" s="11">
        <f>Sheet1[[#This Row],[Daily Discharge]]/24/60/60</f>
        <v>1.5335648148148149E-2</v>
      </c>
    </row>
    <row r="349" spans="1:13" x14ac:dyDescent="0.25">
      <c r="A349" s="1">
        <v>45272</v>
      </c>
      <c r="B349">
        <v>135</v>
      </c>
      <c r="C349">
        <v>170.1</v>
      </c>
      <c r="D349">
        <f>Sheet1[[#This Row],[Effluent COD]]/20</f>
        <v>6.75</v>
      </c>
      <c r="E349">
        <v>15</v>
      </c>
      <c r="F349">
        <v>6.0000000000000001E-3</v>
      </c>
      <c r="H349">
        <v>0.70299999999999996</v>
      </c>
      <c r="I349">
        <v>0.20200000000000001</v>
      </c>
      <c r="J349">
        <v>7.78</v>
      </c>
      <c r="K349">
        <v>19</v>
      </c>
      <c r="L349">
        <v>1260</v>
      </c>
      <c r="M349" s="10">
        <f>Sheet1[[#This Row],[Daily Discharge]]/24/60/60</f>
        <v>1.4583333333333334E-2</v>
      </c>
    </row>
    <row r="350" spans="1:13" x14ac:dyDescent="0.25">
      <c r="A350" s="1">
        <v>45273</v>
      </c>
      <c r="B350">
        <v>135</v>
      </c>
      <c r="C350">
        <v>177.255</v>
      </c>
      <c r="D350">
        <f>Sheet1[[#This Row],[Effluent COD]]/20</f>
        <v>6.75</v>
      </c>
      <c r="E350">
        <v>10</v>
      </c>
      <c r="F350">
        <v>2.5000000000000001E-2</v>
      </c>
      <c r="H350">
        <v>0.72099999999999997</v>
      </c>
      <c r="I350">
        <v>0.24099999999999999</v>
      </c>
      <c r="J350">
        <v>7.7</v>
      </c>
      <c r="K350">
        <v>19</v>
      </c>
      <c r="L350">
        <v>1313</v>
      </c>
      <c r="M350" s="11">
        <f>Sheet1[[#This Row],[Daily Discharge]]/24/60/60</f>
        <v>1.5196759259259261E-2</v>
      </c>
    </row>
    <row r="351" spans="1:13" x14ac:dyDescent="0.25">
      <c r="A351" s="1">
        <v>45274</v>
      </c>
      <c r="B351">
        <v>131</v>
      </c>
      <c r="C351">
        <v>176.32600000000002</v>
      </c>
      <c r="D351">
        <f>Sheet1[[#This Row],[Effluent COD]]/20</f>
        <v>6.55</v>
      </c>
      <c r="E351">
        <v>8</v>
      </c>
      <c r="F351">
        <v>2.9000000000000001E-2</v>
      </c>
      <c r="H351">
        <v>0.70099999999999996</v>
      </c>
      <c r="I351">
        <v>0.253</v>
      </c>
      <c r="J351">
        <v>7.7</v>
      </c>
      <c r="K351">
        <v>20</v>
      </c>
      <c r="L351">
        <v>1346</v>
      </c>
      <c r="M351" s="10">
        <f>Sheet1[[#This Row],[Daily Discharge]]/24/60/60</f>
        <v>1.5578703703703704E-2</v>
      </c>
    </row>
    <row r="352" spans="1:13" x14ac:dyDescent="0.25">
      <c r="A352" s="1">
        <v>45275</v>
      </c>
      <c r="B352">
        <v>116</v>
      </c>
      <c r="C352">
        <v>158.34</v>
      </c>
      <c r="D352">
        <f>Sheet1[[#This Row],[Effluent COD]]/20</f>
        <v>5.8</v>
      </c>
      <c r="E352">
        <v>17</v>
      </c>
      <c r="F352">
        <v>3.3000000000000002E-2</v>
      </c>
      <c r="H352">
        <v>0.67900000000000005</v>
      </c>
      <c r="I352">
        <v>0.26900000000000002</v>
      </c>
      <c r="J352">
        <v>7.67</v>
      </c>
      <c r="K352">
        <v>19</v>
      </c>
      <c r="L352">
        <v>1365</v>
      </c>
      <c r="M352" s="11">
        <f>Sheet1[[#This Row],[Daily Discharge]]/24/60/60</f>
        <v>1.579861111111111E-2</v>
      </c>
    </row>
    <row r="353" spans="1:13" x14ac:dyDescent="0.25">
      <c r="A353" s="1">
        <v>45276</v>
      </c>
      <c r="B353">
        <v>111</v>
      </c>
      <c r="C353">
        <v>105.672</v>
      </c>
      <c r="D353">
        <f>Sheet1[[#This Row],[Effluent COD]]/20</f>
        <v>5.55</v>
      </c>
      <c r="E353">
        <v>22</v>
      </c>
      <c r="F353">
        <v>6.7000000000000004E-2</v>
      </c>
      <c r="H353">
        <v>0.318</v>
      </c>
      <c r="I353">
        <v>0.753</v>
      </c>
      <c r="J353">
        <v>7.75</v>
      </c>
      <c r="K353">
        <v>18</v>
      </c>
      <c r="L353">
        <v>952</v>
      </c>
      <c r="M353" s="10">
        <f>Sheet1[[#This Row],[Daily Discharge]]/24/60/60</f>
        <v>1.1018518518518518E-2</v>
      </c>
    </row>
    <row r="354" spans="1:13" x14ac:dyDescent="0.25">
      <c r="A354" s="1">
        <v>45277</v>
      </c>
      <c r="B354">
        <v>109</v>
      </c>
      <c r="C354">
        <v>162.73700000000002</v>
      </c>
      <c r="D354">
        <f>Sheet1[[#This Row],[Effluent COD]]/20</f>
        <v>5.45</v>
      </c>
      <c r="E354">
        <v>16</v>
      </c>
      <c r="F354">
        <v>4.5999999999999999E-2</v>
      </c>
      <c r="H354">
        <v>0.66</v>
      </c>
      <c r="I354">
        <v>0.251</v>
      </c>
      <c r="J354">
        <v>7.7</v>
      </c>
      <c r="K354">
        <v>18</v>
      </c>
      <c r="L354">
        <v>1493</v>
      </c>
      <c r="M354" s="11">
        <f>Sheet1[[#This Row],[Daily Discharge]]/24/60/60</f>
        <v>1.7280092592592593E-2</v>
      </c>
    </row>
    <row r="355" spans="1:13" x14ac:dyDescent="0.25">
      <c r="A355" s="1">
        <v>45278</v>
      </c>
      <c r="B355">
        <v>101</v>
      </c>
      <c r="C355">
        <v>147.15700000000001</v>
      </c>
      <c r="D355">
        <f>Sheet1[[#This Row],[Effluent COD]]/20</f>
        <v>5.05</v>
      </c>
      <c r="E355">
        <v>20</v>
      </c>
      <c r="F355">
        <v>4.4999999999999998E-2</v>
      </c>
      <c r="H355">
        <v>0.69</v>
      </c>
      <c r="I355">
        <v>0.20799999999999999</v>
      </c>
      <c r="J355">
        <v>7.7</v>
      </c>
      <c r="K355">
        <v>21</v>
      </c>
      <c r="L355">
        <v>1457</v>
      </c>
      <c r="M355" s="10">
        <f>Sheet1[[#This Row],[Daily Discharge]]/24/60/60</f>
        <v>1.6863425925925928E-2</v>
      </c>
    </row>
    <row r="356" spans="1:13" x14ac:dyDescent="0.25">
      <c r="A356" s="1">
        <v>45279</v>
      </c>
      <c r="B356">
        <v>99.4</v>
      </c>
      <c r="C356">
        <v>144.03060000000002</v>
      </c>
      <c r="D356">
        <f>Sheet1[[#This Row],[Effluent COD]]/20</f>
        <v>4.9700000000000006</v>
      </c>
      <c r="E356">
        <v>7</v>
      </c>
      <c r="F356">
        <v>2.7E-2</v>
      </c>
      <c r="H356">
        <v>0.746</v>
      </c>
      <c r="I356">
        <v>0.16600000000000001</v>
      </c>
      <c r="J356">
        <v>7.64</v>
      </c>
      <c r="K356">
        <v>18</v>
      </c>
      <c r="L356">
        <v>1449</v>
      </c>
      <c r="M356" s="11">
        <f>Sheet1[[#This Row],[Daily Discharge]]/24/60/60</f>
        <v>1.6770833333333336E-2</v>
      </c>
    </row>
    <row r="357" spans="1:13" x14ac:dyDescent="0.25">
      <c r="A357" s="1">
        <v>45280</v>
      </c>
      <c r="B357">
        <v>87.6</v>
      </c>
      <c r="C357">
        <v>131.75039999999998</v>
      </c>
      <c r="D357">
        <f>Sheet1[[#This Row],[Effluent COD]]/20</f>
        <v>4.38</v>
      </c>
      <c r="E357">
        <v>26</v>
      </c>
      <c r="F357">
        <v>0.02</v>
      </c>
      <c r="H357">
        <v>0.51400000000000001</v>
      </c>
      <c r="I357">
        <v>0.11899999999999999</v>
      </c>
      <c r="J357">
        <v>7.7</v>
      </c>
      <c r="K357">
        <v>14</v>
      </c>
      <c r="L357">
        <v>1504</v>
      </c>
      <c r="M357" s="10">
        <f>Sheet1[[#This Row],[Daily Discharge]]/24/60/60</f>
        <v>1.740740740740741E-2</v>
      </c>
    </row>
    <row r="358" spans="1:13" x14ac:dyDescent="0.25">
      <c r="A358" s="1">
        <v>45281</v>
      </c>
      <c r="B358">
        <v>88.3</v>
      </c>
      <c r="C358">
        <v>104.3706</v>
      </c>
      <c r="D358">
        <f>Sheet1[[#This Row],[Effluent COD]]/20</f>
        <v>4.415</v>
      </c>
      <c r="E358">
        <v>13</v>
      </c>
      <c r="F358">
        <v>2.5999999999999999E-2</v>
      </c>
      <c r="H358">
        <v>0.5</v>
      </c>
      <c r="I358">
        <v>0.13200000000000001</v>
      </c>
      <c r="J358">
        <v>7.66</v>
      </c>
      <c r="K358">
        <v>16</v>
      </c>
      <c r="L358">
        <v>1182</v>
      </c>
      <c r="M358" s="11">
        <f>Sheet1[[#This Row],[Daily Discharge]]/24/60/60</f>
        <v>1.3680555555555555E-2</v>
      </c>
    </row>
    <row r="359" spans="1:13" x14ac:dyDescent="0.25">
      <c r="A359" s="1">
        <v>45282</v>
      </c>
      <c r="B359">
        <v>77.7</v>
      </c>
      <c r="C359">
        <v>80.7303</v>
      </c>
      <c r="D359">
        <f>Sheet1[[#This Row],[Effluent COD]]/20</f>
        <v>3.8850000000000002</v>
      </c>
      <c r="E359">
        <v>12</v>
      </c>
      <c r="F359">
        <v>4.5999999999999999E-2</v>
      </c>
      <c r="H359">
        <v>0.45</v>
      </c>
      <c r="I359">
        <v>0.111</v>
      </c>
      <c r="J359">
        <v>7.71</v>
      </c>
      <c r="K359">
        <v>17</v>
      </c>
      <c r="L359">
        <v>1039</v>
      </c>
      <c r="M359" s="10">
        <f>Sheet1[[#This Row],[Daily Discharge]]/24/60/60</f>
        <v>1.2025462962962963E-2</v>
      </c>
    </row>
    <row r="360" spans="1:13" x14ac:dyDescent="0.25">
      <c r="A360" s="1">
        <v>45283</v>
      </c>
      <c r="B360">
        <v>68.5</v>
      </c>
      <c r="C360">
        <v>68.4315</v>
      </c>
      <c r="D360">
        <f>Sheet1[[#This Row],[Effluent COD]]/20</f>
        <v>3.4249999999999998</v>
      </c>
      <c r="E360">
        <v>9</v>
      </c>
      <c r="F360">
        <v>2.7E-2</v>
      </c>
      <c r="H360">
        <v>0.39200000000000002</v>
      </c>
      <c r="I360">
        <v>0.10100000000000001</v>
      </c>
      <c r="J360">
        <v>7.67</v>
      </c>
      <c r="K360">
        <v>16</v>
      </c>
      <c r="L360">
        <v>999</v>
      </c>
      <c r="M360" s="11">
        <f>Sheet1[[#This Row],[Daily Discharge]]/24/60/60</f>
        <v>1.15625E-2</v>
      </c>
    </row>
    <row r="361" spans="1:13" x14ac:dyDescent="0.25">
      <c r="A361" s="1">
        <v>45284</v>
      </c>
      <c r="B361">
        <v>57.7</v>
      </c>
      <c r="C361">
        <v>58.277000000000001</v>
      </c>
      <c r="D361">
        <f>Sheet1[[#This Row],[Effluent COD]]/20</f>
        <v>2.8850000000000002</v>
      </c>
      <c r="E361">
        <v>24</v>
      </c>
      <c r="F361">
        <v>0.09</v>
      </c>
      <c r="H361">
        <v>0.46500000000000002</v>
      </c>
      <c r="I361">
        <v>8.1000000000000003E-2</v>
      </c>
      <c r="J361">
        <v>7.64</v>
      </c>
      <c r="K361">
        <v>16</v>
      </c>
      <c r="L361">
        <v>1010</v>
      </c>
      <c r="M361" s="10">
        <f>Sheet1[[#This Row],[Daily Discharge]]/24/60/60</f>
        <v>1.1689814814814816E-2</v>
      </c>
    </row>
    <row r="362" spans="1:13" x14ac:dyDescent="0.25">
      <c r="A362" s="1">
        <v>45285</v>
      </c>
      <c r="B362">
        <v>60.1</v>
      </c>
      <c r="C362">
        <v>58.717700000000001</v>
      </c>
      <c r="D362">
        <f>Sheet1[[#This Row],[Effluent COD]]/20</f>
        <v>3.0049999999999999</v>
      </c>
      <c r="E362">
        <v>20</v>
      </c>
      <c r="F362">
        <v>0.104</v>
      </c>
      <c r="H362">
        <v>0.442</v>
      </c>
      <c r="I362">
        <v>8.2000000000000003E-2</v>
      </c>
      <c r="J362">
        <v>7.63</v>
      </c>
      <c r="K362">
        <v>17</v>
      </c>
      <c r="L362">
        <v>977</v>
      </c>
      <c r="M362" s="11">
        <f>Sheet1[[#This Row],[Daily Discharge]]/24/60/60</f>
        <v>1.1307870370370371E-2</v>
      </c>
    </row>
    <row r="363" spans="1:13" x14ac:dyDescent="0.25">
      <c r="A363" s="1">
        <v>45286</v>
      </c>
      <c r="B363">
        <v>54.4</v>
      </c>
      <c r="C363">
        <v>53.747199999999999</v>
      </c>
      <c r="D363">
        <f>Sheet1[[#This Row],[Effluent COD]]/20</f>
        <v>2.7199999999999998</v>
      </c>
      <c r="E363">
        <v>25</v>
      </c>
      <c r="F363">
        <v>4.8000000000000001E-2</v>
      </c>
      <c r="H363">
        <v>0.42</v>
      </c>
      <c r="I363">
        <v>7.9000000000000001E-2</v>
      </c>
      <c r="J363">
        <v>7.65</v>
      </c>
      <c r="K363">
        <v>16</v>
      </c>
      <c r="L363">
        <v>988</v>
      </c>
      <c r="M363" s="10">
        <f>Sheet1[[#This Row],[Daily Discharge]]/24/60/60</f>
        <v>1.1435185185185185E-2</v>
      </c>
    </row>
    <row r="364" spans="1:13" x14ac:dyDescent="0.25">
      <c r="A364" s="1">
        <v>45287</v>
      </c>
      <c r="B364">
        <v>49.2</v>
      </c>
      <c r="C364">
        <v>50.676000000000002</v>
      </c>
      <c r="D364">
        <f>Sheet1[[#This Row],[Effluent COD]]/20</f>
        <v>2.46</v>
      </c>
      <c r="E364">
        <v>5</v>
      </c>
      <c r="F364">
        <v>3.1E-2</v>
      </c>
      <c r="H364">
        <v>0.35</v>
      </c>
      <c r="I364">
        <v>5.8000000000000003E-2</v>
      </c>
      <c r="J364">
        <v>7.67</v>
      </c>
      <c r="K364">
        <v>15</v>
      </c>
      <c r="L364">
        <v>1030</v>
      </c>
      <c r="M364" s="11">
        <f>Sheet1[[#This Row],[Daily Discharge]]/24/60/60</f>
        <v>1.1921296296296296E-2</v>
      </c>
    </row>
    <row r="365" spans="1:13" x14ac:dyDescent="0.25">
      <c r="A365" s="1">
        <v>45288</v>
      </c>
      <c r="B365">
        <v>52</v>
      </c>
      <c r="C365">
        <v>60.58</v>
      </c>
      <c r="D365">
        <f>Sheet1[[#This Row],[Effluent COD]]/20</f>
        <v>2.6</v>
      </c>
      <c r="E365">
        <v>15</v>
      </c>
      <c r="F365">
        <v>2.5999999999999999E-2</v>
      </c>
      <c r="H365">
        <v>0.33500000000000002</v>
      </c>
      <c r="I365">
        <v>5.6000000000000001E-2</v>
      </c>
      <c r="J365">
        <v>7.61</v>
      </c>
      <c r="K365">
        <v>15</v>
      </c>
      <c r="L365">
        <v>1165</v>
      </c>
      <c r="M365" s="10">
        <f>Sheet1[[#This Row],[Daily Discharge]]/24/60/60</f>
        <v>1.3483796296296296E-2</v>
      </c>
    </row>
    <row r="366" spans="1:13" x14ac:dyDescent="0.25">
      <c r="A366" s="1">
        <v>45289</v>
      </c>
      <c r="B366">
        <v>46.8</v>
      </c>
      <c r="C366">
        <v>57.891599999999997</v>
      </c>
      <c r="D366">
        <f>Sheet1[[#This Row],[Effluent COD]]/20</f>
        <v>2.34</v>
      </c>
      <c r="E366">
        <v>9</v>
      </c>
      <c r="F366">
        <v>3.2000000000000001E-2</v>
      </c>
      <c r="H366">
        <v>0.36399999999999999</v>
      </c>
      <c r="I366">
        <v>0.127</v>
      </c>
      <c r="J366">
        <v>7.6</v>
      </c>
      <c r="K366">
        <v>15</v>
      </c>
      <c r="L366">
        <v>1237</v>
      </c>
      <c r="M366" s="11">
        <f>Sheet1[[#This Row],[Daily Discharge]]/24/60/60</f>
        <v>1.4317129629629629E-2</v>
      </c>
    </row>
    <row r="367" spans="1:13" x14ac:dyDescent="0.25">
      <c r="A367" s="1">
        <v>45290</v>
      </c>
      <c r="B367">
        <v>59.4</v>
      </c>
      <c r="C367">
        <v>77.754599999999996</v>
      </c>
      <c r="D367">
        <f>Sheet1[[#This Row],[Effluent COD]]/20</f>
        <v>2.9699999999999998</v>
      </c>
      <c r="E367">
        <v>8</v>
      </c>
      <c r="F367">
        <v>5.2999999999999999E-2</v>
      </c>
      <c r="H367">
        <v>0.41399999999999998</v>
      </c>
      <c r="I367">
        <v>6.9000000000000006E-2</v>
      </c>
      <c r="J367">
        <v>7.54</v>
      </c>
      <c r="K367">
        <v>20</v>
      </c>
      <c r="L367">
        <v>1309</v>
      </c>
      <c r="M367" s="10">
        <f>Sheet1[[#This Row],[Daily Discharge]]/24/60/60</f>
        <v>1.5150462962962963E-2</v>
      </c>
    </row>
    <row r="368" spans="1:13" x14ac:dyDescent="0.25">
      <c r="A368" s="1">
        <v>45291</v>
      </c>
      <c r="B368">
        <v>75.900000000000006</v>
      </c>
      <c r="C368">
        <v>109.52370000000002</v>
      </c>
      <c r="D368">
        <f>Sheet1[[#This Row],[Effluent COD]]/20</f>
        <v>3.7950000000000004</v>
      </c>
      <c r="E368">
        <v>11</v>
      </c>
      <c r="F368">
        <v>8.2000000000000003E-2</v>
      </c>
      <c r="H368">
        <v>0.52500000000000002</v>
      </c>
      <c r="I368">
        <v>7.5999999999999998E-2</v>
      </c>
      <c r="J368">
        <v>7.5</v>
      </c>
      <c r="K368">
        <v>17</v>
      </c>
      <c r="L368">
        <v>1443</v>
      </c>
      <c r="M368" s="11">
        <f>Sheet1[[#This Row],[Daily Discharge]]/24/60/60</f>
        <v>1.6701388888888891E-2</v>
      </c>
    </row>
    <row r="369" spans="1:13" x14ac:dyDescent="0.25">
      <c r="A369" s="1">
        <v>45292</v>
      </c>
      <c r="B369">
        <v>79.599999999999994</v>
      </c>
      <c r="C369">
        <v>118.0468</v>
      </c>
      <c r="D369">
        <f>Sheet1[[#This Row],[Effluent COD]]/20</f>
        <v>3.9799999999999995</v>
      </c>
      <c r="E369">
        <v>13</v>
      </c>
      <c r="F369">
        <v>0.05</v>
      </c>
      <c r="H369">
        <v>0.53700000000000003</v>
      </c>
      <c r="I369">
        <v>8.5999999999999993E-2</v>
      </c>
      <c r="J369">
        <v>7.66</v>
      </c>
      <c r="K369">
        <v>18</v>
      </c>
      <c r="L369">
        <v>1483</v>
      </c>
      <c r="M369" s="10">
        <f>Sheet1[[#This Row],[Daily Discharge]]/24/60/60</f>
        <v>1.7164351851851851E-2</v>
      </c>
    </row>
    <row r="370" spans="1:13" x14ac:dyDescent="0.25">
      <c r="A370" s="1">
        <v>45293</v>
      </c>
      <c r="B370">
        <v>83.4</v>
      </c>
      <c r="C370">
        <v>63.050400000000003</v>
      </c>
      <c r="D370">
        <f>Sheet1[[#This Row],[Effluent COD]]/20</f>
        <v>4.17</v>
      </c>
      <c r="E370">
        <v>16</v>
      </c>
      <c r="F370">
        <v>2.8000000000000001E-2</v>
      </c>
      <c r="H370">
        <v>0.38500000000000001</v>
      </c>
      <c r="I370">
        <v>6.2E-2</v>
      </c>
      <c r="J370">
        <v>7.36</v>
      </c>
      <c r="K370">
        <v>13</v>
      </c>
      <c r="L370">
        <v>756</v>
      </c>
      <c r="M370" s="11">
        <f>Sheet1[[#This Row],[Daily Discharge]]/24/60/60</f>
        <v>8.7500000000000008E-3</v>
      </c>
    </row>
    <row r="371" spans="1:13" x14ac:dyDescent="0.25">
      <c r="A371" s="1">
        <v>45294</v>
      </c>
      <c r="B371">
        <v>108</v>
      </c>
      <c r="C371">
        <v>0</v>
      </c>
      <c r="D371">
        <f>Sheet1[[#This Row],[Effluent COD]]/20</f>
        <v>5.4</v>
      </c>
      <c r="E371">
        <v>16</v>
      </c>
      <c r="F371">
        <v>3.6999999999999998E-2</v>
      </c>
      <c r="H371">
        <v>0.42199999999999999</v>
      </c>
      <c r="I371">
        <v>0.108</v>
      </c>
      <c r="J371">
        <v>7.28</v>
      </c>
      <c r="K371">
        <v>12</v>
      </c>
      <c r="L371">
        <v>0</v>
      </c>
      <c r="M371" s="10">
        <f>Sheet1[[#This Row],[Daily Discharge]]/24/60/60</f>
        <v>0</v>
      </c>
    </row>
    <row r="372" spans="1:13" x14ac:dyDescent="0.25">
      <c r="A372" s="1">
        <v>45295</v>
      </c>
      <c r="B372">
        <v>96.3</v>
      </c>
      <c r="C372">
        <v>11.555999999999999</v>
      </c>
      <c r="D372">
        <f>Sheet1[[#This Row],[Effluent COD]]/20</f>
        <v>4.8149999999999995</v>
      </c>
      <c r="E372">
        <v>14</v>
      </c>
      <c r="F372">
        <v>0.25800000000000001</v>
      </c>
      <c r="H372">
        <v>0.91300000000000003</v>
      </c>
      <c r="I372">
        <v>0.28599999999999998</v>
      </c>
      <c r="J372">
        <v>7.58</v>
      </c>
      <c r="K372">
        <v>15</v>
      </c>
      <c r="L372">
        <v>120</v>
      </c>
      <c r="M372" s="11">
        <f>Sheet1[[#This Row],[Daily Discharge]]/24/60/60</f>
        <v>1.3888888888888887E-3</v>
      </c>
    </row>
    <row r="373" spans="1:13" x14ac:dyDescent="0.25">
      <c r="A373" s="1">
        <v>45296</v>
      </c>
      <c r="B373">
        <v>106</v>
      </c>
      <c r="C373">
        <v>0</v>
      </c>
      <c r="D373">
        <f>Sheet1[[#This Row],[Effluent COD]]/20</f>
        <v>5.3</v>
      </c>
      <c r="E373">
        <v>11</v>
      </c>
      <c r="F373">
        <v>4.7E-2</v>
      </c>
      <c r="H373">
        <v>0.41399999999999998</v>
      </c>
      <c r="I373">
        <v>0.27700000000000002</v>
      </c>
      <c r="J373">
        <v>7.17</v>
      </c>
      <c r="K373">
        <v>9</v>
      </c>
      <c r="L373">
        <v>0</v>
      </c>
      <c r="M373" s="10">
        <f>Sheet1[[#This Row],[Daily Discharge]]/24/60/60</f>
        <v>0</v>
      </c>
    </row>
    <row r="374" spans="1:13" x14ac:dyDescent="0.25">
      <c r="A374" s="1">
        <v>45297</v>
      </c>
      <c r="B374">
        <v>110</v>
      </c>
      <c r="C374">
        <v>0</v>
      </c>
      <c r="D374">
        <f>Sheet1[[#This Row],[Effluent COD]]/20</f>
        <v>5.5</v>
      </c>
      <c r="E374">
        <v>8</v>
      </c>
      <c r="F374">
        <v>4.2999999999999997E-2</v>
      </c>
      <c r="H374">
        <v>0.42799999999999999</v>
      </c>
      <c r="I374">
        <v>0.129</v>
      </c>
      <c r="J374">
        <v>7.37</v>
      </c>
      <c r="K374">
        <v>12</v>
      </c>
      <c r="L374">
        <v>0</v>
      </c>
      <c r="M374" s="11">
        <f>Sheet1[[#This Row],[Daily Discharge]]/24/60/60</f>
        <v>0</v>
      </c>
    </row>
    <row r="375" spans="1:13" x14ac:dyDescent="0.25">
      <c r="A375" s="1">
        <v>45298</v>
      </c>
      <c r="B375">
        <v>116</v>
      </c>
      <c r="C375">
        <v>93.96</v>
      </c>
      <c r="D375">
        <f>Sheet1[[#This Row],[Effluent COD]]/20</f>
        <v>5.8</v>
      </c>
      <c r="E375">
        <v>9</v>
      </c>
      <c r="F375">
        <v>2.5999999999999999E-2</v>
      </c>
      <c r="H375">
        <v>0.47599999999999998</v>
      </c>
      <c r="I375">
        <v>0.13600000000000001</v>
      </c>
      <c r="J375">
        <v>7.18</v>
      </c>
      <c r="K375">
        <v>15</v>
      </c>
      <c r="L375">
        <v>810</v>
      </c>
      <c r="M375" s="10">
        <f>Sheet1[[#This Row],[Daily Discharge]]/24/60/60</f>
        <v>9.3749999999999997E-3</v>
      </c>
    </row>
    <row r="376" spans="1:13" x14ac:dyDescent="0.25">
      <c r="A376" s="1">
        <v>45299</v>
      </c>
      <c r="B376">
        <v>118</v>
      </c>
      <c r="C376">
        <v>164.01999999999998</v>
      </c>
      <c r="D376">
        <f>Sheet1[[#This Row],[Effluent COD]]/20</f>
        <v>5.9</v>
      </c>
      <c r="E376">
        <v>29</v>
      </c>
      <c r="F376">
        <v>5.3999999999999999E-2</v>
      </c>
      <c r="H376">
        <v>0.64300000000000002</v>
      </c>
      <c r="I376">
        <v>0.13400000000000001</v>
      </c>
      <c r="J376">
        <v>7.55</v>
      </c>
      <c r="K376">
        <v>16</v>
      </c>
      <c r="L376">
        <v>1390</v>
      </c>
      <c r="M376" s="11">
        <f>Sheet1[[#This Row],[Daily Discharge]]/24/60/60</f>
        <v>1.6087962962962964E-2</v>
      </c>
    </row>
    <row r="377" spans="1:13" x14ac:dyDescent="0.25">
      <c r="A377" s="1">
        <v>45300</v>
      </c>
      <c r="B377">
        <v>136</v>
      </c>
      <c r="C377">
        <v>188.63200000000001</v>
      </c>
      <c r="D377">
        <f>Sheet1[[#This Row],[Effluent COD]]/20</f>
        <v>6.8</v>
      </c>
      <c r="E377">
        <v>20</v>
      </c>
      <c r="F377">
        <v>4.2999999999999997E-2</v>
      </c>
      <c r="H377">
        <v>0.73399999999999999</v>
      </c>
      <c r="I377">
        <v>0.19900000000000001</v>
      </c>
      <c r="J377">
        <v>7.5</v>
      </c>
      <c r="K377">
        <v>16</v>
      </c>
      <c r="L377">
        <v>1387</v>
      </c>
      <c r="M377" s="10">
        <f>Sheet1[[#This Row],[Daily Discharge]]/24/60/60</f>
        <v>1.6053240740740739E-2</v>
      </c>
    </row>
    <row r="378" spans="1:13" x14ac:dyDescent="0.25">
      <c r="A378" s="1">
        <v>45301</v>
      </c>
      <c r="B378">
        <v>130</v>
      </c>
      <c r="C378">
        <v>173.42000000000002</v>
      </c>
      <c r="D378">
        <f>Sheet1[[#This Row],[Effluent COD]]/20</f>
        <v>6.5</v>
      </c>
      <c r="E378">
        <v>15</v>
      </c>
      <c r="F378">
        <v>8.9999999999999993E-3</v>
      </c>
      <c r="H378">
        <v>0.70899999999999996</v>
      </c>
      <c r="I378">
        <v>0.16300000000000001</v>
      </c>
      <c r="J378">
        <v>7.47</v>
      </c>
      <c r="K378">
        <v>13</v>
      </c>
      <c r="L378">
        <v>1334</v>
      </c>
      <c r="M378" s="11">
        <f>Sheet1[[#This Row],[Daily Discharge]]/24/60/60</f>
        <v>1.5439814814814816E-2</v>
      </c>
    </row>
    <row r="379" spans="1:13" x14ac:dyDescent="0.25">
      <c r="A379" s="1">
        <v>45302</v>
      </c>
      <c r="B379">
        <v>127</v>
      </c>
      <c r="C379">
        <v>164.846</v>
      </c>
      <c r="D379">
        <f>Sheet1[[#This Row],[Effluent COD]]/20</f>
        <v>6.35</v>
      </c>
      <c r="E379">
        <v>12</v>
      </c>
      <c r="F379">
        <v>2.1000000000000001E-2</v>
      </c>
      <c r="H379">
        <v>0.77600000000000002</v>
      </c>
      <c r="I379">
        <v>0.152</v>
      </c>
      <c r="J379">
        <v>7.45</v>
      </c>
      <c r="K379">
        <v>15</v>
      </c>
      <c r="L379">
        <v>1298</v>
      </c>
      <c r="M379" s="10">
        <f>Sheet1[[#This Row],[Daily Discharge]]/24/60/60</f>
        <v>1.5023148148148148E-2</v>
      </c>
    </row>
    <row r="380" spans="1:13" x14ac:dyDescent="0.25">
      <c r="A380" s="1">
        <v>45303</v>
      </c>
      <c r="B380">
        <v>117</v>
      </c>
      <c r="C380">
        <v>148.59</v>
      </c>
      <c r="D380">
        <f>Sheet1[[#This Row],[Effluent COD]]/20</f>
        <v>5.85</v>
      </c>
      <c r="E380">
        <v>21</v>
      </c>
      <c r="F380">
        <v>1.7000000000000001E-2</v>
      </c>
      <c r="H380">
        <v>0.74299999999999999</v>
      </c>
      <c r="I380">
        <v>0.13900000000000001</v>
      </c>
      <c r="J380">
        <v>7.49</v>
      </c>
      <c r="K380">
        <v>14</v>
      </c>
      <c r="L380">
        <v>1270</v>
      </c>
      <c r="M380" s="11">
        <f>Sheet1[[#This Row],[Daily Discharge]]/24/60/60</f>
        <v>1.4699074074074074E-2</v>
      </c>
    </row>
    <row r="381" spans="1:13" x14ac:dyDescent="0.25">
      <c r="A381" s="1">
        <v>45304</v>
      </c>
      <c r="B381">
        <v>106</v>
      </c>
      <c r="C381">
        <v>134.51399999999998</v>
      </c>
      <c r="D381">
        <f>Sheet1[[#This Row],[Effluent COD]]/20</f>
        <v>5.3</v>
      </c>
      <c r="E381">
        <v>15</v>
      </c>
      <c r="F381">
        <v>8.9999999999999993E-3</v>
      </c>
      <c r="H381">
        <v>0.8</v>
      </c>
      <c r="I381">
        <v>0.108</v>
      </c>
      <c r="J381">
        <v>7.55</v>
      </c>
      <c r="K381">
        <v>14</v>
      </c>
      <c r="L381">
        <v>1269</v>
      </c>
      <c r="M381" s="10">
        <f>Sheet1[[#This Row],[Daily Discharge]]/24/60/60</f>
        <v>1.4687499999999999E-2</v>
      </c>
    </row>
    <row r="382" spans="1:13" x14ac:dyDescent="0.25">
      <c r="A382" s="1">
        <v>45305</v>
      </c>
      <c r="B382">
        <v>103</v>
      </c>
      <c r="C382">
        <v>135.239</v>
      </c>
      <c r="D382">
        <f>Sheet1[[#This Row],[Effluent COD]]/20</f>
        <v>5.15</v>
      </c>
      <c r="E382">
        <v>20</v>
      </c>
      <c r="F382">
        <v>2.4E-2</v>
      </c>
      <c r="H382">
        <v>0.70199999999999996</v>
      </c>
      <c r="I382">
        <v>8.3000000000000004E-2</v>
      </c>
      <c r="J382">
        <v>7.6</v>
      </c>
      <c r="K382">
        <v>16</v>
      </c>
      <c r="L382">
        <v>1313</v>
      </c>
      <c r="M382" s="11">
        <f>Sheet1[[#This Row],[Daily Discharge]]/24/60/60</f>
        <v>1.5196759259259261E-2</v>
      </c>
    </row>
    <row r="383" spans="1:13" x14ac:dyDescent="0.25">
      <c r="A383" s="1">
        <v>45306</v>
      </c>
      <c r="B383">
        <v>95.2</v>
      </c>
      <c r="C383">
        <v>121.85599999999999</v>
      </c>
      <c r="D383">
        <f>Sheet1[[#This Row],[Effluent COD]]/20</f>
        <v>4.76</v>
      </c>
      <c r="E383">
        <v>14</v>
      </c>
      <c r="F383">
        <v>1.7000000000000001E-2</v>
      </c>
      <c r="H383">
        <v>0.73299999999999998</v>
      </c>
      <c r="I383">
        <v>8.8999999999999996E-2</v>
      </c>
      <c r="J383">
        <v>7.63</v>
      </c>
      <c r="K383">
        <v>15</v>
      </c>
      <c r="L383">
        <v>1280</v>
      </c>
      <c r="M383" s="10">
        <f>Sheet1[[#This Row],[Daily Discharge]]/24/60/60</f>
        <v>1.4814814814814815E-2</v>
      </c>
    </row>
    <row r="384" spans="1:13" x14ac:dyDescent="0.25">
      <c r="A384" s="1">
        <v>45307</v>
      </c>
      <c r="B384">
        <v>81.5</v>
      </c>
      <c r="C384">
        <v>112.633</v>
      </c>
      <c r="D384">
        <f>Sheet1[[#This Row],[Effluent COD]]/20</f>
        <v>4.0750000000000002</v>
      </c>
      <c r="E384">
        <v>20</v>
      </c>
      <c r="F384">
        <v>0.02</v>
      </c>
      <c r="H384">
        <v>0.88600000000000001</v>
      </c>
      <c r="I384">
        <v>7.0000000000000007E-2</v>
      </c>
      <c r="J384">
        <v>7.48</v>
      </c>
      <c r="K384">
        <v>14</v>
      </c>
      <c r="L384">
        <v>1382</v>
      </c>
      <c r="M384" s="11">
        <f>Sheet1[[#This Row],[Daily Discharge]]/24/60/60</f>
        <v>1.5995370370370372E-2</v>
      </c>
    </row>
    <row r="385" spans="1:13" x14ac:dyDescent="0.25">
      <c r="A385" s="1">
        <v>45308</v>
      </c>
      <c r="B385">
        <v>148</v>
      </c>
      <c r="C385">
        <v>202.90799999999999</v>
      </c>
      <c r="D385">
        <f>Sheet1[[#This Row],[Effluent COD]]/20</f>
        <v>7.4</v>
      </c>
      <c r="E385">
        <v>10</v>
      </c>
      <c r="F385">
        <v>1.4999999999999999E-2</v>
      </c>
      <c r="H385">
        <v>0.65200000000000002</v>
      </c>
      <c r="I385">
        <v>8.6999999999999994E-2</v>
      </c>
      <c r="J385">
        <v>7.53</v>
      </c>
      <c r="K385">
        <v>17</v>
      </c>
      <c r="L385">
        <v>1371</v>
      </c>
      <c r="M385" s="10">
        <f>Sheet1[[#This Row],[Daily Discharge]]/24/60/60</f>
        <v>1.5868055555555555E-2</v>
      </c>
    </row>
    <row r="386" spans="1:13" x14ac:dyDescent="0.25">
      <c r="A386" s="1">
        <v>45309</v>
      </c>
      <c r="B386">
        <v>96.4</v>
      </c>
      <c r="C386">
        <v>129.2724</v>
      </c>
      <c r="D386">
        <f>Sheet1[[#This Row],[Effluent COD]]/20</f>
        <v>4.82</v>
      </c>
      <c r="E386">
        <v>27</v>
      </c>
      <c r="F386">
        <v>2.8000000000000001E-2</v>
      </c>
      <c r="H386">
        <v>0.71199999999999997</v>
      </c>
      <c r="I386">
        <v>0.14299999999999999</v>
      </c>
      <c r="J386">
        <v>7.59</v>
      </c>
      <c r="K386">
        <v>16</v>
      </c>
      <c r="L386">
        <v>1341</v>
      </c>
      <c r="M386" s="11">
        <f>Sheet1[[#This Row],[Daily Discharge]]/24/60/60</f>
        <v>1.5520833333333334E-2</v>
      </c>
    </row>
    <row r="387" spans="1:13" x14ac:dyDescent="0.25">
      <c r="A387" s="1">
        <v>45310</v>
      </c>
      <c r="B387">
        <v>90.1</v>
      </c>
      <c r="C387">
        <v>121.63500000000001</v>
      </c>
      <c r="D387">
        <f>Sheet1[[#This Row],[Effluent COD]]/20</f>
        <v>4.5049999999999999</v>
      </c>
      <c r="E387">
        <v>13</v>
      </c>
      <c r="F387">
        <v>4.2999999999999997E-2</v>
      </c>
      <c r="H387">
        <v>0.80900000000000005</v>
      </c>
      <c r="I387">
        <v>0.114</v>
      </c>
      <c r="J387">
        <v>7.27</v>
      </c>
      <c r="K387">
        <v>21</v>
      </c>
      <c r="L387">
        <v>1350</v>
      </c>
      <c r="M387" s="10">
        <f>Sheet1[[#This Row],[Daily Discharge]]/24/60/60</f>
        <v>1.5625E-2</v>
      </c>
    </row>
    <row r="388" spans="1:13" x14ac:dyDescent="0.25">
      <c r="A388" s="1">
        <v>45311</v>
      </c>
      <c r="B388">
        <v>102</v>
      </c>
      <c r="C388">
        <v>138.41399999999999</v>
      </c>
      <c r="D388">
        <f>Sheet1[[#This Row],[Effluent COD]]/20</f>
        <v>5.0999999999999996</v>
      </c>
      <c r="E388">
        <v>8</v>
      </c>
      <c r="F388">
        <v>9.5000000000000001E-2</v>
      </c>
      <c r="H388">
        <v>0.65200000000000002</v>
      </c>
      <c r="I388">
        <v>0.113</v>
      </c>
      <c r="J388">
        <v>7.52</v>
      </c>
      <c r="K388">
        <v>21</v>
      </c>
      <c r="L388">
        <v>1357</v>
      </c>
      <c r="M388" s="11">
        <f>Sheet1[[#This Row],[Daily Discharge]]/24/60/60</f>
        <v>1.5706018518518518E-2</v>
      </c>
    </row>
    <row r="389" spans="1:13" x14ac:dyDescent="0.25">
      <c r="A389" s="1">
        <v>45312</v>
      </c>
      <c r="B389">
        <v>104</v>
      </c>
      <c r="C389">
        <v>141.44</v>
      </c>
      <c r="D389">
        <f>Sheet1[[#This Row],[Effluent COD]]/20</f>
        <v>5.2</v>
      </c>
      <c r="E389">
        <v>11</v>
      </c>
      <c r="F389">
        <v>0.224</v>
      </c>
      <c r="H389">
        <v>0.69499999999999995</v>
      </c>
      <c r="I389">
        <v>0.122</v>
      </c>
      <c r="J389">
        <v>7.5</v>
      </c>
      <c r="K389">
        <v>20</v>
      </c>
      <c r="L389">
        <v>1360</v>
      </c>
      <c r="M389" s="10">
        <f>Sheet1[[#This Row],[Daily Discharge]]/24/60/60</f>
        <v>1.5740740740740739E-2</v>
      </c>
    </row>
    <row r="390" spans="1:13" x14ac:dyDescent="0.25">
      <c r="A390" s="1">
        <v>45313</v>
      </c>
      <c r="B390">
        <v>121</v>
      </c>
      <c r="C390">
        <v>161.172</v>
      </c>
      <c r="D390">
        <f>Sheet1[[#This Row],[Effluent COD]]/20</f>
        <v>6.05</v>
      </c>
      <c r="E390">
        <v>15</v>
      </c>
      <c r="F390">
        <v>3.5999999999999997E-2</v>
      </c>
      <c r="H390">
        <v>0.72</v>
      </c>
      <c r="I390">
        <v>0.13800000000000001</v>
      </c>
      <c r="J390">
        <v>7.6</v>
      </c>
      <c r="K390">
        <v>21</v>
      </c>
      <c r="L390">
        <v>1332</v>
      </c>
      <c r="M390" s="11">
        <f>Sheet1[[#This Row],[Daily Discharge]]/24/60/60</f>
        <v>1.5416666666666667E-2</v>
      </c>
    </row>
    <row r="391" spans="1:13" x14ac:dyDescent="0.25">
      <c r="A391" s="1">
        <v>45314</v>
      </c>
      <c r="B391">
        <v>136</v>
      </c>
      <c r="C391">
        <v>152.59200000000001</v>
      </c>
      <c r="D391">
        <f>Sheet1[[#This Row],[Effluent COD]]/20</f>
        <v>6.8</v>
      </c>
      <c r="E391">
        <v>12</v>
      </c>
      <c r="F391">
        <v>2.1999999999999999E-2</v>
      </c>
      <c r="H391">
        <v>0.78500000000000003</v>
      </c>
      <c r="I391">
        <v>0.14299999999999999</v>
      </c>
      <c r="J391">
        <v>7.6</v>
      </c>
      <c r="K391">
        <v>16</v>
      </c>
      <c r="L391">
        <v>1122</v>
      </c>
      <c r="M391" s="10">
        <f>Sheet1[[#This Row],[Daily Discharge]]/24/60/60</f>
        <v>1.2986111111111111E-2</v>
      </c>
    </row>
    <row r="392" spans="1:13" x14ac:dyDescent="0.25">
      <c r="A392" s="1">
        <v>45315</v>
      </c>
      <c r="B392">
        <v>147</v>
      </c>
      <c r="C392">
        <v>199.92</v>
      </c>
      <c r="D392">
        <f>Sheet1[[#This Row],[Effluent COD]]/20</f>
        <v>7.35</v>
      </c>
      <c r="E392">
        <v>15</v>
      </c>
      <c r="F392">
        <v>2.4E-2</v>
      </c>
      <c r="H392">
        <v>0.96299999999999997</v>
      </c>
      <c r="I392">
        <v>0.14199999999999999</v>
      </c>
      <c r="J392">
        <v>7.65</v>
      </c>
      <c r="K392">
        <v>17</v>
      </c>
      <c r="L392">
        <v>1360</v>
      </c>
      <c r="M392" s="11">
        <f>Sheet1[[#This Row],[Daily Discharge]]/24/60/60</f>
        <v>1.5740740740740739E-2</v>
      </c>
    </row>
    <row r="393" spans="1:13" x14ac:dyDescent="0.25">
      <c r="A393" s="1">
        <v>45316</v>
      </c>
      <c r="B393">
        <v>146</v>
      </c>
      <c r="C393">
        <v>199.43600000000001</v>
      </c>
      <c r="D393">
        <f>Sheet1[[#This Row],[Effluent COD]]/20</f>
        <v>7.3</v>
      </c>
      <c r="E393">
        <v>9</v>
      </c>
      <c r="F393">
        <v>2.7E-2</v>
      </c>
      <c r="H393">
        <v>0.92200000000000004</v>
      </c>
      <c r="I393">
        <v>0.129</v>
      </c>
      <c r="J393">
        <v>7.62</v>
      </c>
      <c r="K393">
        <v>19</v>
      </c>
      <c r="L393">
        <v>1366</v>
      </c>
      <c r="M393" s="10">
        <f>Sheet1[[#This Row],[Daily Discharge]]/24/60/60</f>
        <v>1.5810185185185184E-2</v>
      </c>
    </row>
    <row r="394" spans="1:13" x14ac:dyDescent="0.25">
      <c r="A394" s="1">
        <v>45317</v>
      </c>
      <c r="B394">
        <v>145</v>
      </c>
      <c r="C394">
        <v>195.89500000000001</v>
      </c>
      <c r="D394">
        <f>Sheet1[[#This Row],[Effluent COD]]/20</f>
        <v>7.25</v>
      </c>
      <c r="E394">
        <v>25</v>
      </c>
      <c r="F394">
        <v>5.1999999999999998E-2</v>
      </c>
      <c r="H394">
        <v>1.35</v>
      </c>
      <c r="I394">
        <v>0.93899999999999995</v>
      </c>
      <c r="J394">
        <v>7.65</v>
      </c>
      <c r="K394">
        <v>22</v>
      </c>
      <c r="L394">
        <v>1351</v>
      </c>
      <c r="M394" s="11">
        <f>Sheet1[[#This Row],[Daily Discharge]]/24/60/60</f>
        <v>1.5636574074074074E-2</v>
      </c>
    </row>
    <row r="395" spans="1:13" x14ac:dyDescent="0.25">
      <c r="A395" s="1">
        <v>45318</v>
      </c>
      <c r="B395">
        <v>135</v>
      </c>
      <c r="C395">
        <v>183.87</v>
      </c>
      <c r="D395">
        <f>Sheet1[[#This Row],[Effluent COD]]/20</f>
        <v>6.75</v>
      </c>
      <c r="E395">
        <v>23</v>
      </c>
      <c r="F395">
        <v>3.1E-2</v>
      </c>
      <c r="H395">
        <v>0.98799999999999999</v>
      </c>
      <c r="I395">
        <v>0.11799999999999999</v>
      </c>
      <c r="J395">
        <v>7.62</v>
      </c>
      <c r="K395">
        <v>25</v>
      </c>
      <c r="L395">
        <v>1362</v>
      </c>
      <c r="M395" s="10">
        <f>Sheet1[[#This Row],[Daily Discharge]]/24/60/60</f>
        <v>1.576388888888889E-2</v>
      </c>
    </row>
    <row r="396" spans="1:13" x14ac:dyDescent="0.25">
      <c r="A396" s="1">
        <v>45319</v>
      </c>
      <c r="B396">
        <v>134</v>
      </c>
      <c r="C396">
        <v>175.67399999999998</v>
      </c>
      <c r="D396">
        <f>Sheet1[[#This Row],[Effluent COD]]/20</f>
        <v>6.7</v>
      </c>
      <c r="E396">
        <v>18</v>
      </c>
      <c r="F396">
        <v>5.0999999999999997E-2</v>
      </c>
      <c r="H396">
        <v>0.79800000000000004</v>
      </c>
      <c r="I396">
        <v>9.7000000000000003E-2</v>
      </c>
      <c r="J396">
        <v>7.6</v>
      </c>
      <c r="K396">
        <v>18</v>
      </c>
      <c r="L396">
        <v>1311</v>
      </c>
      <c r="M396" s="11">
        <f>Sheet1[[#This Row],[Daily Discharge]]/24/60/60</f>
        <v>1.5173611111111112E-2</v>
      </c>
    </row>
    <row r="397" spans="1:13" x14ac:dyDescent="0.25">
      <c r="A397" s="1">
        <v>45320</v>
      </c>
      <c r="B397">
        <v>143</v>
      </c>
      <c r="C397">
        <v>180.46600000000001</v>
      </c>
      <c r="D397">
        <f>Sheet1[[#This Row],[Effluent COD]]/20</f>
        <v>7.15</v>
      </c>
      <c r="E397">
        <v>24</v>
      </c>
      <c r="F397">
        <v>2.5000000000000001E-2</v>
      </c>
      <c r="H397">
        <v>1.04</v>
      </c>
      <c r="I397">
        <v>0.125</v>
      </c>
      <c r="J397">
        <v>7.62</v>
      </c>
      <c r="K397">
        <v>18</v>
      </c>
      <c r="L397">
        <v>1262</v>
      </c>
      <c r="M397" s="10">
        <f>Sheet1[[#This Row],[Daily Discharge]]/24/60/60</f>
        <v>1.4606481481481481E-2</v>
      </c>
    </row>
    <row r="398" spans="1:13" x14ac:dyDescent="0.25">
      <c r="A398" s="1">
        <v>45321</v>
      </c>
      <c r="B398">
        <v>138</v>
      </c>
      <c r="C398">
        <v>172.5</v>
      </c>
      <c r="D398">
        <f>Sheet1[[#This Row],[Effluent COD]]/20</f>
        <v>6.9</v>
      </c>
      <c r="E398">
        <v>9</v>
      </c>
      <c r="F398">
        <v>2.8000000000000001E-2</v>
      </c>
      <c r="H398">
        <v>1.08</v>
      </c>
      <c r="I398">
        <v>0.122</v>
      </c>
      <c r="J398">
        <v>7.64</v>
      </c>
      <c r="K398">
        <v>19</v>
      </c>
      <c r="L398">
        <v>1250</v>
      </c>
      <c r="M398" s="11">
        <f>Sheet1[[#This Row],[Daily Discharge]]/24/60/60</f>
        <v>1.4467592592592593E-2</v>
      </c>
    </row>
    <row r="399" spans="1:13" x14ac:dyDescent="0.25">
      <c r="A399" s="1">
        <v>45322</v>
      </c>
      <c r="B399">
        <v>214</v>
      </c>
      <c r="C399">
        <v>221.49</v>
      </c>
      <c r="D399">
        <f>Sheet1[[#This Row],[Effluent COD]]/20</f>
        <v>10.7</v>
      </c>
      <c r="E399">
        <v>13</v>
      </c>
      <c r="F399">
        <v>3.5000000000000003E-2</v>
      </c>
      <c r="H399">
        <v>1.45</v>
      </c>
      <c r="I399">
        <v>0.28699999999999998</v>
      </c>
      <c r="J399">
        <v>7.38</v>
      </c>
      <c r="K399">
        <v>17</v>
      </c>
      <c r="L399">
        <v>1035</v>
      </c>
      <c r="M399" s="10">
        <f>Sheet1[[#This Row],[Daily Discharge]]/24/60/60</f>
        <v>1.1979166666666667E-2</v>
      </c>
    </row>
    <row r="400" spans="1:13" x14ac:dyDescent="0.25">
      <c r="A400" s="1">
        <v>45323</v>
      </c>
      <c r="B400">
        <v>878</v>
      </c>
      <c r="C400">
        <v>973.702</v>
      </c>
      <c r="D400">
        <f>Sheet1[[#This Row],[Effluent COD]]/20</f>
        <v>43.9</v>
      </c>
      <c r="E400">
        <v>726</v>
      </c>
      <c r="F400">
        <v>0.69699999999999995</v>
      </c>
      <c r="H400">
        <v>12.9</v>
      </c>
      <c r="I400">
        <v>3.12</v>
      </c>
      <c r="J400">
        <v>7.58</v>
      </c>
      <c r="K400">
        <v>24</v>
      </c>
      <c r="L400">
        <v>1109</v>
      </c>
      <c r="M400" s="11">
        <f>Sheet1[[#This Row],[Daily Discharge]]/24/60/60</f>
        <v>1.2835648148148148E-2</v>
      </c>
    </row>
    <row r="401" spans="1:13" x14ac:dyDescent="0.25">
      <c r="A401" s="1">
        <v>45324</v>
      </c>
      <c r="B401">
        <v>146</v>
      </c>
      <c r="C401">
        <v>165.41800000000001</v>
      </c>
      <c r="D401">
        <f>Sheet1[[#This Row],[Effluent COD]]/20</f>
        <v>7.3</v>
      </c>
      <c r="E401">
        <v>24</v>
      </c>
      <c r="F401">
        <v>0.24099999999999999</v>
      </c>
      <c r="H401">
        <v>1.01</v>
      </c>
      <c r="I401">
        <v>0.16900000000000001</v>
      </c>
      <c r="J401">
        <v>7.59</v>
      </c>
      <c r="K401">
        <v>17</v>
      </c>
      <c r="L401">
        <v>1133</v>
      </c>
      <c r="M401" s="10">
        <f>Sheet1[[#This Row],[Daily Discharge]]/24/60/60</f>
        <v>1.3113425925925928E-2</v>
      </c>
    </row>
    <row r="402" spans="1:13" x14ac:dyDescent="0.25">
      <c r="A402" s="1">
        <v>45325</v>
      </c>
      <c r="B402">
        <v>157</v>
      </c>
      <c r="C402">
        <v>177.881</v>
      </c>
      <c r="D402">
        <f>Sheet1[[#This Row],[Effluent COD]]/20</f>
        <v>7.85</v>
      </c>
      <c r="E402">
        <v>22</v>
      </c>
      <c r="F402">
        <v>6.0999999999999999E-2</v>
      </c>
      <c r="H402">
        <v>1.39</v>
      </c>
      <c r="I402">
        <v>0.223</v>
      </c>
      <c r="J402">
        <v>7.64</v>
      </c>
      <c r="K402">
        <v>21</v>
      </c>
      <c r="L402">
        <v>1133</v>
      </c>
      <c r="M402" s="11">
        <f>Sheet1[[#This Row],[Daily Discharge]]/24/60/60</f>
        <v>1.3113425925925928E-2</v>
      </c>
    </row>
    <row r="403" spans="1:13" x14ac:dyDescent="0.25">
      <c r="A403" s="1">
        <v>45326</v>
      </c>
      <c r="B403">
        <v>157</v>
      </c>
      <c r="C403">
        <v>189.185</v>
      </c>
      <c r="D403">
        <f>Sheet1[[#This Row],[Effluent COD]]/20</f>
        <v>7.85</v>
      </c>
      <c r="E403">
        <v>12</v>
      </c>
      <c r="F403">
        <v>4.4999999999999998E-2</v>
      </c>
      <c r="H403">
        <v>1.1499999999999999</v>
      </c>
      <c r="I403">
        <v>0.17899999999999999</v>
      </c>
      <c r="J403">
        <v>7.68</v>
      </c>
      <c r="K403">
        <v>24</v>
      </c>
      <c r="L403">
        <v>1205</v>
      </c>
      <c r="M403" s="10">
        <f>Sheet1[[#This Row],[Daily Discharge]]/24/60/60</f>
        <v>1.3946759259259259E-2</v>
      </c>
    </row>
    <row r="404" spans="1:13" x14ac:dyDescent="0.25">
      <c r="A404" s="1">
        <v>45327</v>
      </c>
      <c r="B404">
        <v>172</v>
      </c>
      <c r="C404">
        <v>211.73200000000003</v>
      </c>
      <c r="D404">
        <f>Sheet1[[#This Row],[Effluent COD]]/20</f>
        <v>8.6</v>
      </c>
      <c r="E404">
        <v>20</v>
      </c>
      <c r="F404">
        <v>4.3999999999999997E-2</v>
      </c>
      <c r="H404">
        <v>0.85499999999999998</v>
      </c>
      <c r="I404">
        <v>0.17799999999999999</v>
      </c>
      <c r="J404">
        <v>7.72</v>
      </c>
      <c r="K404">
        <v>21</v>
      </c>
      <c r="L404">
        <v>1231</v>
      </c>
      <c r="M404" s="11">
        <f>Sheet1[[#This Row],[Daily Discharge]]/24/60/60</f>
        <v>1.4247685185185184E-2</v>
      </c>
    </row>
    <row r="405" spans="1:13" x14ac:dyDescent="0.25">
      <c r="A405" s="1">
        <v>45328</v>
      </c>
      <c r="B405">
        <v>159</v>
      </c>
      <c r="C405">
        <v>205.58699999999999</v>
      </c>
      <c r="D405">
        <f>Sheet1[[#This Row],[Effluent COD]]/20</f>
        <v>7.95</v>
      </c>
      <c r="E405">
        <v>26</v>
      </c>
      <c r="F405">
        <v>4.7E-2</v>
      </c>
      <c r="H405">
        <v>1</v>
      </c>
      <c r="I405">
        <v>0.16600000000000001</v>
      </c>
      <c r="J405">
        <v>7.72</v>
      </c>
      <c r="K405">
        <v>19</v>
      </c>
      <c r="L405">
        <v>1293</v>
      </c>
      <c r="M405" s="10">
        <f>Sheet1[[#This Row],[Daily Discharge]]/24/60/60</f>
        <v>1.4965277777777779E-2</v>
      </c>
    </row>
    <row r="406" spans="1:13" x14ac:dyDescent="0.25">
      <c r="A406" s="1">
        <v>45329</v>
      </c>
      <c r="B406">
        <v>143</v>
      </c>
      <c r="C406">
        <v>179.46499999999995</v>
      </c>
      <c r="D406">
        <f>Sheet1[[#This Row],[Effluent COD]]/20</f>
        <v>7.15</v>
      </c>
      <c r="E406">
        <v>18</v>
      </c>
      <c r="F406">
        <v>3.7999999999999999E-2</v>
      </c>
      <c r="H406">
        <v>0.75600000000000001</v>
      </c>
      <c r="I406">
        <v>0.14199999999999999</v>
      </c>
      <c r="J406">
        <v>7.72</v>
      </c>
      <c r="K406">
        <v>14</v>
      </c>
      <c r="L406">
        <v>1255</v>
      </c>
      <c r="M406" s="11">
        <f>Sheet1[[#This Row],[Daily Discharge]]/24/60/60</f>
        <v>1.4525462962962964E-2</v>
      </c>
    </row>
    <row r="407" spans="1:13" x14ac:dyDescent="0.25">
      <c r="A407" s="1">
        <v>45330</v>
      </c>
      <c r="B407">
        <v>162</v>
      </c>
      <c r="C407">
        <v>211.41</v>
      </c>
      <c r="D407">
        <f>Sheet1[[#This Row],[Effluent COD]]/20</f>
        <v>8.1</v>
      </c>
      <c r="E407">
        <v>19</v>
      </c>
      <c r="F407">
        <v>9.5000000000000001E-2</v>
      </c>
      <c r="H407">
        <v>0.97099999999999997</v>
      </c>
      <c r="I407">
        <v>0.32500000000000001</v>
      </c>
      <c r="J407">
        <v>7.65</v>
      </c>
      <c r="K407">
        <v>20</v>
      </c>
      <c r="L407">
        <v>1305</v>
      </c>
      <c r="M407" s="10">
        <f>Sheet1[[#This Row],[Daily Discharge]]/24/60/60</f>
        <v>1.5104166666666667E-2</v>
      </c>
    </row>
    <row r="408" spans="1:13" x14ac:dyDescent="0.25">
      <c r="A408" s="1">
        <v>45331</v>
      </c>
      <c r="B408">
        <v>141</v>
      </c>
      <c r="C408">
        <v>74.871000000000009</v>
      </c>
      <c r="D408">
        <f>Sheet1[[#This Row],[Effluent COD]]/20</f>
        <v>7.05</v>
      </c>
      <c r="E408">
        <v>20</v>
      </c>
      <c r="F408">
        <v>5.7000000000000002E-2</v>
      </c>
      <c r="H408">
        <v>0.56299999999999994</v>
      </c>
      <c r="I408">
        <v>0.11899999999999999</v>
      </c>
      <c r="J408">
        <v>7.4</v>
      </c>
      <c r="K408">
        <v>9</v>
      </c>
      <c r="L408">
        <v>531</v>
      </c>
      <c r="M408" s="11">
        <f>Sheet1[[#This Row],[Daily Discharge]]/24/60/60</f>
        <v>6.1458333333333339E-3</v>
      </c>
    </row>
    <row r="409" spans="1:13" x14ac:dyDescent="0.25">
      <c r="A409" s="1">
        <v>45332</v>
      </c>
      <c r="B409">
        <v>123</v>
      </c>
      <c r="C409">
        <v>0</v>
      </c>
      <c r="D409">
        <f>Sheet1[[#This Row],[Effluent COD]]/20</f>
        <v>6.15</v>
      </c>
      <c r="E409">
        <v>9</v>
      </c>
      <c r="F409">
        <v>6.5000000000000002E-2</v>
      </c>
      <c r="H409">
        <v>0.52100000000000002</v>
      </c>
      <c r="I409">
        <v>0.113</v>
      </c>
      <c r="J409">
        <v>7.59</v>
      </c>
      <c r="K409">
        <v>17</v>
      </c>
      <c r="L409">
        <v>0</v>
      </c>
      <c r="M409" s="10">
        <f>Sheet1[[#This Row],[Daily Discharge]]/24/60/60</f>
        <v>0</v>
      </c>
    </row>
    <row r="410" spans="1:13" x14ac:dyDescent="0.25">
      <c r="A410" s="1">
        <v>45333</v>
      </c>
      <c r="B410">
        <v>118</v>
      </c>
      <c r="C410">
        <v>0</v>
      </c>
      <c r="D410">
        <f>Sheet1[[#This Row],[Effluent COD]]/20</f>
        <v>5.9</v>
      </c>
      <c r="E410">
        <v>8</v>
      </c>
      <c r="F410">
        <v>5.5E-2</v>
      </c>
      <c r="H410">
        <v>0.52</v>
      </c>
      <c r="I410">
        <v>0.106</v>
      </c>
      <c r="J410">
        <v>7.38</v>
      </c>
      <c r="K410">
        <v>9</v>
      </c>
      <c r="L410">
        <v>0</v>
      </c>
      <c r="M410" s="11">
        <f>Sheet1[[#This Row],[Daily Discharge]]/24/60/60</f>
        <v>0</v>
      </c>
    </row>
    <row r="411" spans="1:13" x14ac:dyDescent="0.25">
      <c r="A411" s="1">
        <v>45334</v>
      </c>
      <c r="B411">
        <v>123</v>
      </c>
      <c r="C411">
        <v>97.662000000000006</v>
      </c>
      <c r="D411">
        <f>Sheet1[[#This Row],[Effluent COD]]/20</f>
        <v>6.15</v>
      </c>
      <c r="E411">
        <v>10</v>
      </c>
      <c r="F411">
        <v>5.8000000000000003E-2</v>
      </c>
      <c r="H411">
        <v>0.58399999999999996</v>
      </c>
      <c r="I411">
        <v>0.28699999999999998</v>
      </c>
      <c r="J411">
        <v>7.48</v>
      </c>
      <c r="K411">
        <v>16</v>
      </c>
      <c r="L411">
        <v>794</v>
      </c>
      <c r="M411" s="10">
        <f>Sheet1[[#This Row],[Daily Discharge]]/24/60/60</f>
        <v>9.1898148148148156E-3</v>
      </c>
    </row>
    <row r="412" spans="1:13" x14ac:dyDescent="0.25">
      <c r="A412" s="1">
        <v>45335</v>
      </c>
      <c r="B412">
        <v>114</v>
      </c>
      <c r="C412">
        <v>151.62</v>
      </c>
      <c r="D412">
        <f>Sheet1[[#This Row],[Effluent COD]]/20</f>
        <v>5.7</v>
      </c>
      <c r="E412">
        <v>10</v>
      </c>
      <c r="F412">
        <v>2.9000000000000001E-2</v>
      </c>
      <c r="H412">
        <v>0.69399999999999995</v>
      </c>
      <c r="I412">
        <v>0.109</v>
      </c>
      <c r="J412">
        <v>7.67</v>
      </c>
      <c r="K412">
        <v>21</v>
      </c>
      <c r="L412">
        <v>1330</v>
      </c>
      <c r="M412" s="11">
        <f>Sheet1[[#This Row],[Daily Discharge]]/24/60/60</f>
        <v>1.5393518518518518E-2</v>
      </c>
    </row>
    <row r="413" spans="1:13" x14ac:dyDescent="0.25">
      <c r="A413" s="1">
        <v>45336</v>
      </c>
      <c r="B413">
        <v>115</v>
      </c>
      <c r="C413">
        <v>137.655</v>
      </c>
      <c r="D413">
        <f>Sheet1[[#This Row],[Effluent COD]]/20</f>
        <v>5.75</v>
      </c>
      <c r="E413">
        <v>10</v>
      </c>
      <c r="F413">
        <v>3.5000000000000003E-2</v>
      </c>
      <c r="H413">
        <v>0.64400000000000002</v>
      </c>
      <c r="I413">
        <v>0.11600000000000001</v>
      </c>
      <c r="J413">
        <v>7.91</v>
      </c>
      <c r="K413">
        <v>18</v>
      </c>
      <c r="L413">
        <v>1197</v>
      </c>
      <c r="M413" s="10">
        <f>Sheet1[[#This Row],[Daily Discharge]]/24/60/60</f>
        <v>1.3854166666666667E-2</v>
      </c>
    </row>
    <row r="414" spans="1:13" x14ac:dyDescent="0.25">
      <c r="A414" s="1">
        <v>45337</v>
      </c>
      <c r="B414">
        <v>116</v>
      </c>
      <c r="C414">
        <v>162.39999999999998</v>
      </c>
      <c r="D414">
        <f>Sheet1[[#This Row],[Effluent COD]]/20</f>
        <v>5.8</v>
      </c>
      <c r="E414">
        <v>12</v>
      </c>
      <c r="F414">
        <v>3.9E-2</v>
      </c>
      <c r="H414">
        <v>0.68700000000000006</v>
      </c>
      <c r="I414">
        <v>0.112</v>
      </c>
      <c r="J414">
        <v>7.87</v>
      </c>
      <c r="K414">
        <v>18</v>
      </c>
      <c r="L414">
        <v>1400</v>
      </c>
      <c r="M414" s="11">
        <f>Sheet1[[#This Row],[Daily Discharge]]/24/60/60</f>
        <v>1.6203703703703703E-2</v>
      </c>
    </row>
    <row r="415" spans="1:13" x14ac:dyDescent="0.25">
      <c r="A415" s="1">
        <v>45338</v>
      </c>
      <c r="B415">
        <v>113</v>
      </c>
      <c r="C415">
        <v>157.74799999999999</v>
      </c>
      <c r="D415">
        <f>Sheet1[[#This Row],[Effluent COD]]/20</f>
        <v>5.65</v>
      </c>
      <c r="E415">
        <v>12</v>
      </c>
      <c r="F415">
        <v>3.9E-2</v>
      </c>
      <c r="H415">
        <v>0.68600000000000005</v>
      </c>
      <c r="I415">
        <v>0.26200000000000001</v>
      </c>
      <c r="J415">
        <v>7.99</v>
      </c>
      <c r="K415">
        <v>23</v>
      </c>
      <c r="L415">
        <v>1396</v>
      </c>
      <c r="M415" s="10">
        <f>Sheet1[[#This Row],[Daily Discharge]]/24/60/60</f>
        <v>1.6157407407407409E-2</v>
      </c>
    </row>
    <row r="416" spans="1:13" x14ac:dyDescent="0.25">
      <c r="A416" s="1">
        <v>45339</v>
      </c>
      <c r="B416">
        <v>109</v>
      </c>
      <c r="C416">
        <v>151.83699999999999</v>
      </c>
      <c r="D416">
        <f>Sheet1[[#This Row],[Effluent COD]]/20</f>
        <v>5.45</v>
      </c>
      <c r="E416">
        <v>17</v>
      </c>
      <c r="F416">
        <v>4.8000000000000001E-2</v>
      </c>
      <c r="H416">
        <v>0.68600000000000005</v>
      </c>
      <c r="I416">
        <v>0.154</v>
      </c>
      <c r="J416">
        <v>7.94</v>
      </c>
      <c r="K416">
        <v>19</v>
      </c>
      <c r="L416">
        <v>1393</v>
      </c>
      <c r="M416" s="11">
        <f>Sheet1[[#This Row],[Daily Discharge]]/24/60/60</f>
        <v>1.6122685185185184E-2</v>
      </c>
    </row>
    <row r="417" spans="1:13" x14ac:dyDescent="0.25">
      <c r="A417" s="1">
        <v>45340</v>
      </c>
      <c r="B417">
        <v>123</v>
      </c>
      <c r="C417">
        <v>121.524</v>
      </c>
      <c r="D417">
        <f>Sheet1[[#This Row],[Effluent COD]]/20</f>
        <v>6.15</v>
      </c>
      <c r="E417">
        <v>15</v>
      </c>
      <c r="F417">
        <v>0.03</v>
      </c>
      <c r="H417">
        <v>0.69799999999999995</v>
      </c>
      <c r="I417">
        <v>0.17599999999999999</v>
      </c>
      <c r="J417">
        <v>7.9</v>
      </c>
      <c r="K417">
        <v>17</v>
      </c>
      <c r="L417">
        <v>988</v>
      </c>
      <c r="M417" s="10">
        <f>Sheet1[[#This Row],[Daily Discharge]]/24/60/60</f>
        <v>1.1435185185185185E-2</v>
      </c>
    </row>
    <row r="418" spans="1:13" x14ac:dyDescent="0.25">
      <c r="A418" s="1">
        <v>45341</v>
      </c>
      <c r="B418">
        <v>124</v>
      </c>
      <c r="C418">
        <v>0</v>
      </c>
      <c r="D418">
        <f>Sheet1[[#This Row],[Effluent COD]]/20</f>
        <v>6.2</v>
      </c>
      <c r="E418">
        <v>13</v>
      </c>
      <c r="F418">
        <v>4.9000000000000002E-2</v>
      </c>
      <c r="H418">
        <v>0.623</v>
      </c>
      <c r="I418">
        <v>0.22800000000000001</v>
      </c>
      <c r="J418">
        <v>7.48</v>
      </c>
      <c r="K418">
        <v>9</v>
      </c>
      <c r="L418">
        <v>0</v>
      </c>
      <c r="M418" s="11">
        <f>Sheet1[[#This Row],[Daily Discharge]]/24/60/60</f>
        <v>0</v>
      </c>
    </row>
    <row r="419" spans="1:13" x14ac:dyDescent="0.25">
      <c r="A419" s="1">
        <v>45342</v>
      </c>
      <c r="B419">
        <v>118</v>
      </c>
      <c r="C419">
        <v>115.758</v>
      </c>
      <c r="D419">
        <f>Sheet1[[#This Row],[Effluent COD]]/20</f>
        <v>5.9</v>
      </c>
      <c r="E419">
        <v>12</v>
      </c>
      <c r="F419">
        <v>3.1E-2</v>
      </c>
      <c r="H419">
        <v>0.79400000000000004</v>
      </c>
      <c r="I419">
        <v>0.249</v>
      </c>
      <c r="J419">
        <v>7.92</v>
      </c>
      <c r="K419">
        <v>18</v>
      </c>
      <c r="L419">
        <v>981</v>
      </c>
      <c r="M419" s="10">
        <f>Sheet1[[#This Row],[Daily Discharge]]/24/60/60</f>
        <v>1.1354166666666667E-2</v>
      </c>
    </row>
    <row r="420" spans="1:13" x14ac:dyDescent="0.25">
      <c r="A420" s="1">
        <v>45343</v>
      </c>
      <c r="B420">
        <v>112</v>
      </c>
      <c r="C420">
        <v>154.11199999999999</v>
      </c>
      <c r="D420">
        <f>Sheet1[[#This Row],[Effluent COD]]/20</f>
        <v>5.6</v>
      </c>
      <c r="E420">
        <v>12</v>
      </c>
      <c r="F420">
        <v>2.5000000000000001E-2</v>
      </c>
      <c r="H420">
        <v>0.71599999999999997</v>
      </c>
      <c r="I420">
        <v>0.24399999999999999</v>
      </c>
      <c r="J420">
        <v>7.92</v>
      </c>
      <c r="K420">
        <v>19</v>
      </c>
      <c r="L420">
        <v>1376</v>
      </c>
      <c r="M420" s="11">
        <f>Sheet1[[#This Row],[Daily Discharge]]/24/60/60</f>
        <v>1.5925925925925927E-2</v>
      </c>
    </row>
    <row r="421" spans="1:13" x14ac:dyDescent="0.25">
      <c r="A421" s="1">
        <v>45344</v>
      </c>
      <c r="B421">
        <v>107</v>
      </c>
      <c r="C421">
        <v>147.446</v>
      </c>
      <c r="D421">
        <f>Sheet1[[#This Row],[Effluent COD]]/20</f>
        <v>5.35</v>
      </c>
      <c r="E421">
        <v>6</v>
      </c>
      <c r="F421">
        <v>2.5999999999999999E-2</v>
      </c>
      <c r="H421">
        <v>0.65600000000000003</v>
      </c>
      <c r="I421">
        <v>0.23300000000000001</v>
      </c>
      <c r="J421">
        <v>7.89</v>
      </c>
      <c r="K421">
        <v>13</v>
      </c>
      <c r="L421">
        <v>1378</v>
      </c>
      <c r="M421" s="10">
        <f>Sheet1[[#This Row],[Daily Discharge]]/24/60/60</f>
        <v>1.5949074074074074E-2</v>
      </c>
    </row>
    <row r="422" spans="1:13" x14ac:dyDescent="0.25">
      <c r="A422" s="1">
        <v>45345</v>
      </c>
      <c r="B422">
        <v>117</v>
      </c>
      <c r="C422">
        <v>154.44</v>
      </c>
      <c r="D422">
        <f>Sheet1[[#This Row],[Effluent COD]]/20</f>
        <v>5.85</v>
      </c>
      <c r="E422">
        <v>10</v>
      </c>
      <c r="F422">
        <v>4.1000000000000002E-2</v>
      </c>
      <c r="H422">
        <v>0.56100000000000005</v>
      </c>
      <c r="I422">
        <v>0.38200000000000001</v>
      </c>
      <c r="J422">
        <v>7.57</v>
      </c>
      <c r="K422">
        <v>10</v>
      </c>
      <c r="L422">
        <v>1320</v>
      </c>
      <c r="M422" s="11">
        <f>Sheet1[[#This Row],[Daily Discharge]]/24/60/60</f>
        <v>1.5277777777777777E-2</v>
      </c>
    </row>
    <row r="423" spans="1:13" x14ac:dyDescent="0.25">
      <c r="A423" s="1">
        <v>45346</v>
      </c>
      <c r="B423">
        <v>118</v>
      </c>
      <c r="C423">
        <v>148.44399999999999</v>
      </c>
      <c r="D423">
        <f>Sheet1[[#This Row],[Effluent COD]]/20</f>
        <v>5.9</v>
      </c>
      <c r="E423">
        <v>15</v>
      </c>
      <c r="F423">
        <v>0.04</v>
      </c>
      <c r="H423">
        <v>0.65600000000000003</v>
      </c>
      <c r="I423">
        <v>0.109</v>
      </c>
      <c r="J423">
        <v>7.88</v>
      </c>
      <c r="K423">
        <v>9</v>
      </c>
      <c r="L423">
        <v>1258</v>
      </c>
      <c r="M423" s="10">
        <f>Sheet1[[#This Row],[Daily Discharge]]/24/60/60</f>
        <v>1.4560185185185185E-2</v>
      </c>
    </row>
    <row r="424" spans="1:13" x14ac:dyDescent="0.25">
      <c r="A424" s="1">
        <v>45347</v>
      </c>
      <c r="B424">
        <v>109</v>
      </c>
      <c r="C424">
        <v>133.52500000000001</v>
      </c>
      <c r="D424">
        <f>Sheet1[[#This Row],[Effluent COD]]/20</f>
        <v>5.45</v>
      </c>
      <c r="E424">
        <v>20</v>
      </c>
      <c r="F424">
        <v>4.1000000000000002E-2</v>
      </c>
      <c r="H424">
        <v>0.40200000000000002</v>
      </c>
      <c r="I424">
        <v>0.158</v>
      </c>
      <c r="J424">
        <v>7.89</v>
      </c>
      <c r="K424">
        <v>15</v>
      </c>
      <c r="L424">
        <v>1225</v>
      </c>
      <c r="M424" s="11">
        <f>Sheet1[[#This Row],[Daily Discharge]]/24/60/60</f>
        <v>1.417824074074074E-2</v>
      </c>
    </row>
    <row r="425" spans="1:13" x14ac:dyDescent="0.25">
      <c r="A425" s="1">
        <v>45348</v>
      </c>
      <c r="B425">
        <v>110</v>
      </c>
      <c r="C425">
        <v>126.61</v>
      </c>
      <c r="D425">
        <f>Sheet1[[#This Row],[Effluent COD]]/20</f>
        <v>5.5</v>
      </c>
      <c r="E425">
        <v>17</v>
      </c>
      <c r="F425">
        <v>7.1999999999999995E-2</v>
      </c>
      <c r="H425">
        <v>0.71099999999999997</v>
      </c>
      <c r="I425">
        <v>0.159</v>
      </c>
      <c r="J425">
        <v>7.89</v>
      </c>
      <c r="K425">
        <v>20</v>
      </c>
      <c r="L425">
        <v>1151</v>
      </c>
      <c r="M425" s="10">
        <f>Sheet1[[#This Row],[Daily Discharge]]/24/60/60</f>
        <v>1.3321759259259261E-2</v>
      </c>
    </row>
    <row r="426" spans="1:13" x14ac:dyDescent="0.25">
      <c r="A426" s="1">
        <v>45349</v>
      </c>
      <c r="B426">
        <v>119</v>
      </c>
      <c r="C426">
        <v>117.334</v>
      </c>
      <c r="D426">
        <f>Sheet1[[#This Row],[Effluent COD]]/20</f>
        <v>5.95</v>
      </c>
      <c r="E426">
        <v>19</v>
      </c>
      <c r="F426">
        <v>2.3E-2</v>
      </c>
      <c r="H426">
        <v>0.71599999999999997</v>
      </c>
      <c r="I426">
        <v>0.154</v>
      </c>
      <c r="J426">
        <v>7.86</v>
      </c>
      <c r="K426">
        <v>18</v>
      </c>
      <c r="L426">
        <v>986</v>
      </c>
      <c r="M426" s="11">
        <f>Sheet1[[#This Row],[Daily Discharge]]/24/60/60</f>
        <v>1.1412037037037037E-2</v>
      </c>
    </row>
    <row r="427" spans="1:13" x14ac:dyDescent="0.25">
      <c r="A427" s="1">
        <v>45350</v>
      </c>
      <c r="B427">
        <v>125</v>
      </c>
      <c r="C427">
        <v>152.625</v>
      </c>
      <c r="D427">
        <f>Sheet1[[#This Row],[Effluent COD]]/20</f>
        <v>6.25</v>
      </c>
      <c r="E427">
        <v>13</v>
      </c>
      <c r="F427">
        <v>2.4E-2</v>
      </c>
      <c r="H427">
        <v>0.65800000000000003</v>
      </c>
      <c r="I427">
        <v>0.14000000000000001</v>
      </c>
      <c r="J427">
        <v>7.91</v>
      </c>
      <c r="K427">
        <v>16</v>
      </c>
      <c r="L427">
        <v>1221</v>
      </c>
      <c r="M427" s="10">
        <f>Sheet1[[#This Row],[Daily Discharge]]/24/60/60</f>
        <v>1.4131944444444444E-2</v>
      </c>
    </row>
    <row r="428" spans="1:13" x14ac:dyDescent="0.25">
      <c r="A428" s="1">
        <v>45351</v>
      </c>
      <c r="B428">
        <v>136</v>
      </c>
      <c r="C428">
        <v>166.05600000000001</v>
      </c>
      <c r="D428">
        <f>Sheet1[[#This Row],[Effluent COD]]/20</f>
        <v>6.8</v>
      </c>
      <c r="E428">
        <v>18</v>
      </c>
      <c r="F428">
        <v>2.9000000000000001E-2</v>
      </c>
      <c r="H428">
        <v>0.67400000000000004</v>
      </c>
      <c r="I428">
        <v>0.16700000000000001</v>
      </c>
      <c r="J428">
        <v>7.9</v>
      </c>
      <c r="K428">
        <v>21</v>
      </c>
      <c r="L428">
        <v>1221</v>
      </c>
      <c r="M428" s="11">
        <f>Sheet1[[#This Row],[Daily Discharge]]/24/60/60</f>
        <v>1.4131944444444444E-2</v>
      </c>
    </row>
    <row r="429" spans="1:13" x14ac:dyDescent="0.25">
      <c r="A429" s="1">
        <v>45352</v>
      </c>
      <c r="B429">
        <v>151</v>
      </c>
      <c r="C429">
        <v>192.22300000000001</v>
      </c>
      <c r="D429">
        <f>Sheet1[[#This Row],[Effluent COD]]/20</f>
        <v>7.55</v>
      </c>
      <c r="E429">
        <v>13</v>
      </c>
      <c r="F429">
        <v>0.04</v>
      </c>
      <c r="H429">
        <v>0.65600000000000003</v>
      </c>
      <c r="I429">
        <v>0.158</v>
      </c>
      <c r="J429">
        <v>7.9</v>
      </c>
      <c r="K429">
        <v>18</v>
      </c>
      <c r="L429">
        <v>1273</v>
      </c>
      <c r="M429" s="10">
        <f>Sheet1[[#This Row],[Daily Discharge]]/24/60/60</f>
        <v>1.4733796296296295E-2</v>
      </c>
    </row>
    <row r="430" spans="1:13" x14ac:dyDescent="0.25">
      <c r="A430" s="1">
        <v>45353</v>
      </c>
      <c r="B430">
        <v>131</v>
      </c>
      <c r="C430">
        <v>173.83699999999999</v>
      </c>
      <c r="D430">
        <f>Sheet1[[#This Row],[Effluent COD]]/20</f>
        <v>6.55</v>
      </c>
      <c r="E430">
        <v>14</v>
      </c>
      <c r="F430">
        <v>2.8000000000000001E-2</v>
      </c>
      <c r="H430">
        <v>0.79600000000000004</v>
      </c>
      <c r="I430">
        <v>0.16400000000000001</v>
      </c>
      <c r="J430">
        <v>7.87</v>
      </c>
      <c r="K430">
        <v>9</v>
      </c>
      <c r="L430">
        <v>1327</v>
      </c>
      <c r="M430" s="11">
        <f>Sheet1[[#This Row],[Daily Discharge]]/24/60/60</f>
        <v>1.5358796296296296E-2</v>
      </c>
    </row>
    <row r="431" spans="1:13" x14ac:dyDescent="0.25">
      <c r="A431" s="1">
        <v>45354</v>
      </c>
      <c r="B431">
        <v>141</v>
      </c>
      <c r="C431">
        <v>194.01599999999999</v>
      </c>
      <c r="D431">
        <f>Sheet1[[#This Row],[Effluent COD]]/20</f>
        <v>7.05</v>
      </c>
      <c r="E431">
        <v>17</v>
      </c>
      <c r="F431">
        <v>2.9000000000000001E-2</v>
      </c>
      <c r="H431">
        <v>0.72799999999999998</v>
      </c>
      <c r="I431">
        <v>0.184</v>
      </c>
      <c r="J431">
        <v>7.8</v>
      </c>
      <c r="K431">
        <v>17</v>
      </c>
      <c r="L431">
        <v>1376</v>
      </c>
      <c r="M431" s="10">
        <f>Sheet1[[#This Row],[Daily Discharge]]/24/60/60</f>
        <v>1.5925925925925927E-2</v>
      </c>
    </row>
    <row r="432" spans="1:13" x14ac:dyDescent="0.25">
      <c r="A432" s="1">
        <v>45355</v>
      </c>
      <c r="B432">
        <v>142</v>
      </c>
      <c r="C432">
        <v>197.52199999999999</v>
      </c>
      <c r="D432">
        <f>Sheet1[[#This Row],[Effluent COD]]/20</f>
        <v>7.1</v>
      </c>
      <c r="E432">
        <v>2</v>
      </c>
      <c r="F432">
        <v>0.02</v>
      </c>
      <c r="G432" s="4" t="s">
        <v>14</v>
      </c>
      <c r="H432">
        <v>0.75700000000000001</v>
      </c>
      <c r="I432">
        <v>1.01</v>
      </c>
      <c r="J432">
        <v>7.88</v>
      </c>
      <c r="K432">
        <v>19</v>
      </c>
      <c r="L432">
        <v>1391</v>
      </c>
      <c r="M432" s="11">
        <f>Sheet1[[#This Row],[Daily Discharge]]/24/60/60</f>
        <v>1.6099537037037037E-2</v>
      </c>
    </row>
    <row r="433" spans="1:13" x14ac:dyDescent="0.25">
      <c r="A433" s="1">
        <v>45356</v>
      </c>
      <c r="B433">
        <v>143</v>
      </c>
      <c r="C433">
        <v>199.19900000000001</v>
      </c>
      <c r="D433">
        <f>Sheet1[[#This Row],[Effluent COD]]/20</f>
        <v>7.15</v>
      </c>
      <c r="E433">
        <v>12</v>
      </c>
      <c r="F433">
        <v>2.5999999999999999E-2</v>
      </c>
      <c r="G433" s="4">
        <v>9.4499999999999904</v>
      </c>
      <c r="H433">
        <v>0.72299999999999998</v>
      </c>
      <c r="I433">
        <v>0.19800000000000001</v>
      </c>
      <c r="J433">
        <v>7.98</v>
      </c>
      <c r="K433">
        <v>18</v>
      </c>
      <c r="L433">
        <v>1393</v>
      </c>
      <c r="M433" s="10">
        <f>Sheet1[[#This Row],[Daily Discharge]]/24/60/60</f>
        <v>1.6122685185185184E-2</v>
      </c>
    </row>
    <row r="434" spans="1:13" x14ac:dyDescent="0.25">
      <c r="A434" s="1">
        <v>45357</v>
      </c>
      <c r="B434">
        <v>142</v>
      </c>
      <c r="C434">
        <v>197.66399999999999</v>
      </c>
      <c r="D434">
        <f>Sheet1[[#This Row],[Effluent COD]]/20</f>
        <v>7.1</v>
      </c>
      <c r="E434">
        <v>9</v>
      </c>
      <c r="F434">
        <v>2.5000000000000001E-2</v>
      </c>
      <c r="G434" s="4" t="s">
        <v>15</v>
      </c>
      <c r="H434">
        <v>0.73099999999999998</v>
      </c>
      <c r="I434">
        <v>0.185</v>
      </c>
      <c r="J434">
        <v>7.93</v>
      </c>
      <c r="K434">
        <v>21</v>
      </c>
      <c r="L434">
        <v>1392</v>
      </c>
      <c r="M434" s="11">
        <f>Sheet1[[#This Row],[Daily Discharge]]/24/60/60</f>
        <v>1.6111111111111111E-2</v>
      </c>
    </row>
    <row r="435" spans="1:13" x14ac:dyDescent="0.25">
      <c r="A435" s="1">
        <v>45358</v>
      </c>
      <c r="B435">
        <v>91.2</v>
      </c>
      <c r="C435">
        <v>126.5856</v>
      </c>
      <c r="D435">
        <f>Sheet1[[#This Row],[Effluent COD]]/20</f>
        <v>4.5600000000000005</v>
      </c>
      <c r="E435">
        <v>8</v>
      </c>
      <c r="F435">
        <v>2.7E-2</v>
      </c>
      <c r="G435" s="4" t="s">
        <v>16</v>
      </c>
      <c r="H435">
        <v>0.59099999999999997</v>
      </c>
      <c r="I435">
        <v>0.14599999999999999</v>
      </c>
      <c r="J435">
        <v>7.87</v>
      </c>
      <c r="K435">
        <v>19</v>
      </c>
      <c r="L435">
        <v>1388</v>
      </c>
      <c r="M435" s="10">
        <f>Sheet1[[#This Row],[Daily Discharge]]/24/60/60</f>
        <v>1.6064814814814816E-2</v>
      </c>
    </row>
    <row r="436" spans="1:13" x14ac:dyDescent="0.25">
      <c r="A436" s="1">
        <v>45359</v>
      </c>
      <c r="B436">
        <v>72.5</v>
      </c>
      <c r="C436">
        <v>100.99250000000001</v>
      </c>
      <c r="D436">
        <f>Sheet1[[#This Row],[Effluent COD]]/20</f>
        <v>3.625</v>
      </c>
      <c r="E436">
        <v>12</v>
      </c>
      <c r="F436">
        <v>2.7E-2</v>
      </c>
      <c r="G436" s="4" t="s">
        <v>17</v>
      </c>
      <c r="H436">
        <v>0.57199999999999995</v>
      </c>
      <c r="I436">
        <v>0.30399999999999999</v>
      </c>
      <c r="J436">
        <v>7.92</v>
      </c>
      <c r="K436">
        <v>19</v>
      </c>
      <c r="L436">
        <v>1393</v>
      </c>
      <c r="M436" s="11">
        <f>Sheet1[[#This Row],[Daily Discharge]]/24/60/60</f>
        <v>1.6122685185185184E-2</v>
      </c>
    </row>
    <row r="437" spans="1:13" x14ac:dyDescent="0.25">
      <c r="A437" s="1">
        <v>45360</v>
      </c>
      <c r="B437">
        <v>63.8</v>
      </c>
      <c r="C437">
        <v>88.873400000000004</v>
      </c>
      <c r="D437">
        <f>Sheet1[[#This Row],[Effluent COD]]/20</f>
        <v>3.19</v>
      </c>
      <c r="E437">
        <v>17</v>
      </c>
      <c r="F437">
        <v>3.5999999999999997E-2</v>
      </c>
      <c r="G437" s="7">
        <v>9.08</v>
      </c>
      <c r="H437">
        <v>0.61899999999999999</v>
      </c>
      <c r="I437">
        <v>0.12</v>
      </c>
      <c r="J437">
        <v>7.91</v>
      </c>
      <c r="K437">
        <v>22</v>
      </c>
      <c r="L437">
        <v>1393</v>
      </c>
      <c r="M437" s="10">
        <f>Sheet1[[#This Row],[Daily Discharge]]/24/60/60</f>
        <v>1.6122685185185184E-2</v>
      </c>
    </row>
    <row r="438" spans="1:13" x14ac:dyDescent="0.25">
      <c r="A438" s="1">
        <v>45361</v>
      </c>
      <c r="B438">
        <v>56</v>
      </c>
      <c r="C438">
        <v>79.016000000000005</v>
      </c>
      <c r="D438">
        <f>Sheet1[[#This Row],[Effluent COD]]/20</f>
        <v>2.8</v>
      </c>
      <c r="E438">
        <v>12</v>
      </c>
      <c r="F438">
        <v>3.2000000000000001E-2</v>
      </c>
      <c r="G438" s="7">
        <v>9.08</v>
      </c>
      <c r="H438">
        <v>0.59</v>
      </c>
      <c r="I438">
        <v>0.113</v>
      </c>
      <c r="J438">
        <v>7.91</v>
      </c>
      <c r="K438">
        <v>19</v>
      </c>
      <c r="L438">
        <v>1411</v>
      </c>
      <c r="M438" s="11">
        <f>Sheet1[[#This Row],[Daily Discharge]]/24/60/60</f>
        <v>1.6331018518518519E-2</v>
      </c>
    </row>
    <row r="439" spans="1:13" x14ac:dyDescent="0.25">
      <c r="A439" s="1">
        <v>45362</v>
      </c>
      <c r="B439">
        <v>53.2</v>
      </c>
      <c r="C439">
        <v>74.320400000000006</v>
      </c>
      <c r="D439">
        <f>Sheet1[[#This Row],[Effluent COD]]/20</f>
        <v>2.66</v>
      </c>
      <c r="E439">
        <v>6</v>
      </c>
      <c r="F439">
        <v>3.1E-2</v>
      </c>
      <c r="G439" s="4" t="s">
        <v>18</v>
      </c>
      <c r="H439">
        <v>0.55900000000000005</v>
      </c>
      <c r="I439">
        <v>0.11</v>
      </c>
      <c r="J439">
        <v>7.88</v>
      </c>
      <c r="K439">
        <v>19</v>
      </c>
      <c r="L439">
        <v>1397</v>
      </c>
      <c r="M439" s="10">
        <f>Sheet1[[#This Row],[Daily Discharge]]/24/60/60</f>
        <v>1.6168981481481482E-2</v>
      </c>
    </row>
    <row r="440" spans="1:13" x14ac:dyDescent="0.25">
      <c r="A440" s="1">
        <v>45363</v>
      </c>
      <c r="B440">
        <v>55.3</v>
      </c>
      <c r="C440">
        <v>78.138900000000007</v>
      </c>
      <c r="D440">
        <f>Sheet1[[#This Row],[Effluent COD]]/20</f>
        <v>2.7649999999999997</v>
      </c>
      <c r="E440">
        <v>17</v>
      </c>
      <c r="F440">
        <v>2.8000000000000001E-2</v>
      </c>
      <c r="G440" s="4" t="s">
        <v>19</v>
      </c>
      <c r="H440">
        <v>0.61199999999999999</v>
      </c>
      <c r="I440">
        <v>7.4999999999999997E-2</v>
      </c>
      <c r="J440">
        <v>7.85</v>
      </c>
      <c r="K440">
        <v>18</v>
      </c>
      <c r="L440">
        <v>1413</v>
      </c>
      <c r="M440" s="11">
        <f>Sheet1[[#This Row],[Daily Discharge]]/24/60/60</f>
        <v>1.6354166666666666E-2</v>
      </c>
    </row>
    <row r="441" spans="1:13" x14ac:dyDescent="0.25">
      <c r="A441" s="1">
        <v>45364</v>
      </c>
      <c r="B441">
        <v>67.3</v>
      </c>
      <c r="C441">
        <v>95.835199999999986</v>
      </c>
      <c r="D441">
        <f>Sheet1[[#This Row],[Effluent COD]]/20</f>
        <v>3.3649999999999998</v>
      </c>
      <c r="E441">
        <v>8</v>
      </c>
      <c r="F441">
        <v>2.8000000000000001E-2</v>
      </c>
      <c r="G441" s="4" t="s">
        <v>20</v>
      </c>
      <c r="H441">
        <v>0.63600000000000001</v>
      </c>
      <c r="I441">
        <v>0.13900000000000001</v>
      </c>
      <c r="J441">
        <v>7.83</v>
      </c>
      <c r="K441">
        <v>15</v>
      </c>
      <c r="L441">
        <v>1424</v>
      </c>
      <c r="M441" s="10">
        <f>Sheet1[[#This Row],[Daily Discharge]]/24/60/60</f>
        <v>1.6481481481481482E-2</v>
      </c>
    </row>
    <row r="442" spans="1:13" x14ac:dyDescent="0.25">
      <c r="A442" s="1">
        <v>45365</v>
      </c>
      <c r="B442">
        <v>69.5</v>
      </c>
      <c r="C442">
        <v>93.686000000000007</v>
      </c>
      <c r="D442">
        <f>Sheet1[[#This Row],[Effluent COD]]/20</f>
        <v>3.4750000000000001</v>
      </c>
      <c r="E442">
        <v>11</v>
      </c>
      <c r="F442">
        <v>2.5000000000000001E-2</v>
      </c>
      <c r="G442" s="4" t="s">
        <v>21</v>
      </c>
      <c r="H442">
        <v>0.64200000000000002</v>
      </c>
      <c r="I442">
        <v>0.159</v>
      </c>
      <c r="J442">
        <v>7.87</v>
      </c>
      <c r="K442">
        <v>19</v>
      </c>
      <c r="L442">
        <v>1348</v>
      </c>
      <c r="M442" s="11">
        <f>Sheet1[[#This Row],[Daily Discharge]]/24/60/60</f>
        <v>1.5601851851851851E-2</v>
      </c>
    </row>
    <row r="443" spans="1:13" x14ac:dyDescent="0.25">
      <c r="A443" s="1">
        <v>45366</v>
      </c>
      <c r="B443">
        <v>72.099999999999994</v>
      </c>
      <c r="C443">
        <v>103.5356</v>
      </c>
      <c r="D443">
        <f>Sheet1[[#This Row],[Effluent COD]]/20</f>
        <v>3.6049999999999995</v>
      </c>
      <c r="E443">
        <v>11</v>
      </c>
      <c r="F443">
        <v>6.0000000000000001E-3</v>
      </c>
      <c r="G443" s="4" t="s">
        <v>22</v>
      </c>
      <c r="H443">
        <v>0.69499999999999995</v>
      </c>
      <c r="I443">
        <v>0.157</v>
      </c>
      <c r="J443">
        <v>7.87</v>
      </c>
      <c r="K443">
        <v>19</v>
      </c>
      <c r="L443">
        <v>1436</v>
      </c>
      <c r="M443" s="10">
        <f>Sheet1[[#This Row],[Daily Discharge]]/24/60/60</f>
        <v>1.6620370370370372E-2</v>
      </c>
    </row>
    <row r="444" spans="1:13" x14ac:dyDescent="0.25">
      <c r="A444" s="1">
        <v>45367</v>
      </c>
      <c r="B444">
        <v>78</v>
      </c>
      <c r="C444">
        <v>111.54</v>
      </c>
      <c r="D444">
        <f>Sheet1[[#This Row],[Effluent COD]]/20</f>
        <v>3.9</v>
      </c>
      <c r="E444">
        <v>24</v>
      </c>
      <c r="F444">
        <v>2.8000000000000001E-2</v>
      </c>
      <c r="G444" s="7">
        <v>9.08</v>
      </c>
      <c r="H444">
        <v>0.78200000000000003</v>
      </c>
      <c r="I444">
        <v>0.19800000000000001</v>
      </c>
      <c r="J444">
        <v>7.96</v>
      </c>
      <c r="K444">
        <v>24</v>
      </c>
      <c r="L444">
        <v>1430</v>
      </c>
      <c r="M444" s="11">
        <f>Sheet1[[#This Row],[Daily Discharge]]/24/60/60</f>
        <v>1.6550925925925927E-2</v>
      </c>
    </row>
    <row r="445" spans="1:13" x14ac:dyDescent="0.25">
      <c r="A445" s="1">
        <v>45368</v>
      </c>
      <c r="B445">
        <v>73.400000000000006</v>
      </c>
      <c r="C445">
        <v>104.962</v>
      </c>
      <c r="D445">
        <f>Sheet1[[#This Row],[Effluent COD]]/20</f>
        <v>3.6700000000000004</v>
      </c>
      <c r="E445">
        <v>14</v>
      </c>
      <c r="F445">
        <v>1.4E-2</v>
      </c>
      <c r="G445" s="7">
        <v>9.08</v>
      </c>
      <c r="H445">
        <v>0.68500000000000005</v>
      </c>
      <c r="I445">
        <v>0.20100000000000001</v>
      </c>
      <c r="J445">
        <v>7.92</v>
      </c>
      <c r="K445">
        <v>24</v>
      </c>
      <c r="L445">
        <v>1430</v>
      </c>
      <c r="M445" s="10">
        <f>Sheet1[[#This Row],[Daily Discharge]]/24/60/60</f>
        <v>1.6550925925925927E-2</v>
      </c>
    </row>
    <row r="446" spans="1:13" x14ac:dyDescent="0.25">
      <c r="A446" s="1">
        <v>45369</v>
      </c>
      <c r="B446">
        <v>84.1</v>
      </c>
      <c r="C446">
        <v>120.1789</v>
      </c>
      <c r="D446">
        <f>Sheet1[[#This Row],[Effluent COD]]/20</f>
        <v>4.2050000000000001</v>
      </c>
      <c r="E446">
        <v>24</v>
      </c>
      <c r="F446">
        <v>2.7E-2</v>
      </c>
      <c r="G446" s="4" t="s">
        <v>23</v>
      </c>
      <c r="H446">
        <v>0.71799999999999997</v>
      </c>
      <c r="I446">
        <v>0.51600000000000001</v>
      </c>
      <c r="J446">
        <v>7.93</v>
      </c>
      <c r="K446">
        <v>19</v>
      </c>
      <c r="L446">
        <v>1429</v>
      </c>
      <c r="M446" s="11">
        <f>Sheet1[[#This Row],[Daily Discharge]]/24/60/60</f>
        <v>1.653935185185185E-2</v>
      </c>
    </row>
    <row r="447" spans="1:13" x14ac:dyDescent="0.25">
      <c r="A447" s="1">
        <v>45370</v>
      </c>
      <c r="B447">
        <v>85.6</v>
      </c>
      <c r="C447">
        <v>119.15519999999998</v>
      </c>
      <c r="D447">
        <f>Sheet1[[#This Row],[Effluent COD]]/20</f>
        <v>4.2799999999999994</v>
      </c>
      <c r="E447">
        <v>20</v>
      </c>
      <c r="F447">
        <v>2.7E-2</v>
      </c>
      <c r="G447" s="4" t="s">
        <v>24</v>
      </c>
      <c r="H447">
        <v>0.71899999999999997</v>
      </c>
      <c r="I447">
        <v>0.248</v>
      </c>
      <c r="J447">
        <v>7.87</v>
      </c>
      <c r="K447">
        <v>20</v>
      </c>
      <c r="L447">
        <v>1392</v>
      </c>
      <c r="M447" s="10">
        <f>Sheet1[[#This Row],[Daily Discharge]]/24/60/60</f>
        <v>1.6111111111111111E-2</v>
      </c>
    </row>
    <row r="448" spans="1:13" x14ac:dyDescent="0.25">
      <c r="A448" s="1">
        <v>45371</v>
      </c>
      <c r="B448">
        <v>74.599999999999994</v>
      </c>
      <c r="C448">
        <v>100.8592</v>
      </c>
      <c r="D448">
        <f>Sheet1[[#This Row],[Effluent COD]]/20</f>
        <v>3.7299999999999995</v>
      </c>
      <c r="E448">
        <v>11</v>
      </c>
      <c r="F448">
        <v>3.1E-2</v>
      </c>
      <c r="G448" s="4" t="s">
        <v>25</v>
      </c>
      <c r="H448">
        <v>0.80800000000000005</v>
      </c>
      <c r="I448">
        <v>0.189</v>
      </c>
      <c r="J448">
        <v>7.79</v>
      </c>
      <c r="K448">
        <v>22</v>
      </c>
      <c r="L448">
        <v>1352</v>
      </c>
      <c r="M448" s="11">
        <f>Sheet1[[#This Row],[Daily Discharge]]/24/60/60</f>
        <v>1.5648148148148147E-2</v>
      </c>
    </row>
    <row r="449" spans="1:13" x14ac:dyDescent="0.25">
      <c r="A449" s="1">
        <v>45372</v>
      </c>
      <c r="B449">
        <v>69.2</v>
      </c>
      <c r="C449">
        <v>93.835200000000015</v>
      </c>
      <c r="D449">
        <f>Sheet1[[#This Row],[Effluent COD]]/20</f>
        <v>3.46</v>
      </c>
      <c r="E449">
        <v>23</v>
      </c>
      <c r="F449">
        <v>3.3000000000000002E-2</v>
      </c>
      <c r="G449" s="4" t="s">
        <v>26</v>
      </c>
      <c r="H449">
        <v>0.66400000000000003</v>
      </c>
      <c r="I449">
        <v>0.16800000000000001</v>
      </c>
      <c r="J449">
        <v>7.87</v>
      </c>
      <c r="K449">
        <v>22</v>
      </c>
      <c r="L449">
        <v>1356</v>
      </c>
      <c r="M449" s="10">
        <f>Sheet1[[#This Row],[Daily Discharge]]/24/60/60</f>
        <v>1.5694444444444445E-2</v>
      </c>
    </row>
    <row r="450" spans="1:13" x14ac:dyDescent="0.25">
      <c r="A450" s="1">
        <v>45373</v>
      </c>
      <c r="B450">
        <v>69.5</v>
      </c>
      <c r="C450">
        <v>96.605000000000004</v>
      </c>
      <c r="D450">
        <f>Sheet1[[#This Row],[Effluent COD]]/20</f>
        <v>3.4750000000000001</v>
      </c>
      <c r="E450">
        <v>21</v>
      </c>
      <c r="F450">
        <v>4.2000000000000003E-2</v>
      </c>
      <c r="G450" s="4" t="s">
        <v>27</v>
      </c>
      <c r="H450">
        <v>0.74399999999999999</v>
      </c>
      <c r="I450">
        <v>0.189</v>
      </c>
      <c r="J450">
        <v>7.83</v>
      </c>
      <c r="K450">
        <v>24</v>
      </c>
      <c r="L450">
        <v>1390</v>
      </c>
      <c r="M450" s="11">
        <f>Sheet1[[#This Row],[Daily Discharge]]/24/60/60</f>
        <v>1.6087962962962964E-2</v>
      </c>
    </row>
    <row r="451" spans="1:13" x14ac:dyDescent="0.25">
      <c r="A451" s="1">
        <v>45374</v>
      </c>
      <c r="B451">
        <v>68</v>
      </c>
      <c r="C451">
        <v>97.58</v>
      </c>
      <c r="D451">
        <f>Sheet1[[#This Row],[Effluent COD]]/20</f>
        <v>3.4</v>
      </c>
      <c r="E451">
        <v>13</v>
      </c>
      <c r="F451">
        <v>3.5999999999999997E-2</v>
      </c>
      <c r="G451" s="4" t="s">
        <v>28</v>
      </c>
      <c r="H451">
        <v>0.69699999999999995</v>
      </c>
      <c r="I451">
        <v>0.17100000000000001</v>
      </c>
      <c r="J451">
        <v>7.88</v>
      </c>
      <c r="K451">
        <v>21</v>
      </c>
      <c r="L451">
        <v>1435</v>
      </c>
      <c r="M451" s="10">
        <f>Sheet1[[#This Row],[Daily Discharge]]/24/60/60</f>
        <v>1.6608796296296295E-2</v>
      </c>
    </row>
    <row r="452" spans="1:13" x14ac:dyDescent="0.25">
      <c r="A452" s="1">
        <v>45375</v>
      </c>
      <c r="B452">
        <v>58.2</v>
      </c>
      <c r="C452">
        <v>83.225999999999999</v>
      </c>
      <c r="D452">
        <f>Sheet1[[#This Row],[Effluent COD]]/20</f>
        <v>2.91</v>
      </c>
      <c r="E452">
        <v>12</v>
      </c>
      <c r="F452">
        <v>3.5999999999999997E-2</v>
      </c>
      <c r="G452" s="4" t="s">
        <v>29</v>
      </c>
      <c r="H452">
        <v>0.69499999999999995</v>
      </c>
      <c r="I452">
        <v>0.152</v>
      </c>
      <c r="J452">
        <v>7.94</v>
      </c>
      <c r="K452">
        <v>19</v>
      </c>
      <c r="L452">
        <v>1430</v>
      </c>
      <c r="M452" s="11">
        <f>Sheet1[[#This Row],[Daily Discharge]]/24/60/60</f>
        <v>1.6550925925925927E-2</v>
      </c>
    </row>
    <row r="453" spans="1:13" x14ac:dyDescent="0.25">
      <c r="A453" s="1">
        <v>45376</v>
      </c>
      <c r="B453">
        <v>55.1</v>
      </c>
      <c r="C453">
        <v>78.462400000000002</v>
      </c>
      <c r="D453">
        <f>Sheet1[[#This Row],[Effluent COD]]/20</f>
        <v>2.7549999999999999</v>
      </c>
      <c r="E453">
        <v>15</v>
      </c>
      <c r="F453">
        <v>3.6999999999999998E-2</v>
      </c>
      <c r="G453" s="4" t="s">
        <v>30</v>
      </c>
      <c r="H453">
        <v>0.71099999999999997</v>
      </c>
      <c r="I453">
        <v>0.27800000000000002</v>
      </c>
      <c r="J453">
        <v>7.84</v>
      </c>
      <c r="K453">
        <v>19</v>
      </c>
      <c r="L453">
        <v>1424</v>
      </c>
      <c r="M453" s="10">
        <f>Sheet1[[#This Row],[Daily Discharge]]/24/60/60</f>
        <v>1.6481481481481482E-2</v>
      </c>
    </row>
    <row r="454" spans="1:13" x14ac:dyDescent="0.25">
      <c r="A454" s="1">
        <v>45377</v>
      </c>
      <c r="B454">
        <v>63.2</v>
      </c>
      <c r="C454">
        <v>89.617599999999996</v>
      </c>
      <c r="D454">
        <f>Sheet1[[#This Row],[Effluent COD]]/20</f>
        <v>3.16</v>
      </c>
      <c r="E454">
        <v>14</v>
      </c>
      <c r="F454">
        <v>3.4000000000000002E-2</v>
      </c>
      <c r="G454" s="4" t="s">
        <v>31</v>
      </c>
      <c r="H454">
        <v>0.77100000000000002</v>
      </c>
      <c r="I454">
        <v>0.161</v>
      </c>
      <c r="J454">
        <v>7.8</v>
      </c>
      <c r="K454">
        <v>18</v>
      </c>
      <c r="L454">
        <v>1418</v>
      </c>
      <c r="M454" s="11">
        <f>Sheet1[[#This Row],[Daily Discharge]]/24/60/60</f>
        <v>1.6412037037037037E-2</v>
      </c>
    </row>
    <row r="455" spans="1:13" x14ac:dyDescent="0.25">
      <c r="A455" s="1">
        <v>45378</v>
      </c>
      <c r="B455">
        <v>69.900000000000006</v>
      </c>
      <c r="C455">
        <v>99.467699999999994</v>
      </c>
      <c r="D455">
        <f>Sheet1[[#This Row],[Effluent COD]]/20</f>
        <v>3.4950000000000001</v>
      </c>
      <c r="E455">
        <v>15</v>
      </c>
      <c r="F455">
        <v>3.6999999999999998E-2</v>
      </c>
      <c r="G455" s="4" t="s">
        <v>32</v>
      </c>
      <c r="H455">
        <v>0.80900000000000005</v>
      </c>
      <c r="I455">
        <v>0.18</v>
      </c>
      <c r="J455">
        <v>7.85</v>
      </c>
      <c r="K455">
        <v>19</v>
      </c>
      <c r="L455">
        <v>1423</v>
      </c>
      <c r="M455" s="10">
        <f>Sheet1[[#This Row],[Daily Discharge]]/24/60/60</f>
        <v>1.6469907407407405E-2</v>
      </c>
    </row>
    <row r="456" spans="1:13" x14ac:dyDescent="0.25">
      <c r="A456" s="1">
        <v>45379</v>
      </c>
      <c r="B456">
        <v>89.9</v>
      </c>
      <c r="C456">
        <v>116.6902</v>
      </c>
      <c r="D456">
        <f>Sheet1[[#This Row],[Effluent COD]]/20</f>
        <v>4.4950000000000001</v>
      </c>
      <c r="E456">
        <v>13</v>
      </c>
      <c r="F456">
        <v>4.1000000000000002E-2</v>
      </c>
      <c r="G456" s="4" t="s">
        <v>33</v>
      </c>
      <c r="H456">
        <v>0.80600000000000005</v>
      </c>
      <c r="I456">
        <v>0.19700000000000001</v>
      </c>
      <c r="J456">
        <v>7.91</v>
      </c>
      <c r="K456">
        <v>18</v>
      </c>
      <c r="L456">
        <v>1298</v>
      </c>
      <c r="M456" s="11">
        <f>Sheet1[[#This Row],[Daily Discharge]]/24/60/60</f>
        <v>1.5023148148148148E-2</v>
      </c>
    </row>
    <row r="457" spans="1:13" x14ac:dyDescent="0.25">
      <c r="A457" s="1">
        <v>45380</v>
      </c>
      <c r="B457">
        <v>99.1</v>
      </c>
      <c r="C457">
        <v>112.4785</v>
      </c>
      <c r="D457">
        <f>Sheet1[[#This Row],[Effluent COD]]/20</f>
        <v>4.9550000000000001</v>
      </c>
      <c r="E457">
        <v>20</v>
      </c>
      <c r="F457">
        <v>0.05</v>
      </c>
      <c r="G457" s="4" t="s">
        <v>34</v>
      </c>
      <c r="H457">
        <v>0.97799999999999998</v>
      </c>
      <c r="I457">
        <v>0.23599999999999999</v>
      </c>
      <c r="J457">
        <v>7.79</v>
      </c>
      <c r="K457">
        <v>17</v>
      </c>
      <c r="L457">
        <v>1135</v>
      </c>
      <c r="M457" s="10">
        <f>Sheet1[[#This Row],[Daily Discharge]]/24/60/60</f>
        <v>1.3136574074074073E-2</v>
      </c>
    </row>
    <row r="458" spans="1:13" x14ac:dyDescent="0.25">
      <c r="A458" s="1">
        <v>45381</v>
      </c>
      <c r="B458">
        <v>91</v>
      </c>
      <c r="C458">
        <v>100.828</v>
      </c>
      <c r="D458">
        <f>Sheet1[[#This Row],[Effluent COD]]/20</f>
        <v>4.55</v>
      </c>
      <c r="E458">
        <v>27</v>
      </c>
      <c r="F458">
        <v>4.9000000000000002E-2</v>
      </c>
      <c r="G458" s="7">
        <v>9.08</v>
      </c>
      <c r="H458">
        <v>0.30499999999999999</v>
      </c>
      <c r="I458">
        <v>0.30499999999999999</v>
      </c>
      <c r="J458">
        <v>7.81</v>
      </c>
      <c r="K458">
        <v>18</v>
      </c>
      <c r="L458">
        <v>1108</v>
      </c>
      <c r="M458" s="11">
        <f>Sheet1[[#This Row],[Daily Discharge]]/24/60/60</f>
        <v>1.2824074074074073E-2</v>
      </c>
    </row>
    <row r="459" spans="1:13" x14ac:dyDescent="0.25">
      <c r="A459" s="1">
        <v>45382</v>
      </c>
      <c r="B459">
        <v>130</v>
      </c>
      <c r="C459">
        <v>138.44999999999999</v>
      </c>
      <c r="D459">
        <f>Sheet1[[#This Row],[Effluent COD]]/20</f>
        <v>6.5</v>
      </c>
      <c r="E459">
        <v>9</v>
      </c>
      <c r="F459">
        <v>3.6999999999999998E-2</v>
      </c>
      <c r="G459" s="7">
        <v>9.08</v>
      </c>
      <c r="H459">
        <v>0.84799999999999998</v>
      </c>
      <c r="I459">
        <v>0.224</v>
      </c>
      <c r="J459">
        <v>7.86</v>
      </c>
      <c r="K459">
        <v>19</v>
      </c>
      <c r="L459">
        <v>1065</v>
      </c>
      <c r="M459" s="10">
        <f>Sheet1[[#This Row],[Daily Discharge]]/24/60/60</f>
        <v>1.232638888888889E-2</v>
      </c>
    </row>
    <row r="460" spans="1:13" x14ac:dyDescent="0.25">
      <c r="A460" s="1">
        <v>45383</v>
      </c>
      <c r="B460">
        <v>134</v>
      </c>
      <c r="C460">
        <v>153.83199999999999</v>
      </c>
      <c r="D460">
        <f>Sheet1[[#This Row],[Effluent COD]]/20</f>
        <v>6.7</v>
      </c>
      <c r="E460">
        <v>12</v>
      </c>
      <c r="F460">
        <v>4.7E-2</v>
      </c>
      <c r="G460" s="4" t="s">
        <v>35</v>
      </c>
      <c r="H460">
        <v>0.92100000000000004</v>
      </c>
      <c r="I460">
        <v>0.25900000000000001</v>
      </c>
      <c r="J460">
        <v>7.89</v>
      </c>
      <c r="K460">
        <v>18</v>
      </c>
      <c r="L460">
        <v>1148</v>
      </c>
      <c r="M460" s="11">
        <f>Sheet1[[#This Row],[Daily Discharge]]/24/60/60</f>
        <v>1.3287037037037038E-2</v>
      </c>
    </row>
    <row r="461" spans="1:13" x14ac:dyDescent="0.25">
      <c r="A461" s="1">
        <v>45384</v>
      </c>
      <c r="B461">
        <v>134</v>
      </c>
      <c r="C461">
        <v>171.654</v>
      </c>
      <c r="D461">
        <f>Sheet1[[#This Row],[Effluent COD]]/20</f>
        <v>6.7</v>
      </c>
      <c r="E461">
        <v>10</v>
      </c>
      <c r="F461">
        <v>4.2000000000000003E-2</v>
      </c>
      <c r="G461" s="4" t="s">
        <v>14</v>
      </c>
      <c r="H461">
        <v>0.94</v>
      </c>
      <c r="I461">
        <v>0.253</v>
      </c>
      <c r="J461">
        <v>7.84</v>
      </c>
      <c r="K461">
        <v>21</v>
      </c>
      <c r="L461">
        <v>1281</v>
      </c>
      <c r="M461" s="10">
        <f>Sheet1[[#This Row],[Daily Discharge]]/24/60/60</f>
        <v>1.4826388888888887E-2</v>
      </c>
    </row>
    <row r="462" spans="1:13" x14ac:dyDescent="0.25">
      <c r="A462" s="1">
        <v>45385</v>
      </c>
      <c r="B462">
        <v>146</v>
      </c>
      <c r="C462">
        <v>203.67</v>
      </c>
      <c r="D462">
        <f>Sheet1[[#This Row],[Effluent COD]]/20</f>
        <v>7.3</v>
      </c>
      <c r="E462">
        <v>18</v>
      </c>
      <c r="F462">
        <v>0.108</v>
      </c>
      <c r="G462" s="4">
        <v>8.8000000000000007</v>
      </c>
      <c r="H462">
        <v>1.1100000000000001</v>
      </c>
      <c r="I462">
        <v>0.34</v>
      </c>
      <c r="J462">
        <v>7.86</v>
      </c>
      <c r="K462">
        <v>19</v>
      </c>
      <c r="L462">
        <v>1395</v>
      </c>
      <c r="M462" s="11">
        <f>Sheet1[[#This Row],[Daily Discharge]]/24/60/60</f>
        <v>1.6145833333333335E-2</v>
      </c>
    </row>
    <row r="463" spans="1:13" x14ac:dyDescent="0.25">
      <c r="A463" s="1">
        <v>45386</v>
      </c>
      <c r="B463">
        <v>141</v>
      </c>
      <c r="C463">
        <v>198.52799999999999</v>
      </c>
      <c r="D463">
        <f>Sheet1[[#This Row],[Effluent COD]]/20</f>
        <v>7.05</v>
      </c>
      <c r="E463">
        <v>19</v>
      </c>
      <c r="F463">
        <v>5.8999999999999997E-2</v>
      </c>
      <c r="G463" s="4" t="s">
        <v>36</v>
      </c>
      <c r="H463">
        <v>0.95299999999999996</v>
      </c>
      <c r="I463">
        <v>0.28199999999999997</v>
      </c>
      <c r="J463">
        <v>7.84</v>
      </c>
      <c r="K463">
        <v>18</v>
      </c>
      <c r="L463">
        <v>1408</v>
      </c>
      <c r="M463" s="10">
        <f>Sheet1[[#This Row],[Daily Discharge]]/24/60/60</f>
        <v>1.6296296296296295E-2</v>
      </c>
    </row>
    <row r="464" spans="1:13" x14ac:dyDescent="0.25">
      <c r="A464" s="1">
        <v>45387</v>
      </c>
      <c r="B464">
        <v>124</v>
      </c>
      <c r="C464">
        <v>179.05599999999998</v>
      </c>
      <c r="D464">
        <f>Sheet1[[#This Row],[Effluent COD]]/20</f>
        <v>6.2</v>
      </c>
      <c r="E464">
        <v>19</v>
      </c>
      <c r="F464">
        <v>0.122</v>
      </c>
      <c r="G464" s="7">
        <v>9.08</v>
      </c>
      <c r="H464">
        <v>1.1000000000000001</v>
      </c>
      <c r="I464">
        <v>0.29899999999999999</v>
      </c>
      <c r="J464">
        <v>7.86</v>
      </c>
      <c r="K464">
        <v>22</v>
      </c>
      <c r="L464">
        <v>1444</v>
      </c>
      <c r="M464" s="11">
        <f>Sheet1[[#This Row],[Daily Discharge]]/24/60/60</f>
        <v>1.6712962962962964E-2</v>
      </c>
    </row>
    <row r="465" spans="1:13" x14ac:dyDescent="0.25">
      <c r="A465" s="1">
        <v>45388</v>
      </c>
      <c r="B465">
        <v>121</v>
      </c>
      <c r="C465">
        <v>179.20100000000002</v>
      </c>
      <c r="D465">
        <f>Sheet1[[#This Row],[Effluent COD]]/20</f>
        <v>6.05</v>
      </c>
      <c r="E465">
        <v>22</v>
      </c>
      <c r="F465">
        <v>0.184</v>
      </c>
      <c r="G465" s="7">
        <v>9.08</v>
      </c>
      <c r="H465">
        <v>0.88700000000000001</v>
      </c>
      <c r="I465">
        <v>0.39900000000000002</v>
      </c>
      <c r="J465">
        <v>7.87</v>
      </c>
      <c r="K465">
        <v>17</v>
      </c>
      <c r="L465">
        <v>1481</v>
      </c>
      <c r="M465" s="10">
        <f>Sheet1[[#This Row],[Daily Discharge]]/24/60/60</f>
        <v>1.7141203703703704E-2</v>
      </c>
    </row>
    <row r="466" spans="1:13" x14ac:dyDescent="0.25">
      <c r="A466" s="1">
        <v>45389</v>
      </c>
      <c r="B466">
        <v>156</v>
      </c>
      <c r="C466">
        <v>227.292</v>
      </c>
      <c r="D466">
        <f>Sheet1[[#This Row],[Effluent COD]]/20</f>
        <v>7.8</v>
      </c>
      <c r="E466">
        <v>13</v>
      </c>
      <c r="F466">
        <v>6.4000000000000001E-2</v>
      </c>
      <c r="G466" s="7">
        <v>9.08</v>
      </c>
      <c r="H466">
        <v>0.67400000000000004</v>
      </c>
      <c r="I466">
        <v>0.188</v>
      </c>
      <c r="J466">
        <v>7.89</v>
      </c>
      <c r="K466">
        <v>21</v>
      </c>
      <c r="L466">
        <v>1457</v>
      </c>
      <c r="M466" s="11">
        <f>Sheet1[[#This Row],[Daily Discharge]]/24/60/60</f>
        <v>1.6863425925925928E-2</v>
      </c>
    </row>
    <row r="467" spans="1:13" x14ac:dyDescent="0.25">
      <c r="A467" s="1">
        <v>45390</v>
      </c>
      <c r="B467">
        <v>117</v>
      </c>
      <c r="C467">
        <v>173.16</v>
      </c>
      <c r="D467">
        <f>Sheet1[[#This Row],[Effluent COD]]/20</f>
        <v>5.85</v>
      </c>
      <c r="E467">
        <v>19</v>
      </c>
      <c r="F467">
        <v>7.0000000000000007E-2</v>
      </c>
      <c r="G467" s="4">
        <v>8.4600000000000009</v>
      </c>
      <c r="H467">
        <v>0.879</v>
      </c>
      <c r="I467">
        <v>0.26400000000000001</v>
      </c>
      <c r="J467">
        <v>7.83</v>
      </c>
      <c r="K467">
        <v>22</v>
      </c>
      <c r="L467">
        <v>1480</v>
      </c>
      <c r="M467" s="10">
        <f>Sheet1[[#This Row],[Daily Discharge]]/24/60/60</f>
        <v>1.7129629629629627E-2</v>
      </c>
    </row>
    <row r="468" spans="1:13" x14ac:dyDescent="0.25">
      <c r="A468" s="1">
        <v>45391</v>
      </c>
      <c r="B468">
        <v>109</v>
      </c>
      <c r="C468">
        <v>161.21100000000001</v>
      </c>
      <c r="D468">
        <f>Sheet1[[#This Row],[Effluent COD]]/20</f>
        <v>5.45</v>
      </c>
      <c r="E468">
        <v>22</v>
      </c>
      <c r="F468">
        <v>7.0000000000000007E-2</v>
      </c>
      <c r="G468" s="4" t="s">
        <v>37</v>
      </c>
      <c r="H468">
        <v>0.69099999999999995</v>
      </c>
      <c r="I468">
        <v>0.214</v>
      </c>
      <c r="J468">
        <v>7.83</v>
      </c>
      <c r="K468">
        <v>21</v>
      </c>
      <c r="L468">
        <v>1479</v>
      </c>
      <c r="M468" s="11">
        <f>Sheet1[[#This Row],[Daily Discharge]]/24/60/60</f>
        <v>1.7118055555555556E-2</v>
      </c>
    </row>
    <row r="469" spans="1:13" x14ac:dyDescent="0.25">
      <c r="A469" s="1">
        <v>45392</v>
      </c>
      <c r="B469">
        <v>115</v>
      </c>
      <c r="C469">
        <v>171.12</v>
      </c>
      <c r="D469">
        <f>Sheet1[[#This Row],[Effluent COD]]/20</f>
        <v>5.75</v>
      </c>
      <c r="E469">
        <v>17</v>
      </c>
      <c r="F469">
        <v>9.9000000000000005E-2</v>
      </c>
      <c r="G469" s="4" t="s">
        <v>38</v>
      </c>
      <c r="H469">
        <v>0.88300000000000001</v>
      </c>
      <c r="I469">
        <v>0.313</v>
      </c>
      <c r="J469">
        <v>7.78</v>
      </c>
      <c r="K469">
        <v>18</v>
      </c>
      <c r="L469">
        <v>1488</v>
      </c>
      <c r="M469" s="10">
        <f>Sheet1[[#This Row],[Daily Discharge]]/24/60/60</f>
        <v>1.7222222222222226E-2</v>
      </c>
    </row>
    <row r="470" spans="1:13" x14ac:dyDescent="0.25">
      <c r="A470" s="1">
        <v>45393</v>
      </c>
      <c r="B470">
        <v>124</v>
      </c>
      <c r="C470">
        <v>163.06</v>
      </c>
      <c r="D470">
        <f>Sheet1[[#This Row],[Effluent COD]]/20</f>
        <v>6.2</v>
      </c>
      <c r="E470">
        <v>22</v>
      </c>
      <c r="F470">
        <v>7.6999999999999999E-2</v>
      </c>
      <c r="G470" s="4" t="s">
        <v>39</v>
      </c>
      <c r="H470">
        <v>0.88200000000000001</v>
      </c>
      <c r="I470">
        <v>0.317</v>
      </c>
      <c r="J470">
        <v>7.8</v>
      </c>
      <c r="K470">
        <v>19</v>
      </c>
      <c r="L470">
        <v>1315</v>
      </c>
      <c r="M470" s="11">
        <f>Sheet1[[#This Row],[Daily Discharge]]/24/60/60</f>
        <v>1.5219907407407408E-2</v>
      </c>
    </row>
    <row r="471" spans="1:13" x14ac:dyDescent="0.25">
      <c r="A471" s="1">
        <v>45394</v>
      </c>
      <c r="B471">
        <v>127</v>
      </c>
      <c r="C471">
        <v>132.96899999999999</v>
      </c>
      <c r="D471">
        <f>Sheet1[[#This Row],[Effluent COD]]/20</f>
        <v>6.35</v>
      </c>
      <c r="E471">
        <v>20</v>
      </c>
      <c r="F471">
        <v>9.2999999999999999E-2</v>
      </c>
      <c r="G471" s="4" t="s">
        <v>40</v>
      </c>
      <c r="H471">
        <v>0.86299999999999999</v>
      </c>
      <c r="I471">
        <v>0.32</v>
      </c>
      <c r="J471">
        <v>7.79</v>
      </c>
      <c r="K471">
        <v>19</v>
      </c>
      <c r="L471">
        <v>1047</v>
      </c>
      <c r="M471" s="10">
        <f>Sheet1[[#This Row],[Daily Discharge]]/24/60/60</f>
        <v>1.2118055555555556E-2</v>
      </c>
    </row>
    <row r="472" spans="1:13" x14ac:dyDescent="0.25">
      <c r="A472" s="1">
        <v>45395</v>
      </c>
      <c r="B472">
        <v>136</v>
      </c>
      <c r="C472">
        <v>180.06400000000002</v>
      </c>
      <c r="D472">
        <f>Sheet1[[#This Row],[Effluent COD]]/20</f>
        <v>6.8</v>
      </c>
      <c r="E472">
        <v>18</v>
      </c>
      <c r="F472">
        <v>7.2999999999999995E-2</v>
      </c>
      <c r="G472" s="7">
        <v>9.08</v>
      </c>
      <c r="H472">
        <v>0.876</v>
      </c>
      <c r="I472">
        <v>0.36699999999999999</v>
      </c>
      <c r="J472">
        <v>7.86</v>
      </c>
      <c r="K472">
        <v>22</v>
      </c>
      <c r="L472">
        <v>1324</v>
      </c>
      <c r="M472" s="11">
        <f>Sheet1[[#This Row],[Daily Discharge]]/24/60/60</f>
        <v>1.5324074074074073E-2</v>
      </c>
    </row>
    <row r="473" spans="1:13" x14ac:dyDescent="0.25">
      <c r="A473" s="1">
        <v>45396</v>
      </c>
      <c r="B473">
        <v>132</v>
      </c>
      <c r="C473">
        <v>178.72800000000001</v>
      </c>
      <c r="D473">
        <f>Sheet1[[#This Row],[Effluent COD]]/20</f>
        <v>6.6</v>
      </c>
      <c r="E473">
        <v>10</v>
      </c>
      <c r="F473">
        <v>0.1</v>
      </c>
      <c r="G473" s="7">
        <v>9.08</v>
      </c>
      <c r="H473">
        <v>0.80600000000000005</v>
      </c>
      <c r="I473">
        <v>0.35399999999999998</v>
      </c>
      <c r="J473">
        <v>7.88</v>
      </c>
      <c r="K473">
        <v>21</v>
      </c>
      <c r="L473">
        <v>1354</v>
      </c>
      <c r="M473" s="10">
        <f>Sheet1[[#This Row],[Daily Discharge]]/24/60/60</f>
        <v>1.5671296296296298E-2</v>
      </c>
    </row>
    <row r="474" spans="1:13" x14ac:dyDescent="0.25">
      <c r="A474" s="1">
        <v>45397</v>
      </c>
      <c r="B474">
        <v>111</v>
      </c>
      <c r="C474">
        <v>63.27</v>
      </c>
      <c r="D474">
        <f>Sheet1[[#This Row],[Effluent COD]]/20</f>
        <v>5.55</v>
      </c>
      <c r="E474">
        <v>18</v>
      </c>
      <c r="F474">
        <v>0.108</v>
      </c>
      <c r="G474" s="4" t="s">
        <v>41</v>
      </c>
      <c r="H474">
        <v>0.76100000000000001</v>
      </c>
      <c r="I474">
        <v>0.36499999999999999</v>
      </c>
      <c r="J474">
        <v>7.91</v>
      </c>
      <c r="K474">
        <v>22</v>
      </c>
      <c r="L474">
        <v>570</v>
      </c>
      <c r="M474" s="11">
        <f>Sheet1[[#This Row],[Daily Discharge]]/24/60/60</f>
        <v>6.5972222222222222E-3</v>
      </c>
    </row>
    <row r="475" spans="1:13" x14ac:dyDescent="0.25">
      <c r="A475" s="1">
        <v>45398</v>
      </c>
      <c r="B475">
        <v>108</v>
      </c>
      <c r="C475">
        <v>86.075999999999993</v>
      </c>
      <c r="D475">
        <f>Sheet1[[#This Row],[Effluent COD]]/20</f>
        <v>5.4</v>
      </c>
      <c r="E475">
        <v>15</v>
      </c>
      <c r="F475">
        <v>4.4999999999999998E-2</v>
      </c>
      <c r="G475" s="4" t="s">
        <v>42</v>
      </c>
      <c r="H475">
        <v>0.745</v>
      </c>
      <c r="I475">
        <v>0.371</v>
      </c>
      <c r="J475">
        <v>7.6</v>
      </c>
      <c r="K475">
        <v>19</v>
      </c>
      <c r="L475">
        <v>797</v>
      </c>
      <c r="M475" s="10">
        <f>Sheet1[[#This Row],[Daily Discharge]]/24/60/60</f>
        <v>9.224537037037038E-3</v>
      </c>
    </row>
    <row r="476" spans="1:13" x14ac:dyDescent="0.25">
      <c r="A476" s="1">
        <v>45399</v>
      </c>
      <c r="B476">
        <v>110</v>
      </c>
      <c r="C476">
        <v>108.13</v>
      </c>
      <c r="D476">
        <f>Sheet1[[#This Row],[Effluent COD]]/20</f>
        <v>5.5</v>
      </c>
      <c r="E476">
        <v>18</v>
      </c>
      <c r="F476">
        <v>3.2000000000000001E-2</v>
      </c>
      <c r="G476" s="4" t="s">
        <v>43</v>
      </c>
      <c r="H476">
        <v>0.66600000000000004</v>
      </c>
      <c r="I476">
        <v>0.35799999999999998</v>
      </c>
      <c r="J476">
        <v>7.83</v>
      </c>
      <c r="K476">
        <v>20</v>
      </c>
      <c r="L476">
        <v>983</v>
      </c>
      <c r="M476" s="11">
        <f>Sheet1[[#This Row],[Daily Discharge]]/24/60/60</f>
        <v>1.1377314814814816E-2</v>
      </c>
    </row>
    <row r="477" spans="1:13" x14ac:dyDescent="0.25">
      <c r="A477" s="1">
        <v>45400</v>
      </c>
      <c r="B477">
        <v>101</v>
      </c>
      <c r="C477">
        <v>108.676</v>
      </c>
      <c r="D477">
        <f>Sheet1[[#This Row],[Effluent COD]]/20</f>
        <v>5.05</v>
      </c>
      <c r="E477">
        <v>11</v>
      </c>
      <c r="F477">
        <v>3.5000000000000003E-2</v>
      </c>
      <c r="G477" s="4" t="s">
        <v>44</v>
      </c>
      <c r="H477">
        <v>0.61</v>
      </c>
      <c r="I477">
        <v>0.309</v>
      </c>
      <c r="J477">
        <v>7.74</v>
      </c>
      <c r="K477">
        <v>22</v>
      </c>
      <c r="L477">
        <v>1076</v>
      </c>
      <c r="M477" s="10">
        <f>Sheet1[[#This Row],[Daily Discharge]]/24/60/60</f>
        <v>1.2453703703703705E-2</v>
      </c>
    </row>
    <row r="478" spans="1:13" x14ac:dyDescent="0.25">
      <c r="A478" s="1">
        <v>45401</v>
      </c>
      <c r="B478">
        <v>96.7</v>
      </c>
      <c r="C478">
        <v>79.1006</v>
      </c>
      <c r="D478">
        <f>Sheet1[[#This Row],[Effluent COD]]/20</f>
        <v>4.835</v>
      </c>
      <c r="E478">
        <v>8</v>
      </c>
      <c r="F478">
        <v>4.7E-2</v>
      </c>
      <c r="G478" s="4" t="s">
        <v>45</v>
      </c>
      <c r="H478">
        <v>0.627</v>
      </c>
      <c r="I478">
        <v>0.60799999999999998</v>
      </c>
      <c r="J478">
        <v>7.88</v>
      </c>
      <c r="K478">
        <v>19</v>
      </c>
      <c r="L478">
        <v>818</v>
      </c>
      <c r="M478" s="11">
        <f>Sheet1[[#This Row],[Daily Discharge]]/24/60/60</f>
        <v>9.4675925925925934E-3</v>
      </c>
    </row>
    <row r="479" spans="1:13" x14ac:dyDescent="0.25">
      <c r="A479" s="1">
        <v>45402</v>
      </c>
      <c r="B479">
        <v>103</v>
      </c>
      <c r="C479">
        <v>119.995</v>
      </c>
      <c r="D479">
        <f>Sheet1[[#This Row],[Effluent COD]]/20</f>
        <v>5.15</v>
      </c>
      <c r="E479">
        <v>17</v>
      </c>
      <c r="F479">
        <v>4.8000000000000001E-2</v>
      </c>
      <c r="G479" s="7">
        <v>9.08</v>
      </c>
      <c r="H479">
        <v>0.61399999999999999</v>
      </c>
      <c r="I479">
        <v>0.27900000000000003</v>
      </c>
      <c r="J479">
        <v>7.77</v>
      </c>
      <c r="K479">
        <v>22</v>
      </c>
      <c r="L479">
        <v>1165</v>
      </c>
      <c r="M479" s="10">
        <f>Sheet1[[#This Row],[Daily Discharge]]/24/60/60</f>
        <v>1.3483796296296296E-2</v>
      </c>
    </row>
    <row r="480" spans="1:13" x14ac:dyDescent="0.25">
      <c r="A480" s="1">
        <v>45403</v>
      </c>
      <c r="B480">
        <v>93.8</v>
      </c>
      <c r="C480">
        <v>84.044799999999995</v>
      </c>
      <c r="D480">
        <f>Sheet1[[#This Row],[Effluent COD]]/20</f>
        <v>4.6899999999999995</v>
      </c>
      <c r="E480">
        <v>25</v>
      </c>
      <c r="F480">
        <v>5.2999999999999999E-2</v>
      </c>
      <c r="G480" s="7">
        <v>9.08</v>
      </c>
      <c r="H480">
        <v>0.82899999999999996</v>
      </c>
      <c r="I480">
        <v>0.253</v>
      </c>
      <c r="J480">
        <v>7.81</v>
      </c>
      <c r="K480">
        <v>18</v>
      </c>
      <c r="L480">
        <v>896</v>
      </c>
      <c r="M480" s="11">
        <f>Sheet1[[#This Row],[Daily Discharge]]/24/60/60</f>
        <v>1.037037037037037E-2</v>
      </c>
    </row>
    <row r="481" spans="1:13" x14ac:dyDescent="0.25">
      <c r="A481" s="1">
        <v>45404</v>
      </c>
      <c r="B481">
        <v>98.6</v>
      </c>
      <c r="C481">
        <v>105.10760000000001</v>
      </c>
      <c r="D481">
        <f>Sheet1[[#This Row],[Effluent COD]]/20</f>
        <v>4.93</v>
      </c>
      <c r="E481">
        <v>9</v>
      </c>
      <c r="F481">
        <v>3.7999999999999999E-2</v>
      </c>
      <c r="G481" s="4" t="s">
        <v>46</v>
      </c>
      <c r="H481">
        <v>0.626</v>
      </c>
      <c r="I481">
        <v>0.22600000000000001</v>
      </c>
      <c r="J481">
        <v>7.77</v>
      </c>
      <c r="K481">
        <v>18</v>
      </c>
      <c r="L481">
        <v>1066</v>
      </c>
      <c r="M481" s="10">
        <f>Sheet1[[#This Row],[Daily Discharge]]/24/60/60</f>
        <v>1.2337962962962962E-2</v>
      </c>
    </row>
    <row r="482" spans="1:13" x14ac:dyDescent="0.25">
      <c r="A482" s="1">
        <v>45405</v>
      </c>
      <c r="B482">
        <v>99.3</v>
      </c>
      <c r="C482">
        <v>121.6425</v>
      </c>
      <c r="D482">
        <f>Sheet1[[#This Row],[Effluent COD]]/20</f>
        <v>4.9649999999999999</v>
      </c>
      <c r="E482">
        <v>7</v>
      </c>
      <c r="F482">
        <v>4.8000000000000001E-2</v>
      </c>
      <c r="G482" s="4">
        <v>4.5190000000000001</v>
      </c>
      <c r="H482">
        <v>0.61399999999999999</v>
      </c>
      <c r="I482">
        <v>0.23300000000000001</v>
      </c>
      <c r="J482">
        <v>7.77</v>
      </c>
      <c r="K482">
        <v>21</v>
      </c>
      <c r="L482">
        <v>1225</v>
      </c>
      <c r="M482" s="11">
        <f>Sheet1[[#This Row],[Daily Discharge]]/24/60/60</f>
        <v>1.417824074074074E-2</v>
      </c>
    </row>
    <row r="483" spans="1:13" x14ac:dyDescent="0.25">
      <c r="A483" s="1">
        <v>45406</v>
      </c>
      <c r="B483">
        <v>90.7</v>
      </c>
      <c r="C483">
        <v>118.9984</v>
      </c>
      <c r="D483">
        <f>Sheet1[[#This Row],[Effluent COD]]/20</f>
        <v>4.5350000000000001</v>
      </c>
      <c r="E483">
        <v>2</v>
      </c>
      <c r="F483">
        <v>4.3999999999999997E-2</v>
      </c>
      <c r="G483" s="4" t="s">
        <v>47</v>
      </c>
      <c r="H483">
        <v>0.55100000000000005</v>
      </c>
      <c r="I483">
        <v>0.215</v>
      </c>
      <c r="J483">
        <v>7.8</v>
      </c>
      <c r="K483">
        <v>23</v>
      </c>
      <c r="L483">
        <v>1312</v>
      </c>
      <c r="M483" s="10">
        <f>Sheet1[[#This Row],[Daily Discharge]]/24/60/60</f>
        <v>1.5185185185185185E-2</v>
      </c>
    </row>
    <row r="484" spans="1:13" x14ac:dyDescent="0.25">
      <c r="A484" s="1">
        <v>45407</v>
      </c>
      <c r="B484">
        <v>94.3</v>
      </c>
      <c r="C484">
        <v>122.96720000000001</v>
      </c>
      <c r="D484">
        <f>Sheet1[[#This Row],[Effluent COD]]/20</f>
        <v>4.7149999999999999</v>
      </c>
      <c r="E484">
        <v>7</v>
      </c>
      <c r="F484">
        <v>4.3999999999999997E-2</v>
      </c>
      <c r="G484" s="4" t="s">
        <v>48</v>
      </c>
      <c r="H484">
        <v>0.58699999999999997</v>
      </c>
      <c r="I484">
        <v>0.254</v>
      </c>
      <c r="J484">
        <v>7.85</v>
      </c>
      <c r="K484">
        <v>18</v>
      </c>
      <c r="L484">
        <v>1304</v>
      </c>
      <c r="M484" s="11">
        <f>Sheet1[[#This Row],[Daily Discharge]]/24/60/60</f>
        <v>1.5092592592592593E-2</v>
      </c>
    </row>
    <row r="485" spans="1:13" x14ac:dyDescent="0.25">
      <c r="A485" s="1">
        <v>45408</v>
      </c>
      <c r="B485">
        <v>90.5</v>
      </c>
      <c r="C485">
        <v>118.012</v>
      </c>
      <c r="D485">
        <f>Sheet1[[#This Row],[Effluent COD]]/20</f>
        <v>4.5250000000000004</v>
      </c>
      <c r="E485">
        <v>8</v>
      </c>
      <c r="F485">
        <v>3.2000000000000001E-2</v>
      </c>
      <c r="G485" s="4" t="s">
        <v>49</v>
      </c>
      <c r="H485">
        <v>0.52600000000000002</v>
      </c>
      <c r="I485">
        <v>0.313</v>
      </c>
      <c r="J485">
        <v>7.84</v>
      </c>
      <c r="K485">
        <v>19</v>
      </c>
      <c r="L485">
        <v>1304</v>
      </c>
      <c r="M485" s="10">
        <f>Sheet1[[#This Row],[Daily Discharge]]/24/60/60</f>
        <v>1.5092592592592593E-2</v>
      </c>
    </row>
    <row r="486" spans="1:13" x14ac:dyDescent="0.25">
      <c r="A486" s="1">
        <v>45409</v>
      </c>
      <c r="B486">
        <v>95.2</v>
      </c>
      <c r="C486">
        <v>125.0928</v>
      </c>
      <c r="D486">
        <f>Sheet1[[#This Row],[Effluent COD]]/20</f>
        <v>4.76</v>
      </c>
      <c r="E486">
        <v>8</v>
      </c>
      <c r="F486">
        <v>5.5E-2</v>
      </c>
      <c r="G486" s="7">
        <v>9.08</v>
      </c>
      <c r="H486">
        <v>0.52400000000000002</v>
      </c>
      <c r="I486">
        <v>0.24399999999999999</v>
      </c>
      <c r="J486">
        <v>7.87</v>
      </c>
      <c r="K486">
        <v>20</v>
      </c>
      <c r="L486">
        <v>1314</v>
      </c>
      <c r="M486" s="11">
        <f>Sheet1[[#This Row],[Daily Discharge]]/24/60/60</f>
        <v>1.5208333333333332E-2</v>
      </c>
    </row>
    <row r="487" spans="1:13" x14ac:dyDescent="0.25">
      <c r="A487" s="1">
        <v>45410</v>
      </c>
      <c r="B487">
        <v>95.3</v>
      </c>
      <c r="C487">
        <v>131.9905</v>
      </c>
      <c r="D487">
        <f>Sheet1[[#This Row],[Effluent COD]]/20</f>
        <v>4.7649999999999997</v>
      </c>
      <c r="E487">
        <v>16</v>
      </c>
      <c r="F487">
        <v>0.03</v>
      </c>
      <c r="G487" s="7">
        <v>9.08</v>
      </c>
      <c r="H487">
        <v>0.53300000000000003</v>
      </c>
      <c r="I487">
        <v>0.24299999999999999</v>
      </c>
      <c r="J487">
        <v>7.87</v>
      </c>
      <c r="K487">
        <v>21</v>
      </c>
      <c r="L487">
        <v>1385</v>
      </c>
      <c r="M487" s="10">
        <f>Sheet1[[#This Row],[Daily Discharge]]/24/60/60</f>
        <v>1.6030092592592592E-2</v>
      </c>
    </row>
    <row r="488" spans="1:13" x14ac:dyDescent="0.25">
      <c r="A488" s="1">
        <v>45411</v>
      </c>
      <c r="B488">
        <v>88.6</v>
      </c>
      <c r="C488">
        <v>131.9254</v>
      </c>
      <c r="D488">
        <f>Sheet1[[#This Row],[Effluent COD]]/20</f>
        <v>4.43</v>
      </c>
      <c r="E488">
        <v>19</v>
      </c>
      <c r="F488">
        <v>3.6999999999999998E-2</v>
      </c>
      <c r="G488" s="4" t="s">
        <v>50</v>
      </c>
      <c r="H488">
        <v>0.51400000000000001</v>
      </c>
      <c r="I488">
        <v>0.23699999999999999</v>
      </c>
      <c r="J488">
        <v>7.91</v>
      </c>
      <c r="K488">
        <v>24</v>
      </c>
      <c r="L488">
        <v>1489</v>
      </c>
      <c r="M488" s="11">
        <f>Sheet1[[#This Row],[Daily Discharge]]/24/60/60</f>
        <v>1.7233796296296296E-2</v>
      </c>
    </row>
    <row r="489" spans="1:13" x14ac:dyDescent="0.25">
      <c r="A489" s="1">
        <v>45412</v>
      </c>
      <c r="B489">
        <v>85.8</v>
      </c>
      <c r="C489">
        <v>130.0728</v>
      </c>
      <c r="D489">
        <f>Sheet1[[#This Row],[Effluent COD]]/20</f>
        <v>4.29</v>
      </c>
      <c r="E489">
        <v>13</v>
      </c>
      <c r="F489">
        <v>5.6000000000000001E-2</v>
      </c>
      <c r="G489" s="4" t="s">
        <v>51</v>
      </c>
      <c r="H489">
        <v>0.58299999999999996</v>
      </c>
      <c r="I489">
        <v>0.254</v>
      </c>
      <c r="J489">
        <v>7.93</v>
      </c>
      <c r="K489">
        <v>15</v>
      </c>
      <c r="L489">
        <v>1516</v>
      </c>
      <c r="M489" s="10">
        <f>Sheet1[[#This Row],[Daily Discharge]]/24/60/60</f>
        <v>1.7546296296296296E-2</v>
      </c>
    </row>
    <row r="490" spans="1:13" x14ac:dyDescent="0.25">
      <c r="A490" s="1">
        <v>45413</v>
      </c>
      <c r="B490">
        <v>87.3</v>
      </c>
      <c r="C490">
        <v>114.1011</v>
      </c>
      <c r="D490">
        <f>Sheet1[[#This Row],[Effluent COD]]/20</f>
        <v>4.3650000000000002</v>
      </c>
      <c r="E490">
        <v>15</v>
      </c>
      <c r="F490">
        <v>7.4999999999999997E-2</v>
      </c>
      <c r="G490" s="4">
        <v>9.2200000000000006</v>
      </c>
      <c r="H490">
        <v>0.54700000000000004</v>
      </c>
      <c r="I490">
        <v>0.3</v>
      </c>
      <c r="J490">
        <v>7.82</v>
      </c>
      <c r="K490">
        <v>23</v>
      </c>
      <c r="L490">
        <v>1307</v>
      </c>
      <c r="M490" s="11">
        <f>Sheet1[[#This Row],[Daily Discharge]]/24/60/60</f>
        <v>1.5127314814814814E-2</v>
      </c>
    </row>
    <row r="491" spans="1:13" x14ac:dyDescent="0.25">
      <c r="A491" s="1">
        <v>45414</v>
      </c>
      <c r="B491">
        <v>96.1</v>
      </c>
      <c r="C491">
        <v>106.7671</v>
      </c>
      <c r="D491">
        <f>Sheet1[[#This Row],[Effluent COD]]/20</f>
        <v>4.8049999999999997</v>
      </c>
      <c r="E491">
        <v>22</v>
      </c>
      <c r="F491">
        <v>8.2000000000000003E-2</v>
      </c>
      <c r="G491" s="4" t="s">
        <v>52</v>
      </c>
      <c r="H491">
        <v>0.45900000000000002</v>
      </c>
      <c r="I491">
        <v>0.32300000000000001</v>
      </c>
      <c r="J491">
        <v>7.75</v>
      </c>
      <c r="K491">
        <v>23</v>
      </c>
      <c r="L491">
        <v>1111</v>
      </c>
      <c r="M491" s="10">
        <f>Sheet1[[#This Row],[Daily Discharge]]/24/60/60</f>
        <v>1.2858796296296295E-2</v>
      </c>
    </row>
    <row r="492" spans="1:13" x14ac:dyDescent="0.25">
      <c r="A492" s="1">
        <v>45415</v>
      </c>
      <c r="B492">
        <v>98.2</v>
      </c>
      <c r="C492">
        <v>71.686000000000007</v>
      </c>
      <c r="D492">
        <f>Sheet1[[#This Row],[Effluent COD]]/20</f>
        <v>4.91</v>
      </c>
      <c r="E492">
        <v>17</v>
      </c>
      <c r="F492">
        <v>6.6000000000000003E-2</v>
      </c>
      <c r="G492" s="4" t="s">
        <v>32</v>
      </c>
      <c r="H492">
        <v>0.55800000000000005</v>
      </c>
      <c r="I492">
        <v>0.48099999999999998</v>
      </c>
      <c r="J492">
        <v>7.89</v>
      </c>
      <c r="K492">
        <v>21</v>
      </c>
      <c r="L492">
        <v>730</v>
      </c>
      <c r="M492" s="11">
        <f>Sheet1[[#This Row],[Daily Discharge]]/24/60/60</f>
        <v>8.4490740740740741E-3</v>
      </c>
    </row>
    <row r="493" spans="1:13" x14ac:dyDescent="0.25">
      <c r="A493" s="1">
        <v>45416</v>
      </c>
      <c r="B493">
        <v>96.8</v>
      </c>
      <c r="C493">
        <v>88.765600000000006</v>
      </c>
      <c r="D493">
        <f>Sheet1[[#This Row],[Effluent COD]]/20</f>
        <v>4.84</v>
      </c>
      <c r="E493">
        <v>9</v>
      </c>
      <c r="F493">
        <v>3.5999999999999997E-2</v>
      </c>
      <c r="G493" s="7">
        <v>9.08</v>
      </c>
      <c r="H493">
        <v>0.49299999999999999</v>
      </c>
      <c r="I493">
        <v>0.39800000000000002</v>
      </c>
      <c r="J493">
        <v>7.8</v>
      </c>
      <c r="K493">
        <v>23</v>
      </c>
      <c r="L493">
        <v>917</v>
      </c>
      <c r="M493" s="10">
        <f>Sheet1[[#This Row],[Daily Discharge]]/24/60/60</f>
        <v>1.0613425925925927E-2</v>
      </c>
    </row>
    <row r="494" spans="1:13" x14ac:dyDescent="0.25">
      <c r="A494" s="1">
        <v>45417</v>
      </c>
      <c r="B494">
        <v>83.5</v>
      </c>
      <c r="C494">
        <v>117.8185</v>
      </c>
      <c r="D494">
        <f>Sheet1[[#This Row],[Effluent COD]]/20</f>
        <v>4.1749999999999998</v>
      </c>
      <c r="E494">
        <v>10</v>
      </c>
      <c r="F494">
        <v>2.1999999999999999E-2</v>
      </c>
      <c r="G494" s="7">
        <v>9.08</v>
      </c>
      <c r="H494">
        <v>0.47399999999999998</v>
      </c>
      <c r="I494">
        <v>0.32600000000000001</v>
      </c>
      <c r="J494">
        <v>7.8</v>
      </c>
      <c r="K494">
        <v>19</v>
      </c>
      <c r="L494">
        <v>1411</v>
      </c>
      <c r="M494" s="11">
        <f>Sheet1[[#This Row],[Daily Discharge]]/24/60/60</f>
        <v>1.6331018518518519E-2</v>
      </c>
    </row>
    <row r="495" spans="1:13" x14ac:dyDescent="0.25">
      <c r="A495" s="1">
        <v>45418</v>
      </c>
      <c r="B495">
        <v>78</v>
      </c>
      <c r="C495">
        <v>109.98</v>
      </c>
      <c r="D495">
        <f>Sheet1[[#This Row],[Effluent COD]]/20</f>
        <v>3.9</v>
      </c>
      <c r="E495">
        <v>11</v>
      </c>
      <c r="F495">
        <v>3.1E-2</v>
      </c>
      <c r="G495" s="4" t="s">
        <v>53</v>
      </c>
      <c r="H495">
        <v>0.50900000000000001</v>
      </c>
      <c r="I495">
        <v>0.33600000000000002</v>
      </c>
      <c r="J495">
        <v>7.97</v>
      </c>
      <c r="K495">
        <v>22</v>
      </c>
      <c r="L495">
        <v>1410</v>
      </c>
      <c r="M495" s="10">
        <f>Sheet1[[#This Row],[Daily Discharge]]/24/60/60</f>
        <v>1.6319444444444445E-2</v>
      </c>
    </row>
    <row r="496" spans="1:13" x14ac:dyDescent="0.25">
      <c r="A496" s="1">
        <v>45419</v>
      </c>
      <c r="B496">
        <v>71.2</v>
      </c>
      <c r="C496">
        <v>100.6056</v>
      </c>
      <c r="D496">
        <f>Sheet1[[#This Row],[Effluent COD]]/20</f>
        <v>3.56</v>
      </c>
      <c r="E496">
        <v>8</v>
      </c>
      <c r="F496">
        <v>2.7E-2</v>
      </c>
      <c r="G496" s="4" t="s">
        <v>54</v>
      </c>
      <c r="H496">
        <v>0.441</v>
      </c>
      <c r="I496">
        <v>0.224</v>
      </c>
      <c r="J496">
        <v>7.81</v>
      </c>
      <c r="K496">
        <v>23</v>
      </c>
      <c r="L496">
        <v>1413</v>
      </c>
      <c r="M496" s="11">
        <f>Sheet1[[#This Row],[Daily Discharge]]/24/60/60</f>
        <v>1.6354166666666666E-2</v>
      </c>
    </row>
    <row r="497" spans="1:13" x14ac:dyDescent="0.25">
      <c r="A497" s="1">
        <v>45420</v>
      </c>
      <c r="B497">
        <v>81.7</v>
      </c>
      <c r="C497">
        <v>116.3408</v>
      </c>
      <c r="D497">
        <f>Sheet1[[#This Row],[Effluent COD]]/20</f>
        <v>4.085</v>
      </c>
      <c r="E497">
        <v>9</v>
      </c>
      <c r="F497">
        <v>2.5000000000000001E-2</v>
      </c>
      <c r="G497" s="4" t="s">
        <v>32</v>
      </c>
      <c r="H497">
        <v>0.45200000000000001</v>
      </c>
      <c r="I497">
        <v>0.23699999999999999</v>
      </c>
      <c r="J497">
        <v>7.86</v>
      </c>
      <c r="K497">
        <v>21</v>
      </c>
      <c r="L497">
        <v>1424</v>
      </c>
      <c r="M497" s="10">
        <f>Sheet1[[#This Row],[Daily Discharge]]/24/60/60</f>
        <v>1.6481481481481482E-2</v>
      </c>
    </row>
    <row r="498" spans="1:13" x14ac:dyDescent="0.25">
      <c r="A498" s="1">
        <v>45421</v>
      </c>
      <c r="B498">
        <v>87.3</v>
      </c>
      <c r="C498">
        <v>118.3788</v>
      </c>
      <c r="D498">
        <f>Sheet1[[#This Row],[Effluent COD]]/20</f>
        <v>4.3650000000000002</v>
      </c>
      <c r="E498">
        <v>10</v>
      </c>
      <c r="F498">
        <v>2.9000000000000001E-2</v>
      </c>
      <c r="G498" s="4" t="s">
        <v>55</v>
      </c>
      <c r="H498">
        <v>0.43099999999999999</v>
      </c>
      <c r="I498">
        <v>0.248</v>
      </c>
      <c r="J498">
        <v>7.77</v>
      </c>
      <c r="K498">
        <v>22</v>
      </c>
      <c r="L498">
        <v>1356</v>
      </c>
      <c r="M498" s="11">
        <f>Sheet1[[#This Row],[Daily Discharge]]/24/60/60</f>
        <v>1.5694444444444445E-2</v>
      </c>
    </row>
    <row r="499" spans="1:13" x14ac:dyDescent="0.25">
      <c r="A499" s="1">
        <v>45422</v>
      </c>
      <c r="B499">
        <v>90.3</v>
      </c>
      <c r="C499">
        <v>127.6842</v>
      </c>
      <c r="D499">
        <f>Sheet1[[#This Row],[Effluent COD]]/20</f>
        <v>4.5149999999999997</v>
      </c>
      <c r="E499">
        <v>8</v>
      </c>
      <c r="F499">
        <v>2.9000000000000001E-2</v>
      </c>
      <c r="G499" s="4" t="s">
        <v>56</v>
      </c>
      <c r="H499">
        <v>0.47399999999999998</v>
      </c>
      <c r="I499">
        <v>0.33800000000000002</v>
      </c>
      <c r="J499">
        <v>7.98</v>
      </c>
      <c r="K499">
        <v>22</v>
      </c>
      <c r="L499">
        <v>1414</v>
      </c>
      <c r="M499" s="10">
        <f>Sheet1[[#This Row],[Daily Discharge]]/24/60/60</f>
        <v>1.636574074074074E-2</v>
      </c>
    </row>
    <row r="500" spans="1:13" x14ac:dyDescent="0.25">
      <c r="A500" s="1">
        <v>45423</v>
      </c>
      <c r="B500">
        <v>81.5</v>
      </c>
      <c r="C500">
        <v>119.39749999999999</v>
      </c>
      <c r="D500">
        <f>Sheet1[[#This Row],[Effluent COD]]/20</f>
        <v>4.0750000000000002</v>
      </c>
      <c r="E500">
        <v>20</v>
      </c>
      <c r="F500">
        <v>0.104</v>
      </c>
      <c r="G500" s="7">
        <v>9.08</v>
      </c>
      <c r="H500">
        <v>0.62</v>
      </c>
      <c r="I500">
        <v>0.26100000000000001</v>
      </c>
      <c r="J500">
        <v>7.83</v>
      </c>
      <c r="K500">
        <v>23</v>
      </c>
      <c r="L500">
        <v>1465</v>
      </c>
      <c r="M500" s="11">
        <f>Sheet1[[#This Row],[Daily Discharge]]/24/60/60</f>
        <v>1.695601851851852E-2</v>
      </c>
    </row>
    <row r="501" spans="1:13" x14ac:dyDescent="0.25">
      <c r="A501" s="1">
        <v>45424</v>
      </c>
      <c r="B501">
        <v>77.7</v>
      </c>
      <c r="C501">
        <v>114.68519999999999</v>
      </c>
      <c r="D501">
        <f>Sheet1[[#This Row],[Effluent COD]]/20</f>
        <v>3.8850000000000002</v>
      </c>
      <c r="E501">
        <v>21</v>
      </c>
      <c r="F501">
        <v>8.6999999999999994E-2</v>
      </c>
      <c r="G501" s="7">
        <v>9.08</v>
      </c>
      <c r="H501">
        <v>0.44500000000000001</v>
      </c>
      <c r="I501">
        <v>0.27300000000000002</v>
      </c>
      <c r="J501">
        <v>7.79</v>
      </c>
      <c r="K501">
        <v>22</v>
      </c>
      <c r="L501">
        <v>1476</v>
      </c>
      <c r="M501" s="10">
        <f>Sheet1[[#This Row],[Daily Discharge]]/24/60/60</f>
        <v>1.7083333333333332E-2</v>
      </c>
    </row>
    <row r="502" spans="1:13" x14ac:dyDescent="0.25">
      <c r="A502" s="1">
        <v>45425</v>
      </c>
      <c r="B502">
        <v>88.1</v>
      </c>
      <c r="C502">
        <v>129.06649999999999</v>
      </c>
      <c r="D502">
        <f>Sheet1[[#This Row],[Effluent COD]]/20</f>
        <v>4.4049999999999994</v>
      </c>
      <c r="E502">
        <v>4</v>
      </c>
      <c r="F502">
        <v>4.8000000000000001E-2</v>
      </c>
      <c r="G502" s="4" t="s">
        <v>57</v>
      </c>
      <c r="H502">
        <v>0.50600000000000001</v>
      </c>
      <c r="I502">
        <v>0.32500000000000001</v>
      </c>
      <c r="J502">
        <v>7.85</v>
      </c>
      <c r="K502">
        <v>22</v>
      </c>
      <c r="L502">
        <v>1465</v>
      </c>
      <c r="M502" s="11">
        <f>Sheet1[[#This Row],[Daily Discharge]]/24/60/60</f>
        <v>1.695601851851852E-2</v>
      </c>
    </row>
    <row r="503" spans="1:13" x14ac:dyDescent="0.25">
      <c r="A503" s="1">
        <v>45426</v>
      </c>
      <c r="B503">
        <v>91.8</v>
      </c>
      <c r="C503">
        <v>131.82479999999998</v>
      </c>
      <c r="D503">
        <f>Sheet1[[#This Row],[Effluent COD]]/20</f>
        <v>4.59</v>
      </c>
      <c r="E503">
        <v>3</v>
      </c>
      <c r="F503">
        <v>3.9E-2</v>
      </c>
      <c r="G503" s="6">
        <v>6.7359</v>
      </c>
      <c r="H503">
        <v>0.56799999999999995</v>
      </c>
      <c r="I503">
        <v>0.34200000000000003</v>
      </c>
      <c r="J503">
        <v>7.9</v>
      </c>
      <c r="K503">
        <v>23</v>
      </c>
      <c r="L503">
        <v>1436</v>
      </c>
      <c r="M503" s="10">
        <f>Sheet1[[#This Row],[Daily Discharge]]/24/60/60</f>
        <v>1.6620370370370372E-2</v>
      </c>
    </row>
    <row r="504" spans="1:13" x14ac:dyDescent="0.25">
      <c r="A504" s="1">
        <v>45427</v>
      </c>
      <c r="B504">
        <v>97.7</v>
      </c>
      <c r="C504">
        <v>138.63630000000001</v>
      </c>
      <c r="D504">
        <f>Sheet1[[#This Row],[Effluent COD]]/20</f>
        <v>4.8849999999999998</v>
      </c>
      <c r="E504">
        <v>10</v>
      </c>
      <c r="F504">
        <v>3.4000000000000002E-2</v>
      </c>
      <c r="G504" s="4">
        <v>9.7200000000000006</v>
      </c>
      <c r="H504">
        <v>0.57599999999999996</v>
      </c>
      <c r="I504">
        <v>0.308</v>
      </c>
      <c r="J504">
        <v>7.88</v>
      </c>
      <c r="K504">
        <v>21</v>
      </c>
      <c r="L504">
        <v>1419</v>
      </c>
      <c r="M504" s="11">
        <f>Sheet1[[#This Row],[Daily Discharge]]/24/60/60</f>
        <v>1.6423611111111111E-2</v>
      </c>
    </row>
    <row r="505" spans="1:13" x14ac:dyDescent="0.25">
      <c r="A505" s="1">
        <v>45428</v>
      </c>
      <c r="B505">
        <v>93.3</v>
      </c>
      <c r="C505">
        <v>134.8185</v>
      </c>
      <c r="D505">
        <f>Sheet1[[#This Row],[Effluent COD]]/20</f>
        <v>4.665</v>
      </c>
      <c r="E505">
        <v>13</v>
      </c>
      <c r="F505">
        <v>4.2999999999999997E-2</v>
      </c>
      <c r="G505" s="4" t="s">
        <v>42</v>
      </c>
      <c r="H505">
        <v>0.63</v>
      </c>
      <c r="I505">
        <v>0.32</v>
      </c>
      <c r="J505">
        <v>7.85</v>
      </c>
      <c r="K505">
        <v>22</v>
      </c>
      <c r="L505">
        <v>1445</v>
      </c>
      <c r="M505" s="10">
        <f>Sheet1[[#This Row],[Daily Discharge]]/24/60/60</f>
        <v>1.6724537037037038E-2</v>
      </c>
    </row>
    <row r="506" spans="1:13" x14ac:dyDescent="0.25">
      <c r="A506" s="1">
        <v>45429</v>
      </c>
      <c r="B506">
        <v>99.9</v>
      </c>
      <c r="C506">
        <v>134.3655</v>
      </c>
      <c r="D506">
        <f>Sheet1[[#This Row],[Effluent COD]]/20</f>
        <v>4.9950000000000001</v>
      </c>
      <c r="E506">
        <v>19</v>
      </c>
      <c r="F506">
        <v>3.5999999999999997E-2</v>
      </c>
      <c r="G506" s="4" t="s">
        <v>58</v>
      </c>
      <c r="H506">
        <v>0.72599999999999998</v>
      </c>
      <c r="I506">
        <v>0.31900000000000001</v>
      </c>
      <c r="J506">
        <v>7.84</v>
      </c>
      <c r="K506">
        <v>24</v>
      </c>
      <c r="L506">
        <v>1345</v>
      </c>
      <c r="M506" s="11">
        <f>Sheet1[[#This Row],[Daily Discharge]]/24/60/60</f>
        <v>1.556712962962963E-2</v>
      </c>
    </row>
    <row r="507" spans="1:13" x14ac:dyDescent="0.25">
      <c r="A507" s="1">
        <v>45430</v>
      </c>
      <c r="B507">
        <v>95.6</v>
      </c>
      <c r="C507">
        <v>139.19359999999998</v>
      </c>
      <c r="D507">
        <f>Sheet1[[#This Row],[Effluent COD]]/20</f>
        <v>4.7799999999999994</v>
      </c>
      <c r="E507">
        <v>14</v>
      </c>
      <c r="F507">
        <v>5.0999999999999997E-2</v>
      </c>
      <c r="G507" s="7">
        <v>9.08</v>
      </c>
      <c r="H507">
        <v>0.626</v>
      </c>
      <c r="I507">
        <v>0.24399999999999999</v>
      </c>
      <c r="J507">
        <v>7.91</v>
      </c>
      <c r="K507">
        <v>24</v>
      </c>
      <c r="L507">
        <v>1456</v>
      </c>
      <c r="M507" s="10">
        <f>Sheet1[[#This Row],[Daily Discharge]]/24/60/60</f>
        <v>1.6851851851851851E-2</v>
      </c>
    </row>
    <row r="508" spans="1:13" x14ac:dyDescent="0.25">
      <c r="A508" s="1">
        <v>45431</v>
      </c>
      <c r="B508">
        <v>90.7</v>
      </c>
      <c r="C508">
        <v>131.15219999999999</v>
      </c>
      <c r="D508">
        <f>Sheet1[[#This Row],[Effluent COD]]/20</f>
        <v>4.5350000000000001</v>
      </c>
      <c r="E508">
        <v>10</v>
      </c>
      <c r="F508">
        <v>6.4000000000000001E-2</v>
      </c>
      <c r="G508" s="7">
        <v>9.08</v>
      </c>
      <c r="H508">
        <v>0.628</v>
      </c>
      <c r="I508">
        <v>0.24299999999999999</v>
      </c>
      <c r="J508">
        <v>7.96</v>
      </c>
      <c r="K508">
        <v>21</v>
      </c>
      <c r="L508">
        <v>1446</v>
      </c>
      <c r="M508" s="11">
        <f>Sheet1[[#This Row],[Daily Discharge]]/24/60/60</f>
        <v>1.6736111111111111E-2</v>
      </c>
    </row>
    <row r="509" spans="1:13" x14ac:dyDescent="0.25">
      <c r="A509" s="1">
        <v>45432</v>
      </c>
      <c r="B509">
        <v>92</v>
      </c>
      <c r="C509">
        <v>120.98</v>
      </c>
      <c r="D509">
        <f>Sheet1[[#This Row],[Effluent COD]]/20</f>
        <v>4.5999999999999996</v>
      </c>
      <c r="E509">
        <v>11</v>
      </c>
      <c r="F509">
        <v>4.5999999999999999E-2</v>
      </c>
      <c r="G509" s="4" t="s">
        <v>59</v>
      </c>
      <c r="H509">
        <v>0.56899999999999995</v>
      </c>
      <c r="I509">
        <v>0.27900000000000003</v>
      </c>
      <c r="J509">
        <v>7.94</v>
      </c>
      <c r="K509">
        <v>23</v>
      </c>
      <c r="L509">
        <v>1315</v>
      </c>
      <c r="M509" s="10">
        <f>Sheet1[[#This Row],[Daily Discharge]]/24/60/60</f>
        <v>1.5219907407407408E-2</v>
      </c>
    </row>
    <row r="510" spans="1:13" x14ac:dyDescent="0.25">
      <c r="A510" s="1">
        <v>45433</v>
      </c>
      <c r="B510">
        <v>78</v>
      </c>
      <c r="C510">
        <v>113.958</v>
      </c>
      <c r="D510">
        <f>Sheet1[[#This Row],[Effluent COD]]/20</f>
        <v>3.9</v>
      </c>
      <c r="E510">
        <v>16</v>
      </c>
      <c r="F510">
        <v>5.8000000000000003E-2</v>
      </c>
      <c r="G510" s="4" t="s">
        <v>42</v>
      </c>
      <c r="H510">
        <v>0.61299999999999999</v>
      </c>
      <c r="I510">
        <v>0.30099999999999999</v>
      </c>
      <c r="J510">
        <v>7.99</v>
      </c>
      <c r="K510">
        <v>21</v>
      </c>
      <c r="L510">
        <v>1461</v>
      </c>
      <c r="M510" s="11">
        <f>Sheet1[[#This Row],[Daily Discharge]]/24/60/60</f>
        <v>1.6909722222222222E-2</v>
      </c>
    </row>
    <row r="511" spans="1:13" x14ac:dyDescent="0.25">
      <c r="A511" s="1">
        <v>45434</v>
      </c>
      <c r="B511">
        <v>90.8</v>
      </c>
      <c r="C511">
        <v>135.3828</v>
      </c>
      <c r="D511">
        <f>Sheet1[[#This Row],[Effluent COD]]/20</f>
        <v>4.54</v>
      </c>
      <c r="E511">
        <v>14</v>
      </c>
      <c r="F511">
        <v>7.1999999999999995E-2</v>
      </c>
      <c r="G511" s="4" t="s">
        <v>52</v>
      </c>
      <c r="H511">
        <v>0.71399999999999997</v>
      </c>
      <c r="I511">
        <v>0.26300000000000001</v>
      </c>
      <c r="J511">
        <v>7.9</v>
      </c>
      <c r="K511">
        <v>15</v>
      </c>
      <c r="L511">
        <v>1491</v>
      </c>
      <c r="M511" s="10">
        <f>Sheet1[[#This Row],[Daily Discharge]]/24/60/60</f>
        <v>1.7256944444444443E-2</v>
      </c>
    </row>
    <row r="512" spans="1:13" x14ac:dyDescent="0.25">
      <c r="A512" s="1">
        <v>45435</v>
      </c>
      <c r="B512">
        <v>66.900000000000006</v>
      </c>
      <c r="C512">
        <v>100.7514</v>
      </c>
      <c r="D512">
        <f>Sheet1[[#This Row],[Effluent COD]]/20</f>
        <v>3.3450000000000002</v>
      </c>
      <c r="E512">
        <v>17</v>
      </c>
      <c r="F512">
        <v>0.08</v>
      </c>
      <c r="G512" s="4">
        <v>9.69</v>
      </c>
      <c r="H512">
        <v>0.75</v>
      </c>
      <c r="I512">
        <v>0.253</v>
      </c>
      <c r="J512">
        <v>7.88</v>
      </c>
      <c r="K512">
        <v>15</v>
      </c>
      <c r="L512">
        <v>1506</v>
      </c>
      <c r="M512" s="11">
        <f>Sheet1[[#This Row],[Daily Discharge]]/24/60/60</f>
        <v>1.7430555555555557E-2</v>
      </c>
    </row>
    <row r="513" spans="1:13" x14ac:dyDescent="0.25">
      <c r="A513" s="1">
        <v>45436</v>
      </c>
      <c r="B513">
        <v>75.8</v>
      </c>
      <c r="C513">
        <v>113.7758</v>
      </c>
      <c r="D513">
        <f>Sheet1[[#This Row],[Effluent COD]]/20</f>
        <v>3.79</v>
      </c>
      <c r="E513">
        <v>26</v>
      </c>
      <c r="F513">
        <v>8.2000000000000003E-2</v>
      </c>
      <c r="G513" s="4" t="s">
        <v>60</v>
      </c>
      <c r="H513">
        <v>0.69299999999999995</v>
      </c>
      <c r="I513">
        <v>0.27400000000000002</v>
      </c>
      <c r="J513">
        <v>7.76</v>
      </c>
      <c r="K513">
        <v>23</v>
      </c>
      <c r="L513">
        <v>1501</v>
      </c>
      <c r="M513" s="10">
        <f>Sheet1[[#This Row],[Daily Discharge]]/24/60/60</f>
        <v>1.7372685185185185E-2</v>
      </c>
    </row>
    <row r="514" spans="1:13" x14ac:dyDescent="0.25">
      <c r="A514" s="1">
        <v>45437</v>
      </c>
      <c r="B514">
        <v>70.400000000000006</v>
      </c>
      <c r="C514">
        <v>103.84000000000002</v>
      </c>
      <c r="D514">
        <f>Sheet1[[#This Row],[Effluent COD]]/20</f>
        <v>3.5200000000000005</v>
      </c>
      <c r="E514">
        <v>8</v>
      </c>
      <c r="F514">
        <v>2.9000000000000001E-2</v>
      </c>
      <c r="G514" s="4" t="s">
        <v>58</v>
      </c>
      <c r="H514">
        <v>0.72099999999999997</v>
      </c>
      <c r="I514">
        <v>0.253</v>
      </c>
      <c r="J514">
        <v>7.87</v>
      </c>
      <c r="K514">
        <v>17</v>
      </c>
      <c r="L514">
        <v>1475</v>
      </c>
      <c r="M514" s="11">
        <f>Sheet1[[#This Row],[Daily Discharge]]/24/60/60</f>
        <v>1.7071759259259259E-2</v>
      </c>
    </row>
    <row r="515" spans="1:13" x14ac:dyDescent="0.25">
      <c r="A515" s="1">
        <v>45438</v>
      </c>
      <c r="B515">
        <v>79.2</v>
      </c>
      <c r="C515">
        <v>119.4336</v>
      </c>
      <c r="D515">
        <f>Sheet1[[#This Row],[Effluent COD]]/20</f>
        <v>3.96</v>
      </c>
      <c r="E515">
        <v>12</v>
      </c>
      <c r="F515">
        <v>2.7E-2</v>
      </c>
      <c r="G515" s="4" t="s">
        <v>34</v>
      </c>
      <c r="H515">
        <v>0.68600000000000005</v>
      </c>
      <c r="I515">
        <v>0.28899999999999998</v>
      </c>
      <c r="J515">
        <v>7.9</v>
      </c>
      <c r="K515">
        <v>24</v>
      </c>
      <c r="L515">
        <v>1508</v>
      </c>
      <c r="M515" s="10">
        <f>Sheet1[[#This Row],[Daily Discharge]]/24/60/60</f>
        <v>1.7453703703703704E-2</v>
      </c>
    </row>
    <row r="516" spans="1:13" x14ac:dyDescent="0.25">
      <c r="A516" s="1">
        <v>45439</v>
      </c>
      <c r="B516">
        <v>75</v>
      </c>
      <c r="C516">
        <v>111.75</v>
      </c>
      <c r="D516">
        <f>Sheet1[[#This Row],[Effluent COD]]/20</f>
        <v>3.75</v>
      </c>
      <c r="E516">
        <v>8</v>
      </c>
      <c r="F516">
        <v>2.9000000000000001E-2</v>
      </c>
      <c r="G516" s="4" t="s">
        <v>61</v>
      </c>
      <c r="H516">
        <v>0.69899999999999995</v>
      </c>
      <c r="I516">
        <v>0.35399999999999998</v>
      </c>
      <c r="J516">
        <v>7.89</v>
      </c>
      <c r="K516">
        <v>23</v>
      </c>
      <c r="L516">
        <v>1490</v>
      </c>
      <c r="M516" s="11">
        <f>Sheet1[[#This Row],[Daily Discharge]]/24/60/60</f>
        <v>1.7245370370370373E-2</v>
      </c>
    </row>
    <row r="517" spans="1:13" x14ac:dyDescent="0.25">
      <c r="A517" s="1">
        <v>45440</v>
      </c>
      <c r="B517">
        <v>76.400000000000006</v>
      </c>
      <c r="C517">
        <v>115.21120000000001</v>
      </c>
      <c r="D517">
        <f>Sheet1[[#This Row],[Effluent COD]]/20</f>
        <v>3.8200000000000003</v>
      </c>
      <c r="E517">
        <v>10</v>
      </c>
      <c r="F517">
        <v>2.4E-2</v>
      </c>
      <c r="G517" s="4" t="s">
        <v>62</v>
      </c>
      <c r="H517">
        <v>0.65900000000000003</v>
      </c>
      <c r="I517">
        <v>0.34599999999999997</v>
      </c>
      <c r="J517">
        <v>7.96</v>
      </c>
      <c r="K517">
        <v>21</v>
      </c>
      <c r="L517">
        <v>1508</v>
      </c>
      <c r="M517" s="10">
        <f>Sheet1[[#This Row],[Daily Discharge]]/24/60/60</f>
        <v>1.7453703703703704E-2</v>
      </c>
    </row>
    <row r="518" spans="1:13" x14ac:dyDescent="0.25">
      <c r="A518" s="1">
        <v>45441</v>
      </c>
      <c r="B518">
        <v>72.2</v>
      </c>
      <c r="C518">
        <v>110.6104</v>
      </c>
      <c r="D518">
        <f>Sheet1[[#This Row],[Effluent COD]]/20</f>
        <v>3.6100000000000003</v>
      </c>
      <c r="E518">
        <v>10</v>
      </c>
      <c r="F518">
        <v>2.9000000000000001E-2</v>
      </c>
      <c r="G518" s="4" t="s">
        <v>63</v>
      </c>
      <c r="H518">
        <v>0.68300000000000005</v>
      </c>
      <c r="I518">
        <v>0.28299999999999997</v>
      </c>
      <c r="J518">
        <v>7.94</v>
      </c>
      <c r="K518">
        <v>18</v>
      </c>
      <c r="L518">
        <v>1532</v>
      </c>
      <c r="M518" s="11">
        <f>Sheet1[[#This Row],[Daily Discharge]]/24/60/60</f>
        <v>1.773148148148148E-2</v>
      </c>
    </row>
    <row r="519" spans="1:13" x14ac:dyDescent="0.25">
      <c r="A519" s="1">
        <v>45442</v>
      </c>
      <c r="B519">
        <v>76.7</v>
      </c>
      <c r="C519">
        <v>118.96169999999999</v>
      </c>
      <c r="D519">
        <f>Sheet1[[#This Row],[Effluent COD]]/20</f>
        <v>3.835</v>
      </c>
      <c r="E519">
        <v>13</v>
      </c>
      <c r="F519">
        <v>7.9000000000000001E-2</v>
      </c>
      <c r="G519" s="4" t="s">
        <v>64</v>
      </c>
      <c r="H519">
        <v>0.74399999999999999</v>
      </c>
      <c r="I519">
        <v>0.27500000000000002</v>
      </c>
      <c r="J519">
        <v>7.87</v>
      </c>
      <c r="K519">
        <v>22</v>
      </c>
      <c r="L519">
        <v>1551</v>
      </c>
      <c r="M519" s="10">
        <f>Sheet1[[#This Row],[Daily Discharge]]/24/60/60</f>
        <v>1.7951388888888888E-2</v>
      </c>
    </row>
    <row r="520" spans="1:13" x14ac:dyDescent="0.25">
      <c r="A520" s="1">
        <v>45443</v>
      </c>
      <c r="B520">
        <v>71.599999999999994</v>
      </c>
      <c r="C520">
        <v>108.7604</v>
      </c>
      <c r="D520">
        <f>Sheet1[[#This Row],[Effluent COD]]/20</f>
        <v>3.5799999999999996</v>
      </c>
      <c r="E520">
        <v>4</v>
      </c>
      <c r="F520">
        <v>7.6999999999999999E-2</v>
      </c>
      <c r="G520" s="4" t="s">
        <v>34</v>
      </c>
      <c r="H520">
        <v>0.67600000000000005</v>
      </c>
      <c r="I520">
        <v>0.19800000000000001</v>
      </c>
      <c r="J520">
        <v>7.88</v>
      </c>
      <c r="K520">
        <v>21</v>
      </c>
      <c r="L520">
        <v>1519</v>
      </c>
      <c r="M520" s="11">
        <f>Sheet1[[#This Row],[Daily Discharge]]/24/60/60</f>
        <v>1.7581018518518517E-2</v>
      </c>
    </row>
    <row r="521" spans="1:13" x14ac:dyDescent="0.25">
      <c r="A521" s="1">
        <v>45444</v>
      </c>
      <c r="B521">
        <v>79.099999999999994</v>
      </c>
      <c r="C521">
        <v>110.10719999999998</v>
      </c>
      <c r="D521">
        <f>Sheet1[[#This Row],[Effluent COD]]/20</f>
        <v>3.9549999999999996</v>
      </c>
      <c r="E521">
        <v>6</v>
      </c>
      <c r="F521">
        <v>7.3999999999999996E-2</v>
      </c>
      <c r="G521" s="7">
        <v>9.08</v>
      </c>
      <c r="H521">
        <v>0.64500000000000002</v>
      </c>
      <c r="I521">
        <v>0.23499999999999999</v>
      </c>
      <c r="J521">
        <v>7.89</v>
      </c>
      <c r="K521">
        <v>22</v>
      </c>
      <c r="L521">
        <v>1392</v>
      </c>
      <c r="M521" s="10">
        <f>Sheet1[[#This Row],[Daily Discharge]]/24/60/60</f>
        <v>1.6111111111111111E-2</v>
      </c>
    </row>
    <row r="522" spans="1:13" x14ac:dyDescent="0.25">
      <c r="A522" s="1">
        <v>45445</v>
      </c>
      <c r="B522">
        <v>84</v>
      </c>
      <c r="C522">
        <v>118.02</v>
      </c>
      <c r="D522">
        <f>Sheet1[[#This Row],[Effluent COD]]/20</f>
        <v>4.2</v>
      </c>
      <c r="E522">
        <v>7</v>
      </c>
      <c r="F522">
        <v>5.6000000000000001E-2</v>
      </c>
      <c r="G522" s="7">
        <v>9.08</v>
      </c>
      <c r="H522">
        <v>0.65700000000000003</v>
      </c>
      <c r="I522">
        <v>0.216</v>
      </c>
      <c r="J522">
        <v>7.87</v>
      </c>
      <c r="K522">
        <v>15</v>
      </c>
      <c r="L522">
        <v>1405</v>
      </c>
      <c r="M522" s="11">
        <f>Sheet1[[#This Row],[Daily Discharge]]/24/60/60</f>
        <v>1.6261574074074074E-2</v>
      </c>
    </row>
    <row r="523" spans="1:13" x14ac:dyDescent="0.25">
      <c r="A523" s="1">
        <v>45446</v>
      </c>
      <c r="B523">
        <v>81.099999999999994</v>
      </c>
      <c r="C523">
        <v>26.844100000000001</v>
      </c>
      <c r="D523">
        <f>Sheet1[[#This Row],[Effluent COD]]/20</f>
        <v>4.0549999999999997</v>
      </c>
      <c r="E523">
        <v>6</v>
      </c>
      <c r="F523">
        <v>5.7000000000000002E-2</v>
      </c>
      <c r="G523" s="4" t="s">
        <v>65</v>
      </c>
      <c r="H523">
        <v>0.66100000000000003</v>
      </c>
      <c r="I523">
        <v>0.23499999999999999</v>
      </c>
      <c r="J523">
        <v>7.86</v>
      </c>
      <c r="K523">
        <v>23</v>
      </c>
      <c r="L523">
        <v>331</v>
      </c>
      <c r="M523" s="10">
        <f>Sheet1[[#This Row],[Daily Discharge]]/24/60/60</f>
        <v>3.8310185185185183E-3</v>
      </c>
    </row>
    <row r="524" spans="1:13" x14ac:dyDescent="0.25">
      <c r="A524" s="1">
        <v>45447</v>
      </c>
      <c r="B524">
        <v>122</v>
      </c>
      <c r="C524">
        <v>64.171999999999997</v>
      </c>
      <c r="D524">
        <f>Sheet1[[#This Row],[Effluent COD]]/20</f>
        <v>6.1</v>
      </c>
      <c r="E524">
        <v>22</v>
      </c>
      <c r="F524">
        <v>0.66200000000000003</v>
      </c>
      <c r="G524" s="4" t="s">
        <v>39</v>
      </c>
      <c r="H524">
        <v>1.52</v>
      </c>
      <c r="I524">
        <v>0.72199999999999998</v>
      </c>
      <c r="J524">
        <v>7.9</v>
      </c>
      <c r="K524">
        <v>21</v>
      </c>
      <c r="L524">
        <v>526</v>
      </c>
      <c r="M524" s="11">
        <f>Sheet1[[#This Row],[Daily Discharge]]/24/60/60</f>
        <v>6.0879629629629634E-3</v>
      </c>
    </row>
    <row r="525" spans="1:13" x14ac:dyDescent="0.25">
      <c r="A525" s="1">
        <v>45448</v>
      </c>
      <c r="B525">
        <v>90.6</v>
      </c>
      <c r="C525">
        <v>102.74039999999998</v>
      </c>
      <c r="D525">
        <f>Sheet1[[#This Row],[Effluent COD]]/20</f>
        <v>4.5299999999999994</v>
      </c>
      <c r="E525">
        <v>11</v>
      </c>
      <c r="F525">
        <v>5.3999999999999999E-2</v>
      </c>
      <c r="G525" s="6">
        <v>10.1999</v>
      </c>
      <c r="H525">
        <v>0.58899999999999997</v>
      </c>
      <c r="I525">
        <v>0.29699999999999999</v>
      </c>
      <c r="J525">
        <v>7.84</v>
      </c>
      <c r="K525">
        <v>23</v>
      </c>
      <c r="L525">
        <v>1134</v>
      </c>
      <c r="M525" s="10">
        <f>Sheet1[[#This Row],[Daily Discharge]]/24/60/60</f>
        <v>1.3125E-2</v>
      </c>
    </row>
    <row r="526" spans="1:13" x14ac:dyDescent="0.25">
      <c r="A526" s="1">
        <v>45449</v>
      </c>
      <c r="B526">
        <v>99.1</v>
      </c>
      <c r="C526">
        <v>151.22659999999999</v>
      </c>
      <c r="D526">
        <f>Sheet1[[#This Row],[Effluent COD]]/20</f>
        <v>4.9550000000000001</v>
      </c>
      <c r="E526">
        <v>8</v>
      </c>
      <c r="F526">
        <v>5.3999999999999999E-2</v>
      </c>
      <c r="G526" s="4" t="s">
        <v>66</v>
      </c>
      <c r="H526">
        <v>0.69299999999999995</v>
      </c>
      <c r="I526">
        <v>0.33800000000000002</v>
      </c>
      <c r="J526">
        <v>7.82</v>
      </c>
      <c r="K526">
        <v>23</v>
      </c>
      <c r="L526">
        <v>1526</v>
      </c>
      <c r="M526" s="11">
        <f>Sheet1[[#This Row],[Daily Discharge]]/24/60/60</f>
        <v>1.7662037037037039E-2</v>
      </c>
    </row>
    <row r="527" spans="1:13" x14ac:dyDescent="0.25">
      <c r="A527" s="1">
        <v>45450</v>
      </c>
      <c r="B527">
        <v>101</v>
      </c>
      <c r="C527">
        <v>153.21699999999998</v>
      </c>
      <c r="D527">
        <f>Sheet1[[#This Row],[Effluent COD]]/20</f>
        <v>5.05</v>
      </c>
      <c r="E527">
        <v>15</v>
      </c>
      <c r="F527">
        <v>4.2000000000000003E-2</v>
      </c>
      <c r="G527" s="4" t="s">
        <v>67</v>
      </c>
      <c r="H527">
        <v>0.73299999999999998</v>
      </c>
      <c r="I527">
        <v>0.437</v>
      </c>
      <c r="J527">
        <v>7.88</v>
      </c>
      <c r="K527">
        <v>22</v>
      </c>
      <c r="L527">
        <v>1517</v>
      </c>
      <c r="M527" s="10">
        <f>Sheet1[[#This Row],[Daily Discharge]]/24/60/60</f>
        <v>1.7557870370370373E-2</v>
      </c>
    </row>
    <row r="528" spans="1:13" x14ac:dyDescent="0.25">
      <c r="A528" s="1">
        <v>45451</v>
      </c>
      <c r="B528">
        <v>103</v>
      </c>
      <c r="C528">
        <v>156.04499999999999</v>
      </c>
      <c r="D528">
        <f>Sheet1[[#This Row],[Effluent COD]]/20</f>
        <v>5.15</v>
      </c>
      <c r="E528">
        <v>13</v>
      </c>
      <c r="F528">
        <v>0.13400000000000001</v>
      </c>
      <c r="G528" s="7">
        <v>9.08</v>
      </c>
      <c r="H528">
        <v>0.79800000000000004</v>
      </c>
      <c r="I528">
        <v>0.38500000000000001</v>
      </c>
      <c r="J528">
        <v>7.9</v>
      </c>
      <c r="K528">
        <v>22</v>
      </c>
      <c r="L528">
        <v>1515</v>
      </c>
      <c r="M528" s="11">
        <f>Sheet1[[#This Row],[Daily Discharge]]/24/60/60</f>
        <v>1.7534722222222222E-2</v>
      </c>
    </row>
    <row r="529" spans="1:13" x14ac:dyDescent="0.25">
      <c r="A529" s="1">
        <v>45452</v>
      </c>
      <c r="B529">
        <v>97.4</v>
      </c>
      <c r="C529">
        <v>147.6584</v>
      </c>
      <c r="D529">
        <f>Sheet1[[#This Row],[Effluent COD]]/20</f>
        <v>4.87</v>
      </c>
      <c r="E529">
        <v>24</v>
      </c>
      <c r="F529">
        <v>7.3999999999999996E-2</v>
      </c>
      <c r="G529" s="7">
        <v>9.08</v>
      </c>
      <c r="H529">
        <v>0.73099999999999998</v>
      </c>
      <c r="I529">
        <v>0.35499999999999998</v>
      </c>
      <c r="J529">
        <v>7.93</v>
      </c>
      <c r="K529">
        <v>21</v>
      </c>
      <c r="L529">
        <v>1516</v>
      </c>
      <c r="M529" s="10">
        <f>Sheet1[[#This Row],[Daily Discharge]]/24/60/60</f>
        <v>1.7546296296296296E-2</v>
      </c>
    </row>
    <row r="530" spans="1:13" x14ac:dyDescent="0.25">
      <c r="A530" s="1">
        <v>45453</v>
      </c>
      <c r="B530">
        <v>93.3</v>
      </c>
      <c r="C530">
        <v>144.89489999999998</v>
      </c>
      <c r="D530">
        <f>Sheet1[[#This Row],[Effluent COD]]/20</f>
        <v>4.665</v>
      </c>
      <c r="E530">
        <v>24</v>
      </c>
      <c r="F530">
        <v>7.1999999999999995E-2</v>
      </c>
      <c r="G530" s="4" t="s">
        <v>68</v>
      </c>
      <c r="H530">
        <v>0.66800000000000004</v>
      </c>
      <c r="I530">
        <v>0.437</v>
      </c>
      <c r="J530">
        <v>7.94</v>
      </c>
      <c r="K530">
        <v>19</v>
      </c>
      <c r="L530">
        <v>1553</v>
      </c>
      <c r="M530" s="11">
        <f>Sheet1[[#This Row],[Daily Discharge]]/24/60/60</f>
        <v>1.7974537037037035E-2</v>
      </c>
    </row>
    <row r="531" spans="1:13" x14ac:dyDescent="0.25">
      <c r="A531" s="1">
        <v>45454</v>
      </c>
      <c r="B531">
        <v>88.4</v>
      </c>
      <c r="C531">
        <v>136.04759999999999</v>
      </c>
      <c r="D531">
        <f>Sheet1[[#This Row],[Effluent COD]]/20</f>
        <v>4.42</v>
      </c>
      <c r="E531">
        <v>22</v>
      </c>
      <c r="F531">
        <v>0.13200000000000001</v>
      </c>
      <c r="G531" s="4" t="s">
        <v>69</v>
      </c>
      <c r="H531">
        <v>0.626</v>
      </c>
      <c r="I531">
        <v>0.33300000000000002</v>
      </c>
      <c r="J531">
        <v>7.92</v>
      </c>
      <c r="K531">
        <v>22</v>
      </c>
      <c r="L531">
        <v>1539</v>
      </c>
      <c r="M531" s="10">
        <f>Sheet1[[#This Row],[Daily Discharge]]/24/60/60</f>
        <v>1.7812500000000002E-2</v>
      </c>
    </row>
    <row r="532" spans="1:13" x14ac:dyDescent="0.25">
      <c r="A532" s="1">
        <v>45455</v>
      </c>
      <c r="B532">
        <v>93.6</v>
      </c>
      <c r="C532">
        <v>143.86319999999998</v>
      </c>
      <c r="D532">
        <f>Sheet1[[#This Row],[Effluent COD]]/20</f>
        <v>4.68</v>
      </c>
      <c r="E532">
        <v>28</v>
      </c>
      <c r="F532">
        <v>0.17799999999999999</v>
      </c>
      <c r="G532" s="4" t="s">
        <v>70</v>
      </c>
      <c r="H532">
        <v>0.74199999999999999</v>
      </c>
      <c r="I532">
        <v>0.29299999999999998</v>
      </c>
      <c r="J532">
        <v>7.86</v>
      </c>
      <c r="K532">
        <v>20</v>
      </c>
      <c r="L532">
        <v>1537</v>
      </c>
      <c r="M532" s="11">
        <f>Sheet1[[#This Row],[Daily Discharge]]/24/60/60</f>
        <v>1.7789351851851855E-2</v>
      </c>
    </row>
    <row r="533" spans="1:13" x14ac:dyDescent="0.25">
      <c r="A533" s="1">
        <v>45456</v>
      </c>
      <c r="B533">
        <v>93.7</v>
      </c>
      <c r="C533">
        <v>143.26730000000001</v>
      </c>
      <c r="D533">
        <f>Sheet1[[#This Row],[Effluent COD]]/20</f>
        <v>4.6850000000000005</v>
      </c>
      <c r="E533">
        <v>22</v>
      </c>
      <c r="F533">
        <v>0.13300000000000001</v>
      </c>
      <c r="G533" s="4" t="s">
        <v>71</v>
      </c>
      <c r="H533">
        <v>0.61899999999999999</v>
      </c>
      <c r="I533">
        <v>0.22900000000000001</v>
      </c>
      <c r="J533">
        <v>7.81</v>
      </c>
      <c r="K533">
        <v>20</v>
      </c>
      <c r="L533">
        <v>1529</v>
      </c>
      <c r="M533" s="10">
        <f>Sheet1[[#This Row],[Daily Discharge]]/24/60/60</f>
        <v>1.7696759259259263E-2</v>
      </c>
    </row>
    <row r="534" spans="1:13" x14ac:dyDescent="0.25">
      <c r="A534" s="1">
        <v>45457</v>
      </c>
      <c r="B534">
        <v>81.599999999999994</v>
      </c>
      <c r="C534">
        <v>121.6656</v>
      </c>
      <c r="D534">
        <f>Sheet1[[#This Row],[Effluent COD]]/20</f>
        <v>4.08</v>
      </c>
      <c r="E534">
        <v>23</v>
      </c>
      <c r="F534">
        <v>0.1</v>
      </c>
      <c r="G534" s="4" t="s">
        <v>72</v>
      </c>
      <c r="H534">
        <v>0.627</v>
      </c>
      <c r="I534">
        <v>0.221</v>
      </c>
      <c r="J534">
        <v>7.61</v>
      </c>
      <c r="K534">
        <v>20</v>
      </c>
      <c r="L534">
        <v>1491</v>
      </c>
      <c r="M534" s="11">
        <f>Sheet1[[#This Row],[Daily Discharge]]/24/60/60</f>
        <v>1.7256944444444443E-2</v>
      </c>
    </row>
    <row r="535" spans="1:13" x14ac:dyDescent="0.25">
      <c r="A535" s="1">
        <v>45458</v>
      </c>
      <c r="B535">
        <v>83.6</v>
      </c>
      <c r="C535">
        <v>120.7184</v>
      </c>
      <c r="D535">
        <f>Sheet1[[#This Row],[Effluent COD]]/20</f>
        <v>4.18</v>
      </c>
      <c r="E535">
        <v>21</v>
      </c>
      <c r="F535">
        <v>0.09</v>
      </c>
      <c r="G535" s="7">
        <v>9.08</v>
      </c>
      <c r="H535">
        <v>0.95499999999999996</v>
      </c>
      <c r="I535">
        <v>0.22900000000000001</v>
      </c>
      <c r="J535">
        <v>7.73</v>
      </c>
      <c r="K535">
        <v>20</v>
      </c>
      <c r="L535">
        <v>1444</v>
      </c>
      <c r="M535" s="10">
        <f>Sheet1[[#This Row],[Daily Discharge]]/24/60/60</f>
        <v>1.6712962962962964E-2</v>
      </c>
    </row>
    <row r="536" spans="1:13" x14ac:dyDescent="0.25">
      <c r="A536" s="1">
        <v>45459</v>
      </c>
      <c r="B536">
        <v>89.4</v>
      </c>
      <c r="C536">
        <v>131.7756</v>
      </c>
      <c r="D536">
        <f>Sheet1[[#This Row],[Effluent COD]]/20</f>
        <v>4.4700000000000006</v>
      </c>
      <c r="E536">
        <v>18</v>
      </c>
      <c r="F536">
        <v>0.11700000000000001</v>
      </c>
      <c r="G536" s="7">
        <v>9.08</v>
      </c>
      <c r="H536">
        <v>0.6</v>
      </c>
      <c r="I536">
        <v>0.23300000000000001</v>
      </c>
      <c r="J536">
        <v>7.85</v>
      </c>
      <c r="K536">
        <v>19</v>
      </c>
      <c r="L536">
        <v>1474</v>
      </c>
      <c r="M536" s="11">
        <f>Sheet1[[#This Row],[Daily Discharge]]/24/60/60</f>
        <v>1.7060185185185185E-2</v>
      </c>
    </row>
    <row r="537" spans="1:13" x14ac:dyDescent="0.25">
      <c r="A537" s="1">
        <v>45460</v>
      </c>
      <c r="B537">
        <v>90.7</v>
      </c>
      <c r="C537">
        <v>133.7825</v>
      </c>
      <c r="D537">
        <f>Sheet1[[#This Row],[Effluent COD]]/20</f>
        <v>4.5350000000000001</v>
      </c>
      <c r="E537">
        <v>9</v>
      </c>
      <c r="F537">
        <v>3.4000000000000002E-2</v>
      </c>
      <c r="G537" s="4" t="s">
        <v>36</v>
      </c>
      <c r="H537">
        <v>0.56699999999999995</v>
      </c>
      <c r="I537">
        <v>0.42199999999999999</v>
      </c>
      <c r="J537">
        <v>7.8</v>
      </c>
      <c r="K537">
        <v>21</v>
      </c>
      <c r="L537">
        <v>1475</v>
      </c>
      <c r="M537" s="10">
        <f>Sheet1[[#This Row],[Daily Discharge]]/24/60/60</f>
        <v>1.7071759259259259E-2</v>
      </c>
    </row>
    <row r="538" spans="1:13" x14ac:dyDescent="0.25">
      <c r="A538" s="1">
        <v>45461</v>
      </c>
      <c r="B538">
        <v>96</v>
      </c>
      <c r="C538">
        <v>138.048</v>
      </c>
      <c r="D538">
        <f>Sheet1[[#This Row],[Effluent COD]]/20</f>
        <v>4.8</v>
      </c>
      <c r="E538">
        <v>14</v>
      </c>
      <c r="F538">
        <v>6.7000000000000004E-2</v>
      </c>
      <c r="G538" s="4" t="s">
        <v>73</v>
      </c>
      <c r="H538">
        <v>0.65300000000000002</v>
      </c>
      <c r="I538">
        <v>0.29599999999999999</v>
      </c>
      <c r="J538">
        <v>7.85</v>
      </c>
      <c r="K538">
        <v>21</v>
      </c>
      <c r="L538">
        <v>1438</v>
      </c>
      <c r="M538" s="11">
        <f>Sheet1[[#This Row],[Daily Discharge]]/24/60/60</f>
        <v>1.6643518518518519E-2</v>
      </c>
    </row>
    <row r="539" spans="1:13" x14ac:dyDescent="0.25">
      <c r="A539" s="1">
        <v>45462</v>
      </c>
      <c r="B539">
        <v>96.1</v>
      </c>
      <c r="C539">
        <v>137.03859999999997</v>
      </c>
      <c r="D539">
        <f>Sheet1[[#This Row],[Effluent COD]]/20</f>
        <v>4.8049999999999997</v>
      </c>
      <c r="E539">
        <v>11</v>
      </c>
      <c r="F539">
        <v>2.8000000000000001E-2</v>
      </c>
      <c r="G539" s="4" t="s">
        <v>74</v>
      </c>
      <c r="H539">
        <v>0.56100000000000005</v>
      </c>
      <c r="I539">
        <v>0.316</v>
      </c>
      <c r="J539">
        <v>7.95</v>
      </c>
      <c r="K539">
        <v>22</v>
      </c>
      <c r="L539">
        <v>1426</v>
      </c>
      <c r="M539" s="10">
        <f>Sheet1[[#This Row],[Daily Discharge]]/24/60/60</f>
        <v>1.650462962962963E-2</v>
      </c>
    </row>
    <row r="540" spans="1:13" x14ac:dyDescent="0.25">
      <c r="A540" s="1">
        <v>45463</v>
      </c>
      <c r="B540">
        <v>97.9</v>
      </c>
      <c r="C540">
        <v>125.2141</v>
      </c>
      <c r="D540">
        <f>Sheet1[[#This Row],[Effluent COD]]/20</f>
        <v>4.8950000000000005</v>
      </c>
      <c r="E540">
        <v>27</v>
      </c>
      <c r="F540">
        <v>2.9000000000000001E-2</v>
      </c>
      <c r="G540" s="4" t="s">
        <v>75</v>
      </c>
      <c r="H540">
        <v>0.53700000000000003</v>
      </c>
      <c r="I540">
        <v>0.33800000000000002</v>
      </c>
      <c r="J540">
        <v>7.86</v>
      </c>
      <c r="K540">
        <v>23</v>
      </c>
      <c r="L540">
        <v>1279</v>
      </c>
      <c r="M540" s="11">
        <f>Sheet1[[#This Row],[Daily Discharge]]/24/60/60</f>
        <v>1.480324074074074E-2</v>
      </c>
    </row>
    <row r="541" spans="1:13" x14ac:dyDescent="0.25">
      <c r="A541" s="1">
        <v>45464</v>
      </c>
      <c r="B541">
        <v>96.7</v>
      </c>
      <c r="C541">
        <v>119.2311</v>
      </c>
      <c r="D541">
        <f>Sheet1[[#This Row],[Effluent COD]]/20</f>
        <v>4.835</v>
      </c>
      <c r="E541">
        <v>13</v>
      </c>
      <c r="F541">
        <v>3.1E-2</v>
      </c>
      <c r="G541" s="4" t="s">
        <v>76</v>
      </c>
      <c r="H541">
        <v>0.58199999999999996</v>
      </c>
      <c r="I541">
        <v>0.51500000000000001</v>
      </c>
      <c r="J541">
        <v>7.91</v>
      </c>
      <c r="K541">
        <v>21</v>
      </c>
      <c r="L541">
        <v>1233</v>
      </c>
      <c r="M541" s="10">
        <f>Sheet1[[#This Row],[Daily Discharge]]/24/60/60</f>
        <v>1.4270833333333333E-2</v>
      </c>
    </row>
    <row r="542" spans="1:13" x14ac:dyDescent="0.25">
      <c r="A542" s="1">
        <v>45465</v>
      </c>
      <c r="B542">
        <v>109</v>
      </c>
      <c r="C542">
        <v>155.434</v>
      </c>
      <c r="D542">
        <f>Sheet1[[#This Row],[Effluent COD]]/20</f>
        <v>5.45</v>
      </c>
      <c r="E542">
        <v>4</v>
      </c>
      <c r="F542">
        <v>0.107</v>
      </c>
      <c r="G542" s="7">
        <v>9.08</v>
      </c>
      <c r="H542">
        <v>0.60699999999999998</v>
      </c>
      <c r="I542">
        <v>0.46700000000000003</v>
      </c>
      <c r="J542">
        <v>7.84</v>
      </c>
      <c r="K542">
        <v>24</v>
      </c>
      <c r="L542">
        <v>1426</v>
      </c>
      <c r="M542" s="11">
        <f>Sheet1[[#This Row],[Daily Discharge]]/24/60/60</f>
        <v>1.650462962962963E-2</v>
      </c>
    </row>
    <row r="543" spans="1:13" x14ac:dyDescent="0.25">
      <c r="A543" s="1">
        <v>45466</v>
      </c>
      <c r="B543">
        <v>96.3</v>
      </c>
      <c r="C543">
        <v>144.44999999999999</v>
      </c>
      <c r="D543">
        <f>Sheet1[[#This Row],[Effluent COD]]/20</f>
        <v>4.8149999999999995</v>
      </c>
      <c r="E543">
        <v>16</v>
      </c>
      <c r="F543">
        <v>0.09</v>
      </c>
      <c r="G543" s="7">
        <v>9.08</v>
      </c>
      <c r="H543">
        <v>0.66100000000000003</v>
      </c>
      <c r="I543">
        <v>0.47499999999999998</v>
      </c>
      <c r="J543">
        <v>7.81</v>
      </c>
      <c r="K543">
        <v>23</v>
      </c>
      <c r="L543">
        <v>1500</v>
      </c>
      <c r="M543" s="10">
        <f>Sheet1[[#This Row],[Daily Discharge]]/24/60/60</f>
        <v>1.7361111111111112E-2</v>
      </c>
    </row>
    <row r="544" spans="1:13" x14ac:dyDescent="0.25">
      <c r="A544" s="1">
        <v>45467</v>
      </c>
      <c r="B544">
        <v>89.8</v>
      </c>
      <c r="C544">
        <v>109.64579999999999</v>
      </c>
      <c r="D544">
        <f>Sheet1[[#This Row],[Effluent COD]]/20</f>
        <v>4.49</v>
      </c>
      <c r="E544">
        <v>13</v>
      </c>
      <c r="F544">
        <v>9.5000000000000001E-2</v>
      </c>
      <c r="G544" s="4" t="s">
        <v>73</v>
      </c>
      <c r="H544">
        <v>0.65</v>
      </c>
      <c r="I544">
        <v>0.48699999999999999</v>
      </c>
      <c r="J544">
        <v>7.86</v>
      </c>
      <c r="K544">
        <v>22</v>
      </c>
      <c r="L544">
        <v>1221</v>
      </c>
      <c r="M544" s="11">
        <f>Sheet1[[#This Row],[Daily Discharge]]/24/60/60</f>
        <v>1.4131944444444444E-2</v>
      </c>
    </row>
    <row r="545" spans="1:13" x14ac:dyDescent="0.25">
      <c r="A545" s="1">
        <v>45468</v>
      </c>
      <c r="B545">
        <v>87.3</v>
      </c>
      <c r="C545">
        <v>53.689499999999995</v>
      </c>
      <c r="D545">
        <f>Sheet1[[#This Row],[Effluent COD]]/20</f>
        <v>4.3650000000000002</v>
      </c>
      <c r="E545">
        <v>24</v>
      </c>
      <c r="F545">
        <v>8.5999999999999993E-2</v>
      </c>
      <c r="G545" s="4" t="s">
        <v>77</v>
      </c>
      <c r="H545">
        <v>0.95099999999999996</v>
      </c>
      <c r="I545">
        <v>0.65700000000000003</v>
      </c>
      <c r="J545">
        <v>7.85</v>
      </c>
      <c r="K545">
        <v>22</v>
      </c>
      <c r="L545">
        <v>615</v>
      </c>
      <c r="M545" s="10">
        <f>Sheet1[[#This Row],[Daily Discharge]]/24/60/60</f>
        <v>7.1180555555555554E-3</v>
      </c>
    </row>
    <row r="546" spans="1:13" x14ac:dyDescent="0.25">
      <c r="A546" s="1">
        <v>45469</v>
      </c>
      <c r="B546">
        <v>103</v>
      </c>
      <c r="C546">
        <v>55.208000000000006</v>
      </c>
      <c r="D546">
        <f>Sheet1[[#This Row],[Effluent COD]]/20</f>
        <v>5.15</v>
      </c>
      <c r="E546">
        <v>23</v>
      </c>
      <c r="F546">
        <v>0.11</v>
      </c>
      <c r="G546" s="4" t="s">
        <v>78</v>
      </c>
      <c r="H546">
        <v>0.998</v>
      </c>
      <c r="I546">
        <v>0.67</v>
      </c>
      <c r="J546">
        <v>7.87</v>
      </c>
      <c r="K546">
        <v>21</v>
      </c>
      <c r="L546">
        <v>536</v>
      </c>
      <c r="M546" s="11">
        <f>Sheet1[[#This Row],[Daily Discharge]]/24/60/60</f>
        <v>6.2037037037037026E-3</v>
      </c>
    </row>
    <row r="547" spans="1:13" x14ac:dyDescent="0.25">
      <c r="A547" s="1">
        <v>45470</v>
      </c>
      <c r="B547">
        <v>81.3</v>
      </c>
      <c r="C547">
        <v>79.917900000000003</v>
      </c>
      <c r="D547">
        <f>Sheet1[[#This Row],[Effluent COD]]/20</f>
        <v>4.0649999999999995</v>
      </c>
      <c r="E547">
        <v>4</v>
      </c>
      <c r="F547">
        <v>5.0999999999999997E-2</v>
      </c>
      <c r="G547" s="4" t="s">
        <v>79</v>
      </c>
      <c r="H547">
        <v>0.58099999999999996</v>
      </c>
      <c r="I547">
        <v>0.46500000000000002</v>
      </c>
      <c r="J547">
        <v>7.87</v>
      </c>
      <c r="K547">
        <v>24</v>
      </c>
      <c r="L547">
        <v>983</v>
      </c>
      <c r="M547" s="10">
        <f>Sheet1[[#This Row],[Daily Discharge]]/24/60/60</f>
        <v>1.1377314814814816E-2</v>
      </c>
    </row>
    <row r="548" spans="1:13" x14ac:dyDescent="0.25">
      <c r="A548" s="1">
        <v>45471</v>
      </c>
      <c r="B548">
        <v>78.099999999999994</v>
      </c>
      <c r="C548">
        <v>104.96639999999999</v>
      </c>
      <c r="D548">
        <f>Sheet1[[#This Row],[Effluent COD]]/20</f>
        <v>3.9049999999999998</v>
      </c>
      <c r="E548">
        <v>20</v>
      </c>
      <c r="F548">
        <v>4.8000000000000001E-2</v>
      </c>
      <c r="G548" s="4" t="s">
        <v>34</v>
      </c>
      <c r="H548">
        <v>0.85499999999999998</v>
      </c>
      <c r="I548">
        <v>0.44500000000000001</v>
      </c>
      <c r="J548">
        <v>7.88</v>
      </c>
      <c r="K548">
        <v>23</v>
      </c>
      <c r="L548">
        <v>1344</v>
      </c>
      <c r="M548" s="11">
        <f>Sheet1[[#This Row],[Daily Discharge]]/24/60/60</f>
        <v>1.5555555555555555E-2</v>
      </c>
    </row>
    <row r="549" spans="1:13" x14ac:dyDescent="0.25">
      <c r="A549" s="1">
        <v>45472</v>
      </c>
      <c r="B549">
        <v>76.099999999999994</v>
      </c>
      <c r="C549">
        <v>115.13929999999998</v>
      </c>
      <c r="D549">
        <f>Sheet1[[#This Row],[Effluent COD]]/20</f>
        <v>3.8049999999999997</v>
      </c>
      <c r="E549">
        <v>12</v>
      </c>
      <c r="F549">
        <v>3.2000000000000001E-2</v>
      </c>
      <c r="G549" s="7">
        <v>9.08</v>
      </c>
      <c r="H549">
        <v>0.58299999999999996</v>
      </c>
      <c r="I549">
        <v>0.4</v>
      </c>
      <c r="J549">
        <v>7.97</v>
      </c>
      <c r="K549">
        <v>22</v>
      </c>
      <c r="L549">
        <v>1513</v>
      </c>
      <c r="M549" s="10">
        <f>Sheet1[[#This Row],[Daily Discharge]]/24/60/60</f>
        <v>1.7511574074074072E-2</v>
      </c>
    </row>
    <row r="550" spans="1:13" x14ac:dyDescent="0.25">
      <c r="A550" s="1">
        <v>45473</v>
      </c>
      <c r="B550">
        <v>77.2</v>
      </c>
      <c r="C550">
        <v>120.2004</v>
      </c>
      <c r="D550">
        <f>Sheet1[[#This Row],[Effluent COD]]/20</f>
        <v>3.8600000000000003</v>
      </c>
      <c r="E550">
        <v>17</v>
      </c>
      <c r="F550">
        <v>3.3000000000000002E-2</v>
      </c>
      <c r="G550" s="7">
        <v>9.08</v>
      </c>
      <c r="H550">
        <v>0.65500000000000003</v>
      </c>
      <c r="I550">
        <v>0.374</v>
      </c>
      <c r="J550">
        <v>7.96</v>
      </c>
      <c r="K550">
        <v>23</v>
      </c>
      <c r="L550">
        <v>1557</v>
      </c>
      <c r="M550" s="11">
        <f>Sheet1[[#This Row],[Daily Discharge]]/24/60/60</f>
        <v>1.8020833333333333E-2</v>
      </c>
    </row>
    <row r="551" spans="1:13" x14ac:dyDescent="0.25">
      <c r="A551" s="1">
        <v>45474</v>
      </c>
      <c r="B551">
        <v>73.900000000000006</v>
      </c>
      <c r="C551">
        <v>108.1896</v>
      </c>
      <c r="D551">
        <f>Sheet1[[#This Row],[Effluent COD]]/20</f>
        <v>3.6950000000000003</v>
      </c>
      <c r="E551">
        <v>14</v>
      </c>
      <c r="F551">
        <v>3.1E-2</v>
      </c>
      <c r="G551" s="4" t="s">
        <v>80</v>
      </c>
      <c r="H551">
        <v>0.56100000000000005</v>
      </c>
      <c r="I551">
        <v>0.373</v>
      </c>
      <c r="J551">
        <v>7.96</v>
      </c>
      <c r="K551">
        <v>22</v>
      </c>
      <c r="L551">
        <v>1464</v>
      </c>
      <c r="M551" s="10">
        <f>Sheet1[[#This Row],[Daily Discharge]]/24/60/60</f>
        <v>1.6944444444444443E-2</v>
      </c>
    </row>
    <row r="552" spans="1:13" x14ac:dyDescent="0.25">
      <c r="A552" s="1">
        <v>45475</v>
      </c>
      <c r="B552">
        <v>84.9</v>
      </c>
      <c r="C552">
        <v>85.069800000000001</v>
      </c>
      <c r="D552">
        <f>Sheet1[[#This Row],[Effluent COD]]/20</f>
        <v>4.2450000000000001</v>
      </c>
      <c r="E552">
        <v>14</v>
      </c>
      <c r="F552">
        <v>7.6999999999999999E-2</v>
      </c>
      <c r="G552" s="4" t="s">
        <v>81</v>
      </c>
      <c r="H552">
        <v>0.67100000000000004</v>
      </c>
      <c r="I552">
        <v>0.34399999999999997</v>
      </c>
      <c r="J552">
        <v>7.5</v>
      </c>
      <c r="K552">
        <v>22</v>
      </c>
      <c r="L552">
        <v>1002</v>
      </c>
      <c r="M552" s="11">
        <f>Sheet1[[#This Row],[Daily Discharge]]/24/60/60</f>
        <v>1.1597222222222222E-2</v>
      </c>
    </row>
    <row r="553" spans="1:13" x14ac:dyDescent="0.25">
      <c r="A553" s="1">
        <v>45476</v>
      </c>
      <c r="B553">
        <v>86.1</v>
      </c>
      <c r="C553">
        <v>136.29629999999997</v>
      </c>
      <c r="D553">
        <f>Sheet1[[#This Row],[Effluent COD]]/20</f>
        <v>4.3049999999999997</v>
      </c>
      <c r="E553">
        <v>26</v>
      </c>
      <c r="F553">
        <v>0.04</v>
      </c>
      <c r="G553" s="4" t="s">
        <v>82</v>
      </c>
      <c r="H553">
        <v>0.58699999999999997</v>
      </c>
      <c r="I553">
        <v>0.311</v>
      </c>
      <c r="J553">
        <v>7.91</v>
      </c>
      <c r="K553">
        <v>22</v>
      </c>
      <c r="L553">
        <v>1583</v>
      </c>
      <c r="M553" s="10">
        <f>Sheet1[[#This Row],[Daily Discharge]]/24/60/60</f>
        <v>1.832175925925926E-2</v>
      </c>
    </row>
    <row r="554" spans="1:13" x14ac:dyDescent="0.25">
      <c r="A554" s="1">
        <v>45477</v>
      </c>
      <c r="B554">
        <v>86.4</v>
      </c>
      <c r="C554">
        <v>128.64960000000002</v>
      </c>
      <c r="D554">
        <f>Sheet1[[#This Row],[Effluent COD]]/20</f>
        <v>4.32</v>
      </c>
      <c r="E554">
        <v>17</v>
      </c>
      <c r="F554">
        <v>8.8999999999999996E-2</v>
      </c>
      <c r="G554" s="4" t="s">
        <v>83</v>
      </c>
      <c r="H554">
        <v>0.76200000000000001</v>
      </c>
      <c r="I554">
        <v>0.29799999999999999</v>
      </c>
      <c r="J554">
        <v>7.9</v>
      </c>
      <c r="K554">
        <v>22</v>
      </c>
      <c r="L554">
        <v>1489</v>
      </c>
      <c r="M554" s="11">
        <f>Sheet1[[#This Row],[Daily Discharge]]/24/60/60</f>
        <v>1.7233796296296296E-2</v>
      </c>
    </row>
    <row r="555" spans="1:13" x14ac:dyDescent="0.25">
      <c r="A555" s="1">
        <v>45478</v>
      </c>
      <c r="B555">
        <v>100</v>
      </c>
      <c r="C555">
        <v>143.6</v>
      </c>
      <c r="D555">
        <f>Sheet1[[#This Row],[Effluent COD]]/20</f>
        <v>5</v>
      </c>
      <c r="E555">
        <v>27</v>
      </c>
      <c r="F555">
        <v>8.6999999999999994E-2</v>
      </c>
      <c r="G555" s="4" t="s">
        <v>84</v>
      </c>
      <c r="H555">
        <v>0.63600000000000001</v>
      </c>
      <c r="I555">
        <v>0.37</v>
      </c>
      <c r="J555">
        <v>8.01</v>
      </c>
      <c r="K555">
        <v>24</v>
      </c>
      <c r="L555">
        <v>1436</v>
      </c>
      <c r="M555" s="10">
        <f>Sheet1[[#This Row],[Daily Discharge]]/24/60/60</f>
        <v>1.6620370370370372E-2</v>
      </c>
    </row>
    <row r="556" spans="1:13" x14ac:dyDescent="0.25">
      <c r="A556" s="1">
        <v>45479</v>
      </c>
      <c r="B556">
        <v>91.5</v>
      </c>
      <c r="C556">
        <v>137.06700000000001</v>
      </c>
      <c r="D556">
        <f>Sheet1[[#This Row],[Effluent COD]]/20</f>
        <v>4.5750000000000002</v>
      </c>
      <c r="E556">
        <v>12</v>
      </c>
      <c r="F556">
        <v>6.8000000000000005E-2</v>
      </c>
      <c r="G556" s="7">
        <v>9.08</v>
      </c>
      <c r="H556">
        <v>0.51200000000000001</v>
      </c>
      <c r="I556">
        <v>0.28999999999999998</v>
      </c>
      <c r="J556">
        <v>7.87</v>
      </c>
      <c r="K556">
        <v>18</v>
      </c>
      <c r="L556">
        <v>1498</v>
      </c>
      <c r="M556" s="11">
        <f>Sheet1[[#This Row],[Daily Discharge]]/24/60/60</f>
        <v>1.7337962962962961E-2</v>
      </c>
    </row>
    <row r="557" spans="1:13" x14ac:dyDescent="0.25">
      <c r="A557" s="1">
        <v>45480</v>
      </c>
      <c r="B557">
        <v>83.8</v>
      </c>
      <c r="C557">
        <v>126.95699999999999</v>
      </c>
      <c r="D557">
        <f>Sheet1[[#This Row],[Effluent COD]]/20</f>
        <v>4.1899999999999995</v>
      </c>
      <c r="E557">
        <v>16</v>
      </c>
      <c r="F557">
        <v>5.7000000000000002E-2</v>
      </c>
      <c r="G557" s="7">
        <v>9.08</v>
      </c>
      <c r="H557">
        <v>0.57899999999999996</v>
      </c>
      <c r="I557">
        <v>0.34799999999999998</v>
      </c>
      <c r="J557">
        <v>7.82</v>
      </c>
      <c r="K557">
        <v>18</v>
      </c>
      <c r="L557">
        <v>1515</v>
      </c>
      <c r="M557" s="10">
        <f>Sheet1[[#This Row],[Daily Discharge]]/24/60/60</f>
        <v>1.7534722222222222E-2</v>
      </c>
    </row>
    <row r="558" spans="1:13" x14ac:dyDescent="0.25">
      <c r="A558" s="1">
        <v>45481</v>
      </c>
      <c r="B558">
        <v>102</v>
      </c>
      <c r="C558">
        <v>157.89600000000002</v>
      </c>
      <c r="D558">
        <f>Sheet1[[#This Row],[Effluent COD]]/20</f>
        <v>5.0999999999999996</v>
      </c>
      <c r="E558">
        <v>15</v>
      </c>
      <c r="F558">
        <v>2.7E-2</v>
      </c>
      <c r="G558" s="4" t="s">
        <v>73</v>
      </c>
      <c r="H558">
        <v>0.60499999999999998</v>
      </c>
      <c r="I558">
        <v>0.33800000000000002</v>
      </c>
      <c r="J558">
        <v>7.89</v>
      </c>
      <c r="K558">
        <v>22</v>
      </c>
      <c r="L558">
        <v>1548</v>
      </c>
      <c r="M558" s="11">
        <f>Sheet1[[#This Row],[Daily Discharge]]/24/60/60</f>
        <v>1.7916666666666668E-2</v>
      </c>
    </row>
    <row r="559" spans="1:13" x14ac:dyDescent="0.25">
      <c r="A559" s="1">
        <v>45482</v>
      </c>
      <c r="B559">
        <v>105</v>
      </c>
      <c r="C559">
        <v>153.72</v>
      </c>
      <c r="D559">
        <f>Sheet1[[#This Row],[Effluent COD]]/20</f>
        <v>5.25</v>
      </c>
      <c r="E559">
        <v>10</v>
      </c>
      <c r="F559">
        <v>2.5999999999999999E-2</v>
      </c>
      <c r="G559" s="4" t="s">
        <v>85</v>
      </c>
      <c r="H559">
        <v>0.628</v>
      </c>
      <c r="I559">
        <v>0.316</v>
      </c>
      <c r="J559">
        <v>7.88</v>
      </c>
      <c r="K559">
        <v>24</v>
      </c>
      <c r="L559">
        <v>1464</v>
      </c>
      <c r="M559" s="10">
        <f>Sheet1[[#This Row],[Daily Discharge]]/24/60/60</f>
        <v>1.6944444444444443E-2</v>
      </c>
    </row>
    <row r="560" spans="1:13" x14ac:dyDescent="0.25">
      <c r="A560" s="1">
        <v>45483</v>
      </c>
      <c r="B560">
        <v>108</v>
      </c>
      <c r="C560">
        <v>158.43600000000001</v>
      </c>
      <c r="D560">
        <f>Sheet1[[#This Row],[Effluent COD]]/20</f>
        <v>5.4</v>
      </c>
      <c r="E560">
        <v>14</v>
      </c>
      <c r="F560">
        <v>3.1E-2</v>
      </c>
      <c r="G560" s="4" t="s">
        <v>86</v>
      </c>
      <c r="H560">
        <v>0.76400000000000001</v>
      </c>
      <c r="I560">
        <v>0.36799999999999999</v>
      </c>
      <c r="J560">
        <v>7.89</v>
      </c>
      <c r="K560">
        <v>22</v>
      </c>
      <c r="L560">
        <v>1467</v>
      </c>
      <c r="M560" s="11">
        <f>Sheet1[[#This Row],[Daily Discharge]]/24/60/60</f>
        <v>1.6979166666666667E-2</v>
      </c>
    </row>
    <row r="561" spans="1:13" x14ac:dyDescent="0.25">
      <c r="A561" s="1">
        <v>45484</v>
      </c>
      <c r="B561">
        <v>112</v>
      </c>
      <c r="C561">
        <v>163.40800000000002</v>
      </c>
      <c r="D561">
        <f>Sheet1[[#This Row],[Effluent COD]]/20</f>
        <v>5.6</v>
      </c>
      <c r="E561">
        <v>12</v>
      </c>
      <c r="F561">
        <v>2.7E-2</v>
      </c>
      <c r="G561" s="4" t="s">
        <v>87</v>
      </c>
      <c r="H561">
        <v>0.80600000000000005</v>
      </c>
      <c r="I561">
        <v>0.42099999999999999</v>
      </c>
      <c r="J561">
        <v>7.95</v>
      </c>
      <c r="K561">
        <v>23</v>
      </c>
      <c r="L561">
        <v>1459</v>
      </c>
      <c r="M561" s="10">
        <f>Sheet1[[#This Row],[Daily Discharge]]/24/60/60</f>
        <v>1.6886574074074075E-2</v>
      </c>
    </row>
    <row r="562" spans="1:13" x14ac:dyDescent="0.25">
      <c r="A562" s="1">
        <v>45485</v>
      </c>
      <c r="B562">
        <v>111</v>
      </c>
      <c r="C562">
        <v>164.72399999999999</v>
      </c>
      <c r="D562">
        <f>Sheet1[[#This Row],[Effluent COD]]/20</f>
        <v>5.55</v>
      </c>
      <c r="E562">
        <v>18</v>
      </c>
      <c r="F562">
        <v>3.4000000000000002E-2</v>
      </c>
      <c r="G562" s="4" t="s">
        <v>88</v>
      </c>
      <c r="H562">
        <v>0.878</v>
      </c>
      <c r="I562">
        <v>0.52500000000000002</v>
      </c>
      <c r="J562">
        <v>8.08</v>
      </c>
      <c r="K562">
        <v>24</v>
      </c>
      <c r="L562">
        <v>1484</v>
      </c>
      <c r="M562" s="11">
        <f>Sheet1[[#This Row],[Daily Discharge]]/24/60/60</f>
        <v>1.7175925925925928E-2</v>
      </c>
    </row>
    <row r="563" spans="1:13" x14ac:dyDescent="0.25">
      <c r="A563" s="1">
        <v>45486</v>
      </c>
      <c r="B563">
        <v>115</v>
      </c>
      <c r="C563">
        <v>170.43</v>
      </c>
      <c r="D563">
        <f>Sheet1[[#This Row],[Effluent COD]]/20</f>
        <v>5.75</v>
      </c>
      <c r="E563">
        <v>14</v>
      </c>
      <c r="F563">
        <v>4.3999999999999997E-2</v>
      </c>
      <c r="G563" s="7">
        <v>9.08</v>
      </c>
      <c r="H563">
        <v>0.81799999999999995</v>
      </c>
      <c r="I563">
        <v>0.47499999999999998</v>
      </c>
      <c r="J563">
        <v>7.95</v>
      </c>
      <c r="K563">
        <v>23</v>
      </c>
      <c r="L563">
        <v>1482</v>
      </c>
      <c r="M563" s="10">
        <f>Sheet1[[#This Row],[Daily Discharge]]/24/60/60</f>
        <v>1.7152777777777777E-2</v>
      </c>
    </row>
    <row r="564" spans="1:13" x14ac:dyDescent="0.25">
      <c r="A564" s="1">
        <v>45487</v>
      </c>
      <c r="B564">
        <v>107</v>
      </c>
      <c r="C564">
        <v>106.03700000000001</v>
      </c>
      <c r="D564">
        <f>Sheet1[[#This Row],[Effluent COD]]/20</f>
        <v>5.35</v>
      </c>
      <c r="E564">
        <v>23</v>
      </c>
      <c r="F564">
        <v>0.45900000000000002</v>
      </c>
      <c r="G564" s="7">
        <v>9.08</v>
      </c>
      <c r="H564">
        <v>0.88300000000000001</v>
      </c>
      <c r="I564">
        <v>0.47299999999999998</v>
      </c>
      <c r="J564">
        <v>7.77</v>
      </c>
      <c r="K564">
        <v>24</v>
      </c>
      <c r="L564">
        <v>991</v>
      </c>
      <c r="M564" s="11">
        <f>Sheet1[[#This Row],[Daily Discharge]]/24/60/60</f>
        <v>1.1469907407407408E-2</v>
      </c>
    </row>
    <row r="565" spans="1:13" x14ac:dyDescent="0.25">
      <c r="A565" s="1">
        <v>45488</v>
      </c>
      <c r="B565">
        <v>113</v>
      </c>
      <c r="C565">
        <v>148.256</v>
      </c>
      <c r="D565">
        <f>Sheet1[[#This Row],[Effluent COD]]/20</f>
        <v>5.65</v>
      </c>
      <c r="E565">
        <v>15</v>
      </c>
      <c r="F565">
        <v>4.4999999999999998E-2</v>
      </c>
      <c r="G565" s="4" t="s">
        <v>86</v>
      </c>
      <c r="H565">
        <v>0.95699999999999996</v>
      </c>
      <c r="I565">
        <v>0.54300000000000004</v>
      </c>
      <c r="J565">
        <v>7.8</v>
      </c>
      <c r="K565">
        <v>22</v>
      </c>
      <c r="L565">
        <v>1312</v>
      </c>
      <c r="M565" s="10">
        <f>Sheet1[[#This Row],[Daily Discharge]]/24/60/60</f>
        <v>1.5185185185185185E-2</v>
      </c>
    </row>
    <row r="566" spans="1:13" x14ac:dyDescent="0.25">
      <c r="A566" s="1">
        <v>45489</v>
      </c>
      <c r="B566">
        <v>104</v>
      </c>
      <c r="C566">
        <v>160.88800000000001</v>
      </c>
      <c r="D566">
        <f>Sheet1[[#This Row],[Effluent COD]]/20</f>
        <v>5.2</v>
      </c>
      <c r="E566">
        <v>18</v>
      </c>
      <c r="F566">
        <v>2.1000000000000001E-2</v>
      </c>
      <c r="G566" s="4" t="s">
        <v>89</v>
      </c>
      <c r="H566">
        <v>0.81100000000000005</v>
      </c>
      <c r="I566">
        <v>0.51300000000000001</v>
      </c>
      <c r="J566">
        <v>7.89</v>
      </c>
      <c r="K566">
        <v>23</v>
      </c>
      <c r="L566">
        <v>1547</v>
      </c>
      <c r="M566" s="11">
        <f>Sheet1[[#This Row],[Daily Discharge]]/24/60/60</f>
        <v>1.7905092592592591E-2</v>
      </c>
    </row>
    <row r="567" spans="1:13" x14ac:dyDescent="0.25">
      <c r="A567" s="1">
        <v>45490</v>
      </c>
      <c r="B567">
        <v>95.8</v>
      </c>
      <c r="C567">
        <v>149.44800000000001</v>
      </c>
      <c r="D567">
        <f>Sheet1[[#This Row],[Effluent COD]]/20</f>
        <v>4.79</v>
      </c>
      <c r="E567">
        <v>11</v>
      </c>
      <c r="F567">
        <v>2.1999999999999999E-2</v>
      </c>
      <c r="G567" s="4" t="s">
        <v>90</v>
      </c>
      <c r="H567">
        <v>0.71699999999999997</v>
      </c>
      <c r="I567">
        <v>0.47199999999999998</v>
      </c>
      <c r="J567">
        <v>8.0399999999999991</v>
      </c>
      <c r="K567">
        <v>20</v>
      </c>
      <c r="L567">
        <v>1560</v>
      </c>
      <c r="M567" s="10">
        <f>Sheet1[[#This Row],[Daily Discharge]]/24/60/60</f>
        <v>1.8055555555555554E-2</v>
      </c>
    </row>
    <row r="568" spans="1:13" x14ac:dyDescent="0.25">
      <c r="A568" s="1">
        <v>45491</v>
      </c>
      <c r="B568">
        <v>96.9</v>
      </c>
      <c r="C568">
        <v>152.71440000000001</v>
      </c>
      <c r="D568">
        <f>Sheet1[[#This Row],[Effluent COD]]/20</f>
        <v>4.8450000000000006</v>
      </c>
      <c r="E568">
        <v>11</v>
      </c>
      <c r="F568">
        <v>2.3E-2</v>
      </c>
      <c r="G568" s="4" t="s">
        <v>91</v>
      </c>
      <c r="H568">
        <v>0.74099999999999999</v>
      </c>
      <c r="I568">
        <v>0.46700000000000003</v>
      </c>
      <c r="J568">
        <v>8</v>
      </c>
      <c r="K568">
        <v>23</v>
      </c>
      <c r="L568">
        <v>1576</v>
      </c>
      <c r="M568" s="11">
        <f>Sheet1[[#This Row],[Daily Discharge]]/24/60/60</f>
        <v>1.8240740740740741E-2</v>
      </c>
    </row>
    <row r="569" spans="1:13" x14ac:dyDescent="0.25">
      <c r="A569" s="1">
        <v>45492</v>
      </c>
      <c r="B569">
        <v>96</v>
      </c>
      <c r="C569">
        <v>151.19999999999999</v>
      </c>
      <c r="D569">
        <f>Sheet1[[#This Row],[Effluent COD]]/20</f>
        <v>4.8</v>
      </c>
      <c r="E569">
        <v>8</v>
      </c>
      <c r="F569">
        <v>2.7E-2</v>
      </c>
      <c r="G569" s="4" t="s">
        <v>92</v>
      </c>
      <c r="H569">
        <v>0.68899999999999995</v>
      </c>
      <c r="I569">
        <v>0.90200000000000002</v>
      </c>
      <c r="J569">
        <v>7.98</v>
      </c>
      <c r="K569">
        <v>24</v>
      </c>
      <c r="L569">
        <v>1575</v>
      </c>
      <c r="M569" s="10">
        <f>Sheet1[[#This Row],[Daily Discharge]]/24/60/60</f>
        <v>1.8229166666666668E-2</v>
      </c>
    </row>
    <row r="570" spans="1:13" x14ac:dyDescent="0.25">
      <c r="A570" s="1">
        <v>45493</v>
      </c>
      <c r="B570">
        <v>102</v>
      </c>
      <c r="C570">
        <v>152.49</v>
      </c>
      <c r="D570">
        <f>Sheet1[[#This Row],[Effluent COD]]/20</f>
        <v>5.0999999999999996</v>
      </c>
      <c r="E570">
        <v>11</v>
      </c>
      <c r="F570">
        <v>2.4E-2</v>
      </c>
      <c r="G570" s="7">
        <v>9.08</v>
      </c>
      <c r="H570">
        <v>0.72299999999999998</v>
      </c>
      <c r="I570">
        <v>0.628</v>
      </c>
      <c r="J570">
        <v>7.94</v>
      </c>
      <c r="K570">
        <v>24</v>
      </c>
      <c r="L570">
        <v>1495</v>
      </c>
      <c r="M570" s="11">
        <f>Sheet1[[#This Row],[Daily Discharge]]/24/60/60</f>
        <v>1.7303240740740741E-2</v>
      </c>
    </row>
    <row r="571" spans="1:13" x14ac:dyDescent="0.25">
      <c r="A571" s="1">
        <v>45494</v>
      </c>
      <c r="B571">
        <v>99.7</v>
      </c>
      <c r="C571">
        <v>137.38659999999999</v>
      </c>
      <c r="D571">
        <f>Sheet1[[#This Row],[Effluent COD]]/20</f>
        <v>4.9850000000000003</v>
      </c>
      <c r="E571">
        <v>11</v>
      </c>
      <c r="F571">
        <v>2.4E-2</v>
      </c>
      <c r="G571" s="7">
        <v>9.08</v>
      </c>
      <c r="H571">
        <v>0.68700000000000006</v>
      </c>
      <c r="I571">
        <v>0.63800000000000001</v>
      </c>
      <c r="J571">
        <v>8.19</v>
      </c>
      <c r="K571">
        <v>24</v>
      </c>
      <c r="L571">
        <v>1378</v>
      </c>
      <c r="M571" s="10">
        <f>Sheet1[[#This Row],[Daily Discharge]]/24/60/60</f>
        <v>1.5949074074074074E-2</v>
      </c>
    </row>
    <row r="572" spans="1:13" x14ac:dyDescent="0.25">
      <c r="A572" s="1">
        <v>45495</v>
      </c>
      <c r="B572">
        <v>91.8</v>
      </c>
      <c r="C572">
        <v>128.06100000000001</v>
      </c>
      <c r="D572">
        <f>Sheet1[[#This Row],[Effluent COD]]/20</f>
        <v>4.59</v>
      </c>
      <c r="E572">
        <v>10</v>
      </c>
      <c r="F572">
        <v>5.1999999999999998E-2</v>
      </c>
      <c r="G572" s="4" t="s">
        <v>93</v>
      </c>
      <c r="H572">
        <v>0.751</v>
      </c>
      <c r="I572">
        <v>0.61599999999999999</v>
      </c>
      <c r="J572">
        <v>7.96</v>
      </c>
      <c r="K572">
        <v>23</v>
      </c>
      <c r="L572">
        <v>1395</v>
      </c>
      <c r="M572" s="11">
        <f>Sheet1[[#This Row],[Daily Discharge]]/24/60/60</f>
        <v>1.6145833333333335E-2</v>
      </c>
    </row>
    <row r="573" spans="1:13" x14ac:dyDescent="0.25">
      <c r="A573" s="1">
        <v>45496</v>
      </c>
      <c r="B573">
        <v>95.5</v>
      </c>
      <c r="C573">
        <v>134.846</v>
      </c>
      <c r="D573">
        <f>Sheet1[[#This Row],[Effluent COD]]/20</f>
        <v>4.7750000000000004</v>
      </c>
      <c r="E573">
        <v>26</v>
      </c>
      <c r="F573">
        <v>6.3E-2</v>
      </c>
      <c r="G573" s="4" t="s">
        <v>91</v>
      </c>
      <c r="H573">
        <v>0.66600000000000004</v>
      </c>
      <c r="I573">
        <v>0.58199999999999996</v>
      </c>
      <c r="J573">
        <v>7.95</v>
      </c>
      <c r="K573">
        <v>21</v>
      </c>
      <c r="L573">
        <v>1412</v>
      </c>
      <c r="M573" s="10">
        <f>Sheet1[[#This Row],[Daily Discharge]]/24/60/60</f>
        <v>1.6342592592592593E-2</v>
      </c>
    </row>
    <row r="574" spans="1:13" x14ac:dyDescent="0.25">
      <c r="A574" s="1">
        <v>45497</v>
      </c>
      <c r="B574">
        <v>94.9</v>
      </c>
      <c r="C574">
        <v>133.1447</v>
      </c>
      <c r="D574">
        <f>Sheet1[[#This Row],[Effluent COD]]/20</f>
        <v>4.7450000000000001</v>
      </c>
      <c r="E574">
        <v>23</v>
      </c>
      <c r="F574">
        <v>4.2000000000000003E-2</v>
      </c>
      <c r="G574" s="4" t="s">
        <v>94</v>
      </c>
      <c r="H574">
        <v>0.748</v>
      </c>
      <c r="I574">
        <v>0.54400000000000004</v>
      </c>
      <c r="J574">
        <v>7.9</v>
      </c>
      <c r="K574">
        <v>22</v>
      </c>
      <c r="L574">
        <v>1403</v>
      </c>
      <c r="M574" s="11">
        <f>Sheet1[[#This Row],[Daily Discharge]]/24/60/60</f>
        <v>1.6238425925925927E-2</v>
      </c>
    </row>
    <row r="575" spans="1:13" x14ac:dyDescent="0.25">
      <c r="A575" s="1">
        <v>45498</v>
      </c>
      <c r="B575">
        <v>89.6</v>
      </c>
      <c r="C575">
        <v>121.1392</v>
      </c>
      <c r="D575">
        <f>Sheet1[[#This Row],[Effluent COD]]/20</f>
        <v>4.4799999999999995</v>
      </c>
      <c r="E575">
        <v>19</v>
      </c>
      <c r="F575">
        <v>3.7999999999999999E-2</v>
      </c>
      <c r="G575" s="4" t="s">
        <v>95</v>
      </c>
      <c r="H575">
        <v>0.72899999999999998</v>
      </c>
      <c r="I575">
        <v>0.51800000000000002</v>
      </c>
      <c r="J575">
        <v>7.73</v>
      </c>
      <c r="K575">
        <v>21</v>
      </c>
      <c r="L575">
        <v>1352</v>
      </c>
      <c r="M575" s="10">
        <f>Sheet1[[#This Row],[Daily Discharge]]/24/60/60</f>
        <v>1.5648148148148147E-2</v>
      </c>
    </row>
    <row r="576" spans="1:13" x14ac:dyDescent="0.25">
      <c r="A576" s="1">
        <v>45499</v>
      </c>
      <c r="B576">
        <v>87.3</v>
      </c>
      <c r="C576">
        <v>112.26779999999999</v>
      </c>
      <c r="D576">
        <f>Sheet1[[#This Row],[Effluent COD]]/20</f>
        <v>4.3650000000000002</v>
      </c>
      <c r="E576">
        <v>23</v>
      </c>
      <c r="F576">
        <v>9.9000000000000005E-2</v>
      </c>
      <c r="G576" s="4" t="s">
        <v>96</v>
      </c>
      <c r="H576">
        <v>0.73499999999999999</v>
      </c>
      <c r="I576">
        <v>0.51100000000000001</v>
      </c>
      <c r="J576">
        <v>7.73</v>
      </c>
      <c r="K576">
        <v>21</v>
      </c>
      <c r="L576">
        <v>1286</v>
      </c>
      <c r="M576" s="11">
        <f>Sheet1[[#This Row],[Daily Discharge]]/24/60/60</f>
        <v>1.488425925925926E-2</v>
      </c>
    </row>
    <row r="577" spans="1:13" x14ac:dyDescent="0.25">
      <c r="A577" s="1">
        <v>45500</v>
      </c>
      <c r="B577">
        <v>76.900000000000006</v>
      </c>
      <c r="C577">
        <v>97.970600000000005</v>
      </c>
      <c r="D577">
        <f>Sheet1[[#This Row],[Effluent COD]]/20</f>
        <v>3.8450000000000002</v>
      </c>
      <c r="E577">
        <v>9</v>
      </c>
      <c r="F577">
        <v>4.7E-2</v>
      </c>
      <c r="G577" s="7">
        <v>9.08</v>
      </c>
      <c r="H577">
        <v>0.74809999999999999</v>
      </c>
      <c r="I577">
        <v>0.52</v>
      </c>
      <c r="J577">
        <v>7.79</v>
      </c>
      <c r="K577">
        <v>25</v>
      </c>
      <c r="L577">
        <v>1274</v>
      </c>
      <c r="M577" s="10">
        <f>Sheet1[[#This Row],[Daily Discharge]]/24/60/60</f>
        <v>1.4745370370370372E-2</v>
      </c>
    </row>
    <row r="578" spans="1:13" x14ac:dyDescent="0.25">
      <c r="A578" s="1">
        <v>45501</v>
      </c>
      <c r="B578">
        <v>79.900000000000006</v>
      </c>
      <c r="C578">
        <v>99.795100000000019</v>
      </c>
      <c r="D578">
        <f>Sheet1[[#This Row],[Effluent COD]]/20</f>
        <v>3.9950000000000001</v>
      </c>
      <c r="E578">
        <v>20</v>
      </c>
      <c r="F578">
        <v>5.8999999999999997E-2</v>
      </c>
      <c r="G578" s="7">
        <v>9.08</v>
      </c>
      <c r="H578">
        <v>0.86599999999999999</v>
      </c>
      <c r="I578">
        <v>0.58599999999999997</v>
      </c>
      <c r="J578">
        <v>7.82</v>
      </c>
      <c r="K578">
        <v>25</v>
      </c>
      <c r="L578">
        <v>1249</v>
      </c>
      <c r="M578" s="11">
        <f>Sheet1[[#This Row],[Daily Discharge]]/24/60/60</f>
        <v>1.4456018518518517E-2</v>
      </c>
    </row>
    <row r="579" spans="1:13" x14ac:dyDescent="0.25">
      <c r="A579" s="1">
        <v>45502</v>
      </c>
      <c r="B579">
        <v>79.8</v>
      </c>
      <c r="C579">
        <v>109.6452</v>
      </c>
      <c r="D579">
        <f>Sheet1[[#This Row],[Effluent COD]]/20</f>
        <v>3.9899999999999998</v>
      </c>
      <c r="E579">
        <v>15</v>
      </c>
      <c r="F579">
        <v>5.6000000000000001E-2</v>
      </c>
      <c r="G579" s="4" t="s">
        <v>97</v>
      </c>
      <c r="H579">
        <v>0.69699999999999995</v>
      </c>
      <c r="I579">
        <v>0.622</v>
      </c>
      <c r="J579">
        <v>7.71</v>
      </c>
      <c r="K579">
        <v>22</v>
      </c>
      <c r="L579">
        <v>1374</v>
      </c>
      <c r="M579" s="10">
        <f>Sheet1[[#This Row],[Daily Discharge]]/24/60/60</f>
        <v>1.590277777777778E-2</v>
      </c>
    </row>
    <row r="580" spans="1:13" x14ac:dyDescent="0.25">
      <c r="A580" s="1">
        <v>45503</v>
      </c>
      <c r="B580">
        <v>79.8</v>
      </c>
      <c r="C580">
        <v>110.84220000000001</v>
      </c>
      <c r="D580">
        <f>Sheet1[[#This Row],[Effluent COD]]/20</f>
        <v>3.9899999999999998</v>
      </c>
      <c r="E580">
        <v>26</v>
      </c>
      <c r="F580">
        <v>5.1999999999999998E-2</v>
      </c>
      <c r="G580" s="4" t="s">
        <v>35</v>
      </c>
      <c r="H580">
        <v>0.79500000000000004</v>
      </c>
      <c r="I580">
        <v>0.59799999999999998</v>
      </c>
      <c r="J580">
        <v>7.86</v>
      </c>
      <c r="K580">
        <v>23</v>
      </c>
      <c r="L580">
        <v>1389</v>
      </c>
      <c r="M580" s="11">
        <f>Sheet1[[#This Row],[Daily Discharge]]/24/60/60</f>
        <v>1.607638888888889E-2</v>
      </c>
    </row>
    <row r="581" spans="1:13" x14ac:dyDescent="0.25">
      <c r="A581" s="1">
        <v>45504</v>
      </c>
      <c r="B581">
        <v>92.2</v>
      </c>
      <c r="C581">
        <v>128.8956</v>
      </c>
      <c r="D581">
        <f>Sheet1[[#This Row],[Effluent COD]]/20</f>
        <v>4.6100000000000003</v>
      </c>
      <c r="E581">
        <v>28</v>
      </c>
      <c r="F581">
        <v>6.9000000000000006E-2</v>
      </c>
      <c r="G581" s="4" t="s">
        <v>82</v>
      </c>
      <c r="H581">
        <v>0.88500000000000001</v>
      </c>
      <c r="I581">
        <v>0.67300000000000004</v>
      </c>
      <c r="J581">
        <v>7.87</v>
      </c>
      <c r="K581">
        <v>23</v>
      </c>
      <c r="L581">
        <v>1398</v>
      </c>
      <c r="M581" s="10">
        <f>Sheet1[[#This Row],[Daily Discharge]]/24/60/60</f>
        <v>1.6180555555555556E-2</v>
      </c>
    </row>
    <row r="582" spans="1:13" x14ac:dyDescent="0.25">
      <c r="A582" s="1">
        <v>45505</v>
      </c>
      <c r="B582">
        <v>106</v>
      </c>
      <c r="C582">
        <v>136.63399999999999</v>
      </c>
      <c r="D582">
        <f>Sheet1[[#This Row],[Effluent COD]]/20</f>
        <v>5.3</v>
      </c>
      <c r="E582">
        <v>19</v>
      </c>
      <c r="F582">
        <v>5.2999999999999999E-2</v>
      </c>
      <c r="G582" s="4" t="s">
        <v>98</v>
      </c>
      <c r="H582">
        <v>0.90300000000000002</v>
      </c>
      <c r="I582">
        <v>0.77</v>
      </c>
      <c r="J582">
        <v>7.82</v>
      </c>
      <c r="K582">
        <v>23</v>
      </c>
      <c r="L582">
        <v>1289</v>
      </c>
      <c r="M582" s="11">
        <f>Sheet1[[#This Row],[Daily Discharge]]/24/60/60</f>
        <v>1.4918981481481483E-2</v>
      </c>
    </row>
    <row r="583" spans="1:13" x14ac:dyDescent="0.25">
      <c r="A583" s="1">
        <v>45506</v>
      </c>
      <c r="B583">
        <v>117</v>
      </c>
      <c r="C583">
        <v>144.495</v>
      </c>
      <c r="D583">
        <f>Sheet1[[#This Row],[Effluent COD]]/20</f>
        <v>5.85</v>
      </c>
      <c r="E583">
        <v>29</v>
      </c>
      <c r="F583">
        <v>5.3999999999999999E-2</v>
      </c>
      <c r="G583" s="6">
        <v>18.899899999999999</v>
      </c>
      <c r="H583">
        <v>0.88600000000000001</v>
      </c>
      <c r="I583">
        <v>0.78</v>
      </c>
      <c r="J583">
        <v>7.75</v>
      </c>
      <c r="K583">
        <v>20</v>
      </c>
      <c r="L583">
        <v>1235</v>
      </c>
      <c r="M583" s="10">
        <f>Sheet1[[#This Row],[Daily Discharge]]/24/60/60</f>
        <v>1.4293981481481482E-2</v>
      </c>
    </row>
    <row r="584" spans="1:13" x14ac:dyDescent="0.25">
      <c r="A584" s="1">
        <v>45507</v>
      </c>
      <c r="B584">
        <v>107</v>
      </c>
      <c r="C584">
        <v>137.709</v>
      </c>
      <c r="D584">
        <f>Sheet1[[#This Row],[Effluent COD]]/20</f>
        <v>5.35</v>
      </c>
      <c r="E584">
        <v>25</v>
      </c>
      <c r="F584">
        <v>5.5E-2</v>
      </c>
      <c r="G584" s="7">
        <v>9.08</v>
      </c>
      <c r="H584">
        <v>0.78800000000000003</v>
      </c>
      <c r="I584">
        <v>0.67200000000000004</v>
      </c>
      <c r="J584">
        <v>7.71</v>
      </c>
      <c r="K584">
        <v>22</v>
      </c>
      <c r="L584">
        <v>1287</v>
      </c>
      <c r="M584" s="11">
        <f>Sheet1[[#This Row],[Daily Discharge]]/24/60/60</f>
        <v>1.4895833333333334E-2</v>
      </c>
    </row>
    <row r="585" spans="1:13" x14ac:dyDescent="0.25">
      <c r="A585" s="1">
        <v>45508</v>
      </c>
      <c r="B585">
        <v>102</v>
      </c>
      <c r="C585">
        <v>106.896</v>
      </c>
      <c r="D585">
        <f>Sheet1[[#This Row],[Effluent COD]]/20</f>
        <v>5.0999999999999996</v>
      </c>
      <c r="E585">
        <v>26</v>
      </c>
      <c r="F585">
        <v>0.10100000000000001</v>
      </c>
      <c r="G585" s="7">
        <v>9.08</v>
      </c>
      <c r="H585">
        <v>0.92700000000000005</v>
      </c>
      <c r="I585">
        <v>0.748</v>
      </c>
      <c r="J585">
        <v>7.66</v>
      </c>
      <c r="K585">
        <v>21</v>
      </c>
      <c r="L585">
        <v>1048</v>
      </c>
      <c r="M585" s="10">
        <f>Sheet1[[#This Row],[Daily Discharge]]/24/60/60</f>
        <v>1.2129629629629629E-2</v>
      </c>
    </row>
    <row r="586" spans="1:13" x14ac:dyDescent="0.25">
      <c r="A586" s="1">
        <v>45509</v>
      </c>
      <c r="B586">
        <v>99.1</v>
      </c>
      <c r="C586">
        <v>87.406199999999998</v>
      </c>
      <c r="D586">
        <f>Sheet1[[#This Row],[Effluent COD]]/20</f>
        <v>4.9550000000000001</v>
      </c>
      <c r="E586">
        <v>16</v>
      </c>
      <c r="F586">
        <v>7.3999999999999996E-2</v>
      </c>
      <c r="G586" s="4" t="s">
        <v>99</v>
      </c>
      <c r="H586">
        <v>0.78</v>
      </c>
      <c r="I586">
        <v>0.73199999999999998</v>
      </c>
      <c r="J586">
        <v>7.8</v>
      </c>
      <c r="K586">
        <v>24</v>
      </c>
      <c r="L586">
        <v>882</v>
      </c>
      <c r="M586" s="11">
        <f>Sheet1[[#This Row],[Daily Discharge]]/24/60/60</f>
        <v>1.0208333333333335E-2</v>
      </c>
    </row>
    <row r="587" spans="1:13" x14ac:dyDescent="0.25">
      <c r="A587" s="1">
        <v>45510</v>
      </c>
      <c r="B587">
        <v>108</v>
      </c>
      <c r="C587">
        <v>97.524000000000001</v>
      </c>
      <c r="D587">
        <f>Sheet1[[#This Row],[Effluent COD]]/20</f>
        <v>5.4</v>
      </c>
      <c r="E587">
        <v>5</v>
      </c>
      <c r="F587">
        <v>3.2000000000000001E-2</v>
      </c>
      <c r="G587" s="4" t="s">
        <v>100</v>
      </c>
      <c r="H587">
        <v>0.77900000000000003</v>
      </c>
      <c r="I587">
        <v>0.69599999999999995</v>
      </c>
      <c r="J587">
        <v>7.82</v>
      </c>
      <c r="K587">
        <v>20</v>
      </c>
      <c r="L587">
        <v>903</v>
      </c>
      <c r="M587" s="10">
        <f>Sheet1[[#This Row],[Daily Discharge]]/24/60/60</f>
        <v>1.0451388888888889E-2</v>
      </c>
    </row>
    <row r="588" spans="1:13" x14ac:dyDescent="0.25">
      <c r="A588" s="1">
        <v>45511</v>
      </c>
      <c r="B588">
        <v>97.4</v>
      </c>
      <c r="C588">
        <v>45.290999999999997</v>
      </c>
      <c r="D588">
        <f>Sheet1[[#This Row],[Effluent COD]]/20</f>
        <v>4.87</v>
      </c>
      <c r="E588">
        <v>10</v>
      </c>
      <c r="F588">
        <v>6.0999999999999999E-2</v>
      </c>
      <c r="G588" s="4" t="s">
        <v>101</v>
      </c>
      <c r="H588">
        <v>0.747</v>
      </c>
      <c r="I588">
        <v>0.55100000000000005</v>
      </c>
      <c r="J588">
        <v>7.67</v>
      </c>
      <c r="K588">
        <v>23</v>
      </c>
      <c r="L588">
        <v>465</v>
      </c>
      <c r="M588" s="11">
        <f>Sheet1[[#This Row],[Daily Discharge]]/24/60/60</f>
        <v>5.3819444444444444E-3</v>
      </c>
    </row>
    <row r="589" spans="1:13" x14ac:dyDescent="0.25">
      <c r="A589" s="1">
        <v>45512</v>
      </c>
      <c r="B589">
        <v>84.2</v>
      </c>
      <c r="C589">
        <v>95.314400000000006</v>
      </c>
      <c r="D589">
        <f>Sheet1[[#This Row],[Effluent COD]]/20</f>
        <v>4.21</v>
      </c>
      <c r="E589">
        <v>8</v>
      </c>
      <c r="F589">
        <v>0.03</v>
      </c>
      <c r="G589" s="4" t="s">
        <v>102</v>
      </c>
      <c r="H589">
        <v>0.57299999999999995</v>
      </c>
      <c r="I589">
        <v>0.40600000000000003</v>
      </c>
      <c r="J589">
        <v>7.84</v>
      </c>
      <c r="K589">
        <v>22</v>
      </c>
      <c r="L589">
        <v>1132</v>
      </c>
      <c r="M589" s="10">
        <f>Sheet1[[#This Row],[Daily Discharge]]/24/60/60</f>
        <v>1.3101851851851852E-2</v>
      </c>
    </row>
    <row r="590" spans="1:13" x14ac:dyDescent="0.25">
      <c r="A590" s="1">
        <v>45513</v>
      </c>
      <c r="B590">
        <v>59.1</v>
      </c>
      <c r="C590">
        <v>66.369299999999996</v>
      </c>
      <c r="D590">
        <f>Sheet1[[#This Row],[Effluent COD]]/20</f>
        <v>2.9550000000000001</v>
      </c>
      <c r="E590">
        <v>10</v>
      </c>
      <c r="F590">
        <v>2.3E-2</v>
      </c>
      <c r="G590" s="4" t="s">
        <v>103</v>
      </c>
      <c r="H590">
        <v>0.50700000000000001</v>
      </c>
      <c r="I590">
        <v>0.45100000000000001</v>
      </c>
      <c r="J590">
        <v>7.88</v>
      </c>
      <c r="K590">
        <v>22</v>
      </c>
      <c r="L590">
        <v>1123</v>
      </c>
      <c r="M590" s="11">
        <f>Sheet1[[#This Row],[Daily Discharge]]/24/60/60</f>
        <v>1.2997685185185185E-2</v>
      </c>
    </row>
    <row r="591" spans="1:13" x14ac:dyDescent="0.25">
      <c r="A591" s="1">
        <v>45514</v>
      </c>
      <c r="B591">
        <v>43.3</v>
      </c>
      <c r="C591">
        <v>47.500100000000003</v>
      </c>
      <c r="D591">
        <f>Sheet1[[#This Row],[Effluent COD]]/20</f>
        <v>2.165</v>
      </c>
      <c r="E591">
        <v>3</v>
      </c>
      <c r="F591">
        <v>2.5999999999999999E-2</v>
      </c>
      <c r="G591" s="7">
        <v>9.08</v>
      </c>
      <c r="H591">
        <v>0.42399999999999999</v>
      </c>
      <c r="I591">
        <v>0.30299999999999999</v>
      </c>
      <c r="J591">
        <v>7.83</v>
      </c>
      <c r="K591">
        <v>23</v>
      </c>
      <c r="L591">
        <v>1097</v>
      </c>
      <c r="M591" s="10">
        <f>Sheet1[[#This Row],[Daily Discharge]]/24/60/60</f>
        <v>1.269675925925926E-2</v>
      </c>
    </row>
    <row r="592" spans="1:13" x14ac:dyDescent="0.25">
      <c r="A592" s="1">
        <v>45515</v>
      </c>
      <c r="B592">
        <v>43</v>
      </c>
      <c r="C592">
        <v>45.106999999999999</v>
      </c>
      <c r="D592">
        <f>Sheet1[[#This Row],[Effluent COD]]/20</f>
        <v>2.15</v>
      </c>
      <c r="E592">
        <v>11</v>
      </c>
      <c r="F592">
        <v>2.5999999999999999E-2</v>
      </c>
      <c r="G592" s="7">
        <v>9.08</v>
      </c>
      <c r="H592">
        <v>0.44400000000000001</v>
      </c>
      <c r="I592">
        <v>0.312</v>
      </c>
      <c r="J592">
        <v>7.84</v>
      </c>
      <c r="K592">
        <v>22</v>
      </c>
      <c r="L592">
        <v>1049</v>
      </c>
      <c r="M592" s="11">
        <f>Sheet1[[#This Row],[Daily Discharge]]/24/60/60</f>
        <v>1.2141203703703704E-2</v>
      </c>
    </row>
    <row r="593" spans="1:13" x14ac:dyDescent="0.25">
      <c r="A593" s="1">
        <v>45516</v>
      </c>
      <c r="B593">
        <v>62.3</v>
      </c>
      <c r="C593">
        <v>69.589100000000002</v>
      </c>
      <c r="D593">
        <f>Sheet1[[#This Row],[Effluent COD]]/20</f>
        <v>3.1149999999999998</v>
      </c>
      <c r="E593">
        <v>3</v>
      </c>
      <c r="F593">
        <v>3.7999999999999999E-2</v>
      </c>
      <c r="G593" s="6">
        <v>4.3898999999999999</v>
      </c>
      <c r="H593">
        <v>0.48299999999999998</v>
      </c>
      <c r="I593">
        <v>0.41</v>
      </c>
      <c r="J593">
        <v>7.92</v>
      </c>
      <c r="K593">
        <v>24</v>
      </c>
      <c r="L593">
        <v>1117</v>
      </c>
      <c r="M593" s="10">
        <f>Sheet1[[#This Row],[Daily Discharge]]/24/60/60</f>
        <v>1.2928240740740738E-2</v>
      </c>
    </row>
    <row r="594" spans="1:13" x14ac:dyDescent="0.25">
      <c r="A594" s="1">
        <v>45517</v>
      </c>
      <c r="B594">
        <v>81</v>
      </c>
      <c r="C594">
        <v>104.247</v>
      </c>
      <c r="D594">
        <f>Sheet1[[#This Row],[Effluent COD]]/20</f>
        <v>4.05</v>
      </c>
      <c r="E594">
        <v>8</v>
      </c>
      <c r="F594">
        <v>3.2000000000000001E-2</v>
      </c>
      <c r="G594" s="4" t="s">
        <v>104</v>
      </c>
      <c r="H594">
        <v>0.55900000000000005</v>
      </c>
      <c r="I594">
        <v>0.36499999999999999</v>
      </c>
      <c r="J594">
        <v>7.87</v>
      </c>
      <c r="K594">
        <v>23</v>
      </c>
      <c r="L594">
        <v>1287</v>
      </c>
      <c r="M594" s="11">
        <f>Sheet1[[#This Row],[Daily Discharge]]/24/60/60</f>
        <v>1.4895833333333334E-2</v>
      </c>
    </row>
    <row r="595" spans="1:13" x14ac:dyDescent="0.25">
      <c r="A595" s="1">
        <v>45518</v>
      </c>
      <c r="B595">
        <v>101</v>
      </c>
      <c r="C595">
        <v>137.56200000000001</v>
      </c>
      <c r="D595">
        <f>Sheet1[[#This Row],[Effluent COD]]/20</f>
        <v>5.05</v>
      </c>
      <c r="E595">
        <v>6</v>
      </c>
      <c r="F595">
        <v>0.03</v>
      </c>
      <c r="G595" s="4" t="s">
        <v>105</v>
      </c>
      <c r="H595">
        <v>0.55500000000000005</v>
      </c>
      <c r="I595">
        <v>0.36</v>
      </c>
      <c r="J595">
        <v>7.94</v>
      </c>
      <c r="K595">
        <v>23</v>
      </c>
      <c r="L595">
        <v>1362</v>
      </c>
      <c r="M595" s="10">
        <f>Sheet1[[#This Row],[Daily Discharge]]/24/60/60</f>
        <v>1.576388888888889E-2</v>
      </c>
    </row>
    <row r="596" spans="1:13" x14ac:dyDescent="0.25">
      <c r="A596" s="1">
        <v>45519</v>
      </c>
      <c r="B596">
        <v>114</v>
      </c>
      <c r="C596">
        <v>142.04400000000001</v>
      </c>
      <c r="D596">
        <f>Sheet1[[#This Row],[Effluent COD]]/20</f>
        <v>5.7</v>
      </c>
      <c r="E596">
        <v>8</v>
      </c>
      <c r="F596">
        <v>0.03</v>
      </c>
      <c r="G596" s="6">
        <v>8.7799990000000001</v>
      </c>
      <c r="H596">
        <v>0.622</v>
      </c>
      <c r="I596">
        <v>0.34399999999999997</v>
      </c>
      <c r="J596">
        <v>7.95</v>
      </c>
      <c r="K596">
        <v>24</v>
      </c>
      <c r="L596">
        <v>1246</v>
      </c>
      <c r="M596" s="11">
        <f>Sheet1[[#This Row],[Daily Discharge]]/24/60/60</f>
        <v>1.4421296296296295E-2</v>
      </c>
    </row>
    <row r="597" spans="1:13" x14ac:dyDescent="0.25">
      <c r="A597" s="1">
        <v>45520</v>
      </c>
      <c r="B597">
        <v>171</v>
      </c>
      <c r="C597">
        <v>122.09399999999999</v>
      </c>
      <c r="D597">
        <f>Sheet1[[#This Row],[Effluent COD]]/20</f>
        <v>8.5500000000000007</v>
      </c>
      <c r="E597">
        <v>7</v>
      </c>
      <c r="F597">
        <v>0.44700000000000001</v>
      </c>
      <c r="G597" s="4" t="s">
        <v>106</v>
      </c>
      <c r="H597">
        <v>2.96</v>
      </c>
      <c r="I597">
        <v>1.27</v>
      </c>
      <c r="J597">
        <v>7.92</v>
      </c>
      <c r="K597">
        <v>21</v>
      </c>
      <c r="L597">
        <v>714</v>
      </c>
      <c r="M597" s="10">
        <f>Sheet1[[#This Row],[Daily Discharge]]/24/60/60</f>
        <v>8.2638888888888883E-3</v>
      </c>
    </row>
    <row r="598" spans="1:13" x14ac:dyDescent="0.25">
      <c r="A598" s="1">
        <v>45521</v>
      </c>
      <c r="B598">
        <v>122</v>
      </c>
      <c r="C598">
        <v>143.35</v>
      </c>
      <c r="D598">
        <f>Sheet1[[#This Row],[Effluent COD]]/20</f>
        <v>6.1</v>
      </c>
      <c r="E598">
        <v>17</v>
      </c>
      <c r="F598">
        <v>4.3999999999999997E-2</v>
      </c>
      <c r="G598" s="7">
        <v>9.08</v>
      </c>
      <c r="H598">
        <v>0.67</v>
      </c>
      <c r="I598">
        <v>0.35499999999999998</v>
      </c>
      <c r="J598">
        <v>7.81</v>
      </c>
      <c r="K598">
        <v>23</v>
      </c>
      <c r="L598">
        <v>1175</v>
      </c>
      <c r="M598" s="11">
        <f>Sheet1[[#This Row],[Daily Discharge]]/24/60/60</f>
        <v>1.3599537037037037E-2</v>
      </c>
    </row>
    <row r="599" spans="1:13" x14ac:dyDescent="0.25">
      <c r="A599" s="1">
        <v>45522</v>
      </c>
      <c r="B599">
        <v>146</v>
      </c>
      <c r="C599">
        <v>199.72800000000001</v>
      </c>
      <c r="D599">
        <f>Sheet1[[#This Row],[Effluent COD]]/20</f>
        <v>7.3</v>
      </c>
      <c r="E599">
        <v>16</v>
      </c>
      <c r="F599">
        <v>4.2000000000000003E-2</v>
      </c>
      <c r="G599" s="7">
        <v>9.08</v>
      </c>
      <c r="H599">
        <v>0.70199999999999996</v>
      </c>
      <c r="I599">
        <v>0.32100000000000001</v>
      </c>
      <c r="J599">
        <v>7.87</v>
      </c>
      <c r="K599">
        <v>23</v>
      </c>
      <c r="L599">
        <v>1368</v>
      </c>
      <c r="M599" s="10">
        <f>Sheet1[[#This Row],[Daily Discharge]]/24/60/60</f>
        <v>1.5833333333333331E-2</v>
      </c>
    </row>
    <row r="600" spans="1:13" x14ac:dyDescent="0.25">
      <c r="A600" s="1">
        <v>45523</v>
      </c>
      <c r="B600">
        <v>148</v>
      </c>
      <c r="C600">
        <v>210.60400000000001</v>
      </c>
      <c r="D600">
        <f>Sheet1[[#This Row],[Effluent COD]]/20</f>
        <v>7.4</v>
      </c>
      <c r="E600">
        <v>18</v>
      </c>
      <c r="F600">
        <v>3.9E-2</v>
      </c>
      <c r="G600" s="4" t="s">
        <v>107</v>
      </c>
      <c r="H600">
        <v>0.71099999999999997</v>
      </c>
      <c r="I600">
        <v>0.26200000000000001</v>
      </c>
      <c r="J600">
        <v>7.84</v>
      </c>
      <c r="K600">
        <v>22</v>
      </c>
      <c r="L600">
        <v>1423</v>
      </c>
      <c r="M600" s="11">
        <f>Sheet1[[#This Row],[Daily Discharge]]/24/60/60</f>
        <v>1.6469907407407405E-2</v>
      </c>
    </row>
    <row r="601" spans="1:13" x14ac:dyDescent="0.25">
      <c r="A601" s="1">
        <v>45524</v>
      </c>
      <c r="B601">
        <v>143</v>
      </c>
      <c r="C601">
        <v>182.89699999999999</v>
      </c>
      <c r="D601">
        <f>Sheet1[[#This Row],[Effluent COD]]/20</f>
        <v>7.15</v>
      </c>
      <c r="E601">
        <v>3</v>
      </c>
      <c r="F601">
        <v>2.5000000000000001E-2</v>
      </c>
      <c r="G601" s="4" t="s">
        <v>108</v>
      </c>
      <c r="H601">
        <v>0.77400000000000002</v>
      </c>
      <c r="I601">
        <v>0.40600000000000003</v>
      </c>
      <c r="J601">
        <v>7.92</v>
      </c>
      <c r="K601">
        <v>24</v>
      </c>
      <c r="L601">
        <v>1279</v>
      </c>
      <c r="M601" s="10">
        <f>Sheet1[[#This Row],[Daily Discharge]]/24/60/60</f>
        <v>1.480324074074074E-2</v>
      </c>
    </row>
    <row r="602" spans="1:13" x14ac:dyDescent="0.25">
      <c r="A602" s="1">
        <v>45525</v>
      </c>
      <c r="B602">
        <v>166</v>
      </c>
      <c r="C602">
        <v>196.37799999999999</v>
      </c>
      <c r="D602">
        <f>Sheet1[[#This Row],[Effluent COD]]/20</f>
        <v>8.3000000000000007</v>
      </c>
      <c r="E602">
        <v>3</v>
      </c>
      <c r="F602">
        <v>1.4E-2</v>
      </c>
      <c r="G602" s="4" t="s">
        <v>108</v>
      </c>
      <c r="H602">
        <v>0.73299999999999998</v>
      </c>
      <c r="I602">
        <v>0.39400000000000002</v>
      </c>
      <c r="J602">
        <v>7.95</v>
      </c>
      <c r="K602">
        <v>24</v>
      </c>
      <c r="L602">
        <v>1183</v>
      </c>
      <c r="M602" s="11">
        <f>Sheet1[[#This Row],[Daily Discharge]]/24/60/60</f>
        <v>1.3692129629629629E-2</v>
      </c>
    </row>
    <row r="603" spans="1:13" x14ac:dyDescent="0.25">
      <c r="A603" s="1">
        <v>45526</v>
      </c>
      <c r="B603">
        <v>144</v>
      </c>
      <c r="C603">
        <v>161.56800000000001</v>
      </c>
      <c r="D603">
        <f>Sheet1[[#This Row],[Effluent COD]]/20</f>
        <v>7.2</v>
      </c>
      <c r="E603">
        <v>12</v>
      </c>
      <c r="F603">
        <v>3.1E-2</v>
      </c>
      <c r="G603" s="4" t="s">
        <v>36</v>
      </c>
      <c r="H603">
        <v>0.71599999999999997</v>
      </c>
      <c r="I603">
        <v>0.40699999999999997</v>
      </c>
      <c r="J603">
        <v>7.95</v>
      </c>
      <c r="K603">
        <v>22</v>
      </c>
      <c r="L603">
        <v>1122</v>
      </c>
      <c r="M603" s="10">
        <f>Sheet1[[#This Row],[Daily Discharge]]/24/60/60</f>
        <v>1.2986111111111111E-2</v>
      </c>
    </row>
    <row r="604" spans="1:13" x14ac:dyDescent="0.25">
      <c r="A604" s="1">
        <v>45527</v>
      </c>
      <c r="B604">
        <v>131</v>
      </c>
      <c r="C604">
        <v>148.29199999999997</v>
      </c>
      <c r="D604">
        <f>Sheet1[[#This Row],[Effluent COD]]/20</f>
        <v>6.55</v>
      </c>
      <c r="E604">
        <v>10</v>
      </c>
      <c r="F604">
        <v>2.1000000000000001E-2</v>
      </c>
      <c r="G604" s="4" t="s">
        <v>107</v>
      </c>
      <c r="H604">
        <v>0.68500000000000005</v>
      </c>
      <c r="I604">
        <v>0.46300000000000002</v>
      </c>
      <c r="J604">
        <v>7.95</v>
      </c>
      <c r="K604">
        <v>23</v>
      </c>
      <c r="L604">
        <v>1132</v>
      </c>
      <c r="M604" s="11">
        <f>Sheet1[[#This Row],[Daily Discharge]]/24/60/60</f>
        <v>1.3101851851851852E-2</v>
      </c>
    </row>
    <row r="605" spans="1:13" x14ac:dyDescent="0.25">
      <c r="A605" s="1">
        <v>45528</v>
      </c>
      <c r="B605">
        <v>130</v>
      </c>
      <c r="C605">
        <v>148.59</v>
      </c>
      <c r="D605">
        <f>Sheet1[[#This Row],[Effluent COD]]/20</f>
        <v>6.5</v>
      </c>
      <c r="E605">
        <v>2</v>
      </c>
      <c r="F605">
        <v>1.4999999999999999E-2</v>
      </c>
      <c r="G605" s="7">
        <v>9.08</v>
      </c>
      <c r="H605">
        <v>0.66600000000000004</v>
      </c>
      <c r="I605">
        <v>0.36699999999999999</v>
      </c>
      <c r="J605">
        <v>7.91</v>
      </c>
      <c r="K605">
        <v>23</v>
      </c>
      <c r="L605">
        <v>1143</v>
      </c>
      <c r="M605" s="10">
        <f>Sheet1[[#This Row],[Daily Discharge]]/24/60/60</f>
        <v>1.3229166666666665E-2</v>
      </c>
    </row>
    <row r="606" spans="1:13" x14ac:dyDescent="0.25">
      <c r="A606" s="1">
        <v>45529</v>
      </c>
      <c r="B606">
        <v>139</v>
      </c>
      <c r="C606">
        <v>138.72200000000001</v>
      </c>
      <c r="D606">
        <f>Sheet1[[#This Row],[Effluent COD]]/20</f>
        <v>6.95</v>
      </c>
      <c r="E606">
        <v>1</v>
      </c>
      <c r="F606">
        <v>4.4999999999999998E-2</v>
      </c>
      <c r="G606" s="7">
        <v>9.08</v>
      </c>
      <c r="H606">
        <v>0.77200000000000002</v>
      </c>
      <c r="I606">
        <v>0.496</v>
      </c>
      <c r="J606">
        <v>7.94</v>
      </c>
      <c r="K606">
        <v>23</v>
      </c>
      <c r="L606">
        <v>998</v>
      </c>
      <c r="M606" s="11">
        <f>Sheet1[[#This Row],[Daily Discharge]]/24/60/60</f>
        <v>1.1550925925925928E-2</v>
      </c>
    </row>
    <row r="607" spans="1:13" x14ac:dyDescent="0.25">
      <c r="A607" s="1">
        <v>45530</v>
      </c>
      <c r="B607">
        <v>131</v>
      </c>
      <c r="C607">
        <v>150.64999999999998</v>
      </c>
      <c r="D607">
        <f>Sheet1[[#This Row],[Effluent COD]]/20</f>
        <v>6.55</v>
      </c>
      <c r="E607">
        <v>7</v>
      </c>
      <c r="F607">
        <v>1.7999999999999999E-2</v>
      </c>
      <c r="G607" s="4" t="s">
        <v>97</v>
      </c>
      <c r="H607">
        <v>0.66600000000000004</v>
      </c>
      <c r="I607">
        <v>0.39600000000000002</v>
      </c>
      <c r="J607">
        <v>7.89</v>
      </c>
      <c r="K607">
        <v>23</v>
      </c>
      <c r="L607">
        <v>1150</v>
      </c>
      <c r="M607" s="10">
        <f>Sheet1[[#This Row],[Daily Discharge]]/24/60/60</f>
        <v>1.3310185185185184E-2</v>
      </c>
    </row>
    <row r="608" spans="1:13" x14ac:dyDescent="0.25">
      <c r="A608" s="1">
        <v>45531</v>
      </c>
      <c r="B608">
        <v>128</v>
      </c>
      <c r="C608">
        <v>148.22399999999999</v>
      </c>
      <c r="D608">
        <f>Sheet1[[#This Row],[Effluent COD]]/20</f>
        <v>6.4</v>
      </c>
      <c r="E608">
        <v>10</v>
      </c>
      <c r="F608">
        <v>1.9E-2</v>
      </c>
      <c r="G608" s="4" t="s">
        <v>34</v>
      </c>
      <c r="H608">
        <v>0.70099999999999996</v>
      </c>
      <c r="I608">
        <v>0.39900000000000002</v>
      </c>
      <c r="J608">
        <v>7.89</v>
      </c>
      <c r="K608">
        <v>23</v>
      </c>
      <c r="L608">
        <v>1158</v>
      </c>
      <c r="M608" s="11">
        <f>Sheet1[[#This Row],[Daily Discharge]]/24/60/60</f>
        <v>1.3402777777777779E-2</v>
      </c>
    </row>
    <row r="609" spans="1:13" x14ac:dyDescent="0.25">
      <c r="A609" s="1">
        <v>45532</v>
      </c>
      <c r="B609">
        <v>131</v>
      </c>
      <c r="C609">
        <v>151.82900000000001</v>
      </c>
      <c r="D609">
        <f>Sheet1[[#This Row],[Effluent COD]]/20</f>
        <v>6.55</v>
      </c>
      <c r="E609">
        <v>7</v>
      </c>
      <c r="F609">
        <v>2.3E-2</v>
      </c>
      <c r="G609" s="4" t="s">
        <v>109</v>
      </c>
      <c r="H609">
        <v>0.65</v>
      </c>
      <c r="I609">
        <v>0.41</v>
      </c>
      <c r="J609">
        <v>7.91</v>
      </c>
      <c r="K609">
        <v>24</v>
      </c>
      <c r="L609">
        <v>1159</v>
      </c>
      <c r="M609" s="10">
        <f>Sheet1[[#This Row],[Daily Discharge]]/24/60/60</f>
        <v>1.3414351851851851E-2</v>
      </c>
    </row>
    <row r="610" spans="1:13" x14ac:dyDescent="0.25">
      <c r="A610" s="1">
        <v>45533</v>
      </c>
      <c r="B610">
        <v>116</v>
      </c>
      <c r="C610">
        <v>133.51599999999999</v>
      </c>
      <c r="D610">
        <f>Sheet1[[#This Row],[Effluent COD]]/20</f>
        <v>5.8</v>
      </c>
      <c r="E610">
        <v>4</v>
      </c>
      <c r="F610">
        <v>2.5000000000000001E-2</v>
      </c>
      <c r="G610" s="4" t="s">
        <v>110</v>
      </c>
      <c r="H610">
        <v>0.61099999999999999</v>
      </c>
      <c r="I610">
        <v>0.433</v>
      </c>
      <c r="J610">
        <v>7.82</v>
      </c>
      <c r="K610">
        <v>24</v>
      </c>
      <c r="L610">
        <v>1151</v>
      </c>
      <c r="M610" s="11">
        <f>Sheet1[[#This Row],[Daily Discharge]]/24/60/60</f>
        <v>1.3321759259259261E-2</v>
      </c>
    </row>
    <row r="611" spans="1:13" x14ac:dyDescent="0.25">
      <c r="A611" s="1">
        <v>45534</v>
      </c>
      <c r="B611">
        <v>114</v>
      </c>
      <c r="C611">
        <v>129.95999999999998</v>
      </c>
      <c r="D611">
        <f>Sheet1[[#This Row],[Effluent COD]]/20</f>
        <v>5.7</v>
      </c>
      <c r="E611">
        <v>15</v>
      </c>
      <c r="F611">
        <v>2.1999999999999999E-2</v>
      </c>
      <c r="G611" s="4" t="s">
        <v>111</v>
      </c>
      <c r="H611">
        <v>0.60299999999999998</v>
      </c>
      <c r="I611">
        <v>0.94899999999999995</v>
      </c>
      <c r="J611">
        <v>7.9</v>
      </c>
      <c r="K611">
        <v>24</v>
      </c>
      <c r="L611">
        <v>1140</v>
      </c>
      <c r="M611" s="10">
        <f>Sheet1[[#This Row],[Daily Discharge]]/24/60/60</f>
        <v>1.3194444444444444E-2</v>
      </c>
    </row>
    <row r="612" spans="1:13" x14ac:dyDescent="0.25">
      <c r="A612" s="1">
        <v>45535</v>
      </c>
      <c r="B612">
        <v>117</v>
      </c>
      <c r="C612">
        <v>135.95399999999998</v>
      </c>
      <c r="D612">
        <f>Sheet1[[#This Row],[Effluent COD]]/20</f>
        <v>5.85</v>
      </c>
      <c r="E612">
        <v>11</v>
      </c>
      <c r="F612">
        <v>2.5999999999999999E-2</v>
      </c>
      <c r="G612" s="7">
        <v>9.08</v>
      </c>
      <c r="H612">
        <v>0.626</v>
      </c>
      <c r="I612">
        <v>0.40400000000000003</v>
      </c>
      <c r="J612">
        <v>7.9</v>
      </c>
      <c r="K612">
        <v>22</v>
      </c>
      <c r="L612">
        <v>1162</v>
      </c>
      <c r="M612" s="11">
        <f>Sheet1[[#This Row],[Daily Discharge]]/24/60/60</f>
        <v>1.3449074074074073E-2</v>
      </c>
    </row>
    <row r="613" spans="1:13" x14ac:dyDescent="0.25">
      <c r="A613" s="1">
        <v>45536</v>
      </c>
      <c r="B613">
        <v>129</v>
      </c>
      <c r="C613">
        <v>167.44200000000001</v>
      </c>
      <c r="D613">
        <f>Sheet1[[#This Row],[Effluent COD]]/20</f>
        <v>6.45</v>
      </c>
      <c r="E613">
        <v>4</v>
      </c>
      <c r="F613">
        <v>2.1000000000000001E-2</v>
      </c>
      <c r="G613" s="7">
        <v>9.08</v>
      </c>
      <c r="H613">
        <v>0.66700000000000004</v>
      </c>
      <c r="I613">
        <v>0.373</v>
      </c>
      <c r="J613">
        <v>7.97</v>
      </c>
      <c r="K613">
        <v>24</v>
      </c>
      <c r="L613">
        <v>1298</v>
      </c>
      <c r="M613" s="10">
        <f>Sheet1[[#This Row],[Daily Discharge]]/24/60/60</f>
        <v>1.5023148148148148E-2</v>
      </c>
    </row>
    <row r="614" spans="1:13" x14ac:dyDescent="0.25">
      <c r="A614" s="1">
        <v>45537</v>
      </c>
      <c r="B614">
        <v>136</v>
      </c>
      <c r="C614">
        <v>192.98400000000001</v>
      </c>
      <c r="D614">
        <f>Sheet1[[#This Row],[Effluent COD]]/20</f>
        <v>6.8</v>
      </c>
      <c r="E614">
        <v>10</v>
      </c>
      <c r="F614">
        <v>5.6000000000000001E-2</v>
      </c>
      <c r="G614" s="4" t="s">
        <v>107</v>
      </c>
      <c r="H614">
        <v>0.623</v>
      </c>
      <c r="I614">
        <v>0.32400000000000001</v>
      </c>
      <c r="J614">
        <v>7.93</v>
      </c>
      <c r="K614">
        <v>23</v>
      </c>
      <c r="L614">
        <v>1419</v>
      </c>
      <c r="M614" s="11">
        <f>Sheet1[[#This Row],[Daily Discharge]]/24/60/60</f>
        <v>1.6423611111111111E-2</v>
      </c>
    </row>
    <row r="615" spans="1:13" x14ac:dyDescent="0.25">
      <c r="A615" s="1">
        <v>45538</v>
      </c>
      <c r="B615">
        <v>139</v>
      </c>
      <c r="C615">
        <v>197.24100000000001</v>
      </c>
      <c r="D615">
        <f>Sheet1[[#This Row],[Effluent COD]]/20</f>
        <v>6.95</v>
      </c>
      <c r="E615">
        <v>9</v>
      </c>
      <c r="F615">
        <v>2.1999999999999999E-2</v>
      </c>
      <c r="G615" s="4" t="s">
        <v>112</v>
      </c>
      <c r="H615">
        <v>0.64300000000000002</v>
      </c>
      <c r="I615">
        <v>0.33600000000000002</v>
      </c>
      <c r="J615">
        <v>7.88</v>
      </c>
      <c r="K615">
        <v>24</v>
      </c>
      <c r="L615">
        <v>1419</v>
      </c>
      <c r="M615" s="10">
        <f>Sheet1[[#This Row],[Daily Discharge]]/24/60/60</f>
        <v>1.6423611111111111E-2</v>
      </c>
    </row>
    <row r="616" spans="1:13" x14ac:dyDescent="0.25">
      <c r="A616" s="1">
        <v>45539</v>
      </c>
      <c r="B616">
        <v>138</v>
      </c>
      <c r="C616">
        <v>174.43199999999999</v>
      </c>
      <c r="D616">
        <f>Sheet1[[#This Row],[Effluent COD]]/20</f>
        <v>6.9</v>
      </c>
      <c r="E616">
        <v>17</v>
      </c>
      <c r="F616">
        <v>1.9E-2</v>
      </c>
      <c r="G616" s="4" t="s">
        <v>36</v>
      </c>
      <c r="H616">
        <v>0.69399999999999995</v>
      </c>
      <c r="I616">
        <v>0.314</v>
      </c>
      <c r="J616">
        <v>7.96</v>
      </c>
      <c r="K616">
        <v>24</v>
      </c>
      <c r="L616">
        <v>1264</v>
      </c>
      <c r="M616" s="11">
        <f>Sheet1[[#This Row],[Daily Discharge]]/24/60/60</f>
        <v>1.462962962962963E-2</v>
      </c>
    </row>
    <row r="617" spans="1:13" x14ac:dyDescent="0.25">
      <c r="A617" s="1">
        <v>45540</v>
      </c>
      <c r="B617">
        <v>131</v>
      </c>
      <c r="C617">
        <v>191.78399999999999</v>
      </c>
      <c r="D617">
        <f>Sheet1[[#This Row],[Effluent COD]]/20</f>
        <v>6.55</v>
      </c>
      <c r="E617">
        <v>17</v>
      </c>
      <c r="F617">
        <v>2.1000000000000001E-2</v>
      </c>
      <c r="G617" s="4" t="s">
        <v>52</v>
      </c>
      <c r="H617">
        <v>0.753</v>
      </c>
      <c r="I617">
        <v>0.29399999999999998</v>
      </c>
      <c r="J617">
        <v>7.9</v>
      </c>
      <c r="K617">
        <v>23</v>
      </c>
      <c r="L617">
        <v>1464</v>
      </c>
      <c r="M617" s="10">
        <f>Sheet1[[#This Row],[Daily Discharge]]/24/60/60</f>
        <v>1.6944444444444443E-2</v>
      </c>
    </row>
    <row r="618" spans="1:13" x14ac:dyDescent="0.25">
      <c r="A618" s="1">
        <v>45541</v>
      </c>
      <c r="B618">
        <v>138</v>
      </c>
      <c r="C618">
        <v>204.93</v>
      </c>
      <c r="D618">
        <f>Sheet1[[#This Row],[Effluent COD]]/20</f>
        <v>6.9</v>
      </c>
      <c r="E618">
        <v>20</v>
      </c>
      <c r="F618">
        <v>3.1E-2</v>
      </c>
      <c r="G618" s="4" t="s">
        <v>111</v>
      </c>
      <c r="H618">
        <v>0.71399999999999997</v>
      </c>
      <c r="I618">
        <v>0.28299999999999997</v>
      </c>
      <c r="J618">
        <v>7.93</v>
      </c>
      <c r="K618">
        <v>24</v>
      </c>
      <c r="L618">
        <v>1485</v>
      </c>
      <c r="M618" s="11">
        <f>Sheet1[[#This Row],[Daily Discharge]]/24/60/60</f>
        <v>1.7187500000000001E-2</v>
      </c>
    </row>
    <row r="619" spans="1:13" x14ac:dyDescent="0.25">
      <c r="A619" s="1">
        <v>45542</v>
      </c>
      <c r="B619">
        <v>147</v>
      </c>
      <c r="C619">
        <v>218.88300000000001</v>
      </c>
      <c r="D619">
        <f>Sheet1[[#This Row],[Effluent COD]]/20</f>
        <v>7.35</v>
      </c>
      <c r="E619">
        <v>27</v>
      </c>
      <c r="F619">
        <v>3.9E-2</v>
      </c>
      <c r="G619" s="7">
        <v>9.08</v>
      </c>
      <c r="H619">
        <v>0.73099999999999998</v>
      </c>
      <c r="I619">
        <v>0.312</v>
      </c>
      <c r="J619">
        <v>7.75</v>
      </c>
      <c r="K619">
        <v>24</v>
      </c>
      <c r="L619">
        <v>1489</v>
      </c>
      <c r="M619" s="10">
        <f>Sheet1[[#This Row],[Daily Discharge]]/24/60/60</f>
        <v>1.7233796296296296E-2</v>
      </c>
    </row>
    <row r="620" spans="1:13" x14ac:dyDescent="0.25">
      <c r="A620" s="1">
        <v>45543</v>
      </c>
      <c r="B620">
        <v>137</v>
      </c>
      <c r="C620">
        <v>201.93799999999999</v>
      </c>
      <c r="D620">
        <f>Sheet1[[#This Row],[Effluent COD]]/20</f>
        <v>6.85</v>
      </c>
      <c r="E620">
        <v>25</v>
      </c>
      <c r="F620">
        <v>3.5999999999999997E-2</v>
      </c>
      <c r="G620" s="7">
        <v>9.08</v>
      </c>
      <c r="H620">
        <v>0.69499999999999995</v>
      </c>
      <c r="I620">
        <v>0.26600000000000001</v>
      </c>
      <c r="J620">
        <v>7.76</v>
      </c>
      <c r="K620">
        <v>24</v>
      </c>
      <c r="L620">
        <v>1474</v>
      </c>
      <c r="M620" s="11">
        <f>Sheet1[[#This Row],[Daily Discharge]]/24/60/60</f>
        <v>1.7060185185185185E-2</v>
      </c>
    </row>
    <row r="621" spans="1:13" x14ac:dyDescent="0.25">
      <c r="A621" s="1">
        <v>45544</v>
      </c>
      <c r="B621">
        <v>138</v>
      </c>
      <c r="C621">
        <v>157.59599999999998</v>
      </c>
      <c r="D621">
        <f>Sheet1[[#This Row],[Effluent COD]]/20</f>
        <v>6.9</v>
      </c>
      <c r="E621">
        <v>12</v>
      </c>
      <c r="F621">
        <v>2.3E-2</v>
      </c>
      <c r="G621" s="4" t="s">
        <v>113</v>
      </c>
      <c r="H621">
        <v>0.70899999999999996</v>
      </c>
      <c r="I621">
        <v>0.28899999999999998</v>
      </c>
      <c r="J621">
        <v>7.94</v>
      </c>
      <c r="K621">
        <v>23</v>
      </c>
      <c r="L621">
        <v>1142</v>
      </c>
      <c r="M621" s="10">
        <f>Sheet1[[#This Row],[Daily Discharge]]/24/60/60</f>
        <v>1.3217592592592593E-2</v>
      </c>
    </row>
    <row r="622" spans="1:13" x14ac:dyDescent="0.25">
      <c r="A622" s="1">
        <v>45545</v>
      </c>
      <c r="B622">
        <v>135</v>
      </c>
      <c r="C622">
        <v>171.45</v>
      </c>
      <c r="D622">
        <f>Sheet1[[#This Row],[Effluent COD]]/20</f>
        <v>6.75</v>
      </c>
      <c r="E622">
        <v>10</v>
      </c>
      <c r="F622">
        <v>2.1999999999999999E-2</v>
      </c>
      <c r="G622" s="6">
        <v>8.0399899999999995</v>
      </c>
      <c r="H622">
        <v>0.82299999999999995</v>
      </c>
      <c r="I622">
        <v>0.27100000000000002</v>
      </c>
      <c r="J622">
        <v>7.88</v>
      </c>
      <c r="K622">
        <v>22</v>
      </c>
      <c r="L622">
        <v>1270</v>
      </c>
      <c r="M622" s="11">
        <f>Sheet1[[#This Row],[Daily Discharge]]/24/60/60</f>
        <v>1.4699074074074074E-2</v>
      </c>
    </row>
    <row r="623" spans="1:13" x14ac:dyDescent="0.25">
      <c r="A623" s="1">
        <v>45546</v>
      </c>
      <c r="B623">
        <v>134</v>
      </c>
      <c r="C623">
        <v>174.066</v>
      </c>
      <c r="D623">
        <f>Sheet1[[#This Row],[Effluent COD]]/20</f>
        <v>6.7</v>
      </c>
      <c r="E623">
        <v>9</v>
      </c>
      <c r="F623">
        <v>2.3E-2</v>
      </c>
      <c r="G623" s="4" t="s">
        <v>29</v>
      </c>
      <c r="H623">
        <v>0.751</v>
      </c>
      <c r="I623">
        <v>0.23699999999999999</v>
      </c>
      <c r="J623">
        <v>7.91</v>
      </c>
      <c r="K623">
        <v>22</v>
      </c>
      <c r="L623">
        <v>1299</v>
      </c>
      <c r="M623" s="10">
        <f>Sheet1[[#This Row],[Daily Discharge]]/24/60/60</f>
        <v>1.5034722222222222E-2</v>
      </c>
    </row>
    <row r="624" spans="1:13" x14ac:dyDescent="0.25">
      <c r="A624" s="1">
        <v>45547</v>
      </c>
      <c r="B624">
        <v>125</v>
      </c>
      <c r="C624">
        <v>160</v>
      </c>
      <c r="D624">
        <f>Sheet1[[#This Row],[Effluent COD]]/20</f>
        <v>6.25</v>
      </c>
      <c r="E624">
        <v>8</v>
      </c>
      <c r="F624">
        <v>2.5999999999999999E-2</v>
      </c>
      <c r="G624" s="4" t="s">
        <v>114</v>
      </c>
      <c r="H624">
        <v>0.73</v>
      </c>
      <c r="I624">
        <v>0.255</v>
      </c>
      <c r="J624">
        <v>7.88</v>
      </c>
      <c r="K624">
        <v>22</v>
      </c>
      <c r="L624">
        <v>1280</v>
      </c>
      <c r="M624" s="11">
        <f>Sheet1[[#This Row],[Daily Discharge]]/24/60/60</f>
        <v>1.4814814814814815E-2</v>
      </c>
    </row>
    <row r="625" spans="1:13" x14ac:dyDescent="0.25">
      <c r="A625" s="1">
        <v>45548</v>
      </c>
      <c r="B625">
        <v>126</v>
      </c>
      <c r="C625">
        <v>139.73400000000001</v>
      </c>
      <c r="D625">
        <f>Sheet1[[#This Row],[Effluent COD]]/20</f>
        <v>6.3</v>
      </c>
      <c r="E625">
        <v>9</v>
      </c>
      <c r="F625">
        <v>3.5000000000000003E-2</v>
      </c>
      <c r="G625" s="4" t="s">
        <v>115</v>
      </c>
      <c r="H625">
        <v>0.74099999999999999</v>
      </c>
      <c r="I625">
        <v>0.56799999999999995</v>
      </c>
      <c r="J625">
        <v>7.89</v>
      </c>
      <c r="K625">
        <v>20</v>
      </c>
      <c r="L625">
        <v>1109</v>
      </c>
      <c r="M625" s="10">
        <f>Sheet1[[#This Row],[Daily Discharge]]/24/60/60</f>
        <v>1.2835648148148148E-2</v>
      </c>
    </row>
    <row r="626" spans="1:13" x14ac:dyDescent="0.25">
      <c r="A626" s="1">
        <v>45549</v>
      </c>
      <c r="B626">
        <v>137</v>
      </c>
      <c r="C626">
        <v>154.125</v>
      </c>
      <c r="D626">
        <f>Sheet1[[#This Row],[Effluent COD]]/20</f>
        <v>6.85</v>
      </c>
      <c r="E626">
        <v>14</v>
      </c>
      <c r="F626">
        <v>4.4999999999999998E-2</v>
      </c>
      <c r="G626" s="7">
        <v>9.08</v>
      </c>
      <c r="H626">
        <v>0.99</v>
      </c>
      <c r="I626">
        <v>0.38800000000000001</v>
      </c>
      <c r="J626">
        <v>7.85</v>
      </c>
      <c r="K626">
        <v>20</v>
      </c>
      <c r="L626">
        <v>1125</v>
      </c>
      <c r="M626" s="11">
        <f>Sheet1[[#This Row],[Daily Discharge]]/24/60/60</f>
        <v>1.3020833333333334E-2</v>
      </c>
    </row>
    <row r="627" spans="1:13" x14ac:dyDescent="0.25">
      <c r="A627" s="1">
        <v>45550</v>
      </c>
      <c r="B627">
        <v>150</v>
      </c>
      <c r="C627">
        <v>170.7</v>
      </c>
      <c r="D627">
        <f>Sheet1[[#This Row],[Effluent COD]]/20</f>
        <v>7.5</v>
      </c>
      <c r="E627">
        <v>20</v>
      </c>
      <c r="F627">
        <v>5.0999999999999997E-2</v>
      </c>
      <c r="G627" s="7">
        <v>9.08</v>
      </c>
      <c r="H627">
        <v>0.94899999999999995</v>
      </c>
      <c r="I627">
        <v>0.42699999999999999</v>
      </c>
      <c r="J627">
        <v>7.86</v>
      </c>
      <c r="K627">
        <v>21</v>
      </c>
      <c r="L627">
        <v>1138</v>
      </c>
      <c r="M627" s="10">
        <f>Sheet1[[#This Row],[Daily Discharge]]/24/60/60</f>
        <v>1.3171296296296296E-2</v>
      </c>
    </row>
    <row r="628" spans="1:13" x14ac:dyDescent="0.25">
      <c r="A628" s="1">
        <v>45551</v>
      </c>
      <c r="B628">
        <v>153</v>
      </c>
      <c r="C628">
        <v>149.94</v>
      </c>
      <c r="D628">
        <f>Sheet1[[#This Row],[Effluent COD]]/20</f>
        <v>7.65</v>
      </c>
      <c r="E628">
        <v>24</v>
      </c>
      <c r="F628">
        <v>2.4E-2</v>
      </c>
      <c r="G628" s="6">
        <v>10.19999</v>
      </c>
      <c r="H628">
        <v>0.85399999999999998</v>
      </c>
      <c r="I628">
        <v>0.39500000000000002</v>
      </c>
      <c r="J628">
        <v>7.88</v>
      </c>
      <c r="K628">
        <v>23</v>
      </c>
      <c r="L628">
        <v>980</v>
      </c>
      <c r="M628" s="11">
        <f>Sheet1[[#This Row],[Daily Discharge]]/24/60/60</f>
        <v>1.1342592592592593E-2</v>
      </c>
    </row>
    <row r="629" spans="1:13" x14ac:dyDescent="0.25">
      <c r="A629" s="1">
        <v>45552</v>
      </c>
      <c r="B629">
        <v>140</v>
      </c>
      <c r="C629">
        <v>130.48000000000002</v>
      </c>
      <c r="D629">
        <f>Sheet1[[#This Row],[Effluent COD]]/20</f>
        <v>7</v>
      </c>
      <c r="E629">
        <v>12</v>
      </c>
      <c r="F629">
        <v>1.2E-2</v>
      </c>
      <c r="G629" s="4" t="s">
        <v>116</v>
      </c>
      <c r="H629">
        <v>0.67500000000000004</v>
      </c>
      <c r="I629">
        <v>0.33</v>
      </c>
      <c r="J629">
        <v>7.85</v>
      </c>
      <c r="K629">
        <v>24</v>
      </c>
      <c r="L629">
        <v>932</v>
      </c>
      <c r="M629" s="10">
        <f>Sheet1[[#This Row],[Daily Discharge]]/24/60/60</f>
        <v>1.0787037037037038E-2</v>
      </c>
    </row>
    <row r="630" spans="1:13" x14ac:dyDescent="0.25">
      <c r="A630" s="1">
        <v>45553</v>
      </c>
      <c r="B630">
        <v>126</v>
      </c>
      <c r="C630">
        <v>140.74199999999999</v>
      </c>
      <c r="D630">
        <f>Sheet1[[#This Row],[Effluent COD]]/20</f>
        <v>6.3</v>
      </c>
      <c r="E630">
        <v>3</v>
      </c>
      <c r="F630">
        <v>1.2999999999999999E-2</v>
      </c>
      <c r="G630" s="4" t="s">
        <v>117</v>
      </c>
      <c r="H630">
        <v>0.61899999999999999</v>
      </c>
      <c r="I630">
        <v>0.36</v>
      </c>
      <c r="J630">
        <v>7.83</v>
      </c>
      <c r="K630">
        <v>20</v>
      </c>
      <c r="L630">
        <v>1117</v>
      </c>
      <c r="M630" s="11">
        <f>Sheet1[[#This Row],[Daily Discharge]]/24/60/60</f>
        <v>1.2928240740740738E-2</v>
      </c>
    </row>
    <row r="631" spans="1:13" x14ac:dyDescent="0.25">
      <c r="A631" s="1">
        <v>45554</v>
      </c>
      <c r="B631">
        <v>126</v>
      </c>
      <c r="C631">
        <v>162.41399999999999</v>
      </c>
      <c r="D631">
        <f>Sheet1[[#This Row],[Effluent COD]]/20</f>
        <v>6.3</v>
      </c>
      <c r="E631">
        <v>13</v>
      </c>
      <c r="F631">
        <v>2.3E-2</v>
      </c>
      <c r="G631" s="4" t="s">
        <v>118</v>
      </c>
      <c r="H631">
        <v>0.82799999999999996</v>
      </c>
      <c r="I631">
        <v>0.44900000000000001</v>
      </c>
      <c r="J631">
        <v>8.0399999999999991</v>
      </c>
      <c r="K631">
        <v>23</v>
      </c>
      <c r="L631">
        <v>1289</v>
      </c>
      <c r="M631" s="10">
        <f>Sheet1[[#This Row],[Daily Discharge]]/24/60/60</f>
        <v>1.4918981481481483E-2</v>
      </c>
    </row>
    <row r="632" spans="1:13" x14ac:dyDescent="0.25">
      <c r="A632" s="1">
        <v>45555</v>
      </c>
      <c r="B632">
        <v>116</v>
      </c>
      <c r="C632">
        <v>162.28399999999999</v>
      </c>
      <c r="D632">
        <f>Sheet1[[#This Row],[Effluent COD]]/20</f>
        <v>5.8</v>
      </c>
      <c r="E632">
        <v>16</v>
      </c>
      <c r="F632">
        <v>5.5E-2</v>
      </c>
      <c r="G632" s="4" t="s">
        <v>79</v>
      </c>
      <c r="H632">
        <v>0.65300000000000002</v>
      </c>
      <c r="I632">
        <v>0.38</v>
      </c>
      <c r="J632">
        <v>8.0500000000000007</v>
      </c>
      <c r="K632">
        <v>22</v>
      </c>
      <c r="L632">
        <v>1399</v>
      </c>
      <c r="M632" s="11">
        <f>Sheet1[[#This Row],[Daily Discharge]]/24/60/60</f>
        <v>1.6192129629629629E-2</v>
      </c>
    </row>
    <row r="633" spans="1:13" x14ac:dyDescent="0.25">
      <c r="A633" s="1">
        <v>45556</v>
      </c>
      <c r="B633">
        <v>133</v>
      </c>
      <c r="C633">
        <v>205.61799999999999</v>
      </c>
      <c r="D633">
        <f>Sheet1[[#This Row],[Effluent COD]]/20</f>
        <v>6.65</v>
      </c>
      <c r="E633">
        <v>2</v>
      </c>
      <c r="F633">
        <v>2.8000000000000001E-2</v>
      </c>
      <c r="G633" s="7">
        <v>9.08</v>
      </c>
      <c r="H633">
        <v>0.59399999999999997</v>
      </c>
      <c r="I633">
        <v>0.315</v>
      </c>
      <c r="J633">
        <v>8.07</v>
      </c>
      <c r="K633">
        <v>22</v>
      </c>
      <c r="L633">
        <v>1546</v>
      </c>
      <c r="M633" s="10">
        <f>Sheet1[[#This Row],[Daily Discharge]]/24/60/60</f>
        <v>1.789351851851852E-2</v>
      </c>
    </row>
    <row r="634" spans="1:13" x14ac:dyDescent="0.25">
      <c r="A634" s="1">
        <v>45557</v>
      </c>
      <c r="B634">
        <v>102</v>
      </c>
      <c r="C634">
        <v>160.548</v>
      </c>
      <c r="D634">
        <f>Sheet1[[#This Row],[Effluent COD]]/20</f>
        <v>5.0999999999999996</v>
      </c>
      <c r="E634">
        <v>13</v>
      </c>
      <c r="F634">
        <v>2.4E-2</v>
      </c>
      <c r="G634" s="7">
        <v>9.08</v>
      </c>
      <c r="H634">
        <v>0.63</v>
      </c>
      <c r="I634">
        <v>0.3</v>
      </c>
      <c r="J634">
        <v>8.07</v>
      </c>
      <c r="K634">
        <v>22</v>
      </c>
      <c r="L634">
        <v>1574</v>
      </c>
      <c r="M634" s="11">
        <f>Sheet1[[#This Row],[Daily Discharge]]/24/60/60</f>
        <v>1.8217592592592591E-2</v>
      </c>
    </row>
    <row r="635" spans="1:13" x14ac:dyDescent="0.25">
      <c r="A635" s="1">
        <v>45558</v>
      </c>
      <c r="B635">
        <v>100</v>
      </c>
      <c r="C635">
        <v>160.30000000000001</v>
      </c>
      <c r="D635">
        <f>Sheet1[[#This Row],[Effluent COD]]/20</f>
        <v>5</v>
      </c>
      <c r="E635">
        <v>4</v>
      </c>
      <c r="F635">
        <v>3.6999999999999998E-2</v>
      </c>
      <c r="G635" s="4" t="s">
        <v>119</v>
      </c>
      <c r="H635">
        <v>0.55700000000000005</v>
      </c>
      <c r="I635">
        <v>0.26400000000000001</v>
      </c>
      <c r="J635">
        <v>8.02</v>
      </c>
      <c r="K635">
        <v>19</v>
      </c>
      <c r="L635">
        <v>1603</v>
      </c>
      <c r="M635" s="10">
        <f>Sheet1[[#This Row],[Daily Discharge]]/24/60/60</f>
        <v>1.8553240740740742E-2</v>
      </c>
    </row>
    <row r="636" spans="1:13" x14ac:dyDescent="0.25">
      <c r="A636" s="1">
        <v>45559</v>
      </c>
      <c r="B636">
        <v>101</v>
      </c>
      <c r="C636">
        <v>159.37799999999999</v>
      </c>
      <c r="D636">
        <f>Sheet1[[#This Row],[Effluent COD]]/20</f>
        <v>5.05</v>
      </c>
      <c r="E636">
        <v>3</v>
      </c>
      <c r="F636">
        <v>3.3000000000000002E-2</v>
      </c>
      <c r="G636" s="4" t="s">
        <v>120</v>
      </c>
      <c r="H636">
        <v>0.50600000000000001</v>
      </c>
      <c r="I636">
        <v>0.26</v>
      </c>
      <c r="J636">
        <v>7.94</v>
      </c>
      <c r="K636">
        <v>21</v>
      </c>
      <c r="L636">
        <v>1578</v>
      </c>
      <c r="M636" s="11">
        <f>Sheet1[[#This Row],[Daily Discharge]]/24/60/60</f>
        <v>1.8263888888888892E-2</v>
      </c>
    </row>
    <row r="637" spans="1:13" x14ac:dyDescent="0.25">
      <c r="A637" s="1">
        <v>45560</v>
      </c>
      <c r="B637">
        <v>109</v>
      </c>
      <c r="C637">
        <v>143.44400000000002</v>
      </c>
      <c r="D637">
        <f>Sheet1[[#This Row],[Effluent COD]]/20</f>
        <v>5.45</v>
      </c>
      <c r="E637">
        <v>4</v>
      </c>
      <c r="F637">
        <v>2.1999999999999999E-2</v>
      </c>
      <c r="G637" s="4" t="s">
        <v>121</v>
      </c>
      <c r="H637">
        <v>0.57599999999999996</v>
      </c>
      <c r="I637">
        <v>0.3</v>
      </c>
      <c r="J637">
        <v>7.92</v>
      </c>
      <c r="K637">
        <v>23</v>
      </c>
      <c r="L637">
        <v>1316</v>
      </c>
      <c r="M637" s="10">
        <f>Sheet1[[#This Row],[Daily Discharge]]/24/60/60</f>
        <v>1.5231481481481483E-2</v>
      </c>
    </row>
    <row r="638" spans="1:13" x14ac:dyDescent="0.25">
      <c r="A638" s="1">
        <v>45561</v>
      </c>
      <c r="B638">
        <v>125</v>
      </c>
      <c r="C638">
        <v>161.375</v>
      </c>
      <c r="D638">
        <f>Sheet1[[#This Row],[Effluent COD]]/20</f>
        <v>6.25</v>
      </c>
      <c r="E638">
        <v>12</v>
      </c>
      <c r="F638">
        <v>4.2999999999999997E-2</v>
      </c>
      <c r="G638" s="4" t="s">
        <v>81</v>
      </c>
      <c r="H638">
        <v>0.63200000000000001</v>
      </c>
      <c r="I638">
        <v>0.32700000000000001</v>
      </c>
      <c r="J638">
        <v>8.01</v>
      </c>
      <c r="K638">
        <v>22</v>
      </c>
      <c r="L638">
        <v>1291</v>
      </c>
      <c r="M638" s="11">
        <f>Sheet1[[#This Row],[Daily Discharge]]/24/60/60</f>
        <v>1.4942129629629628E-2</v>
      </c>
    </row>
    <row r="639" spans="1:13" x14ac:dyDescent="0.25">
      <c r="A639" s="1">
        <v>45562</v>
      </c>
      <c r="B639">
        <v>133</v>
      </c>
      <c r="C639">
        <v>135.12799999999999</v>
      </c>
      <c r="D639">
        <f>Sheet1[[#This Row],[Effluent COD]]/20</f>
        <v>6.65</v>
      </c>
      <c r="E639">
        <v>3</v>
      </c>
      <c r="F639">
        <v>3.9E-2</v>
      </c>
      <c r="G639" s="4" t="s">
        <v>122</v>
      </c>
      <c r="H639">
        <v>0.68799999999999994</v>
      </c>
      <c r="I639">
        <v>0.35599999999999998</v>
      </c>
      <c r="J639">
        <v>7.89</v>
      </c>
      <c r="K639">
        <v>21</v>
      </c>
      <c r="L639">
        <v>1016</v>
      </c>
      <c r="M639" s="10">
        <f>Sheet1[[#This Row],[Daily Discharge]]/24/60/60</f>
        <v>1.1759259259259259E-2</v>
      </c>
    </row>
    <row r="640" spans="1:13" x14ac:dyDescent="0.25">
      <c r="A640" s="1">
        <v>45563</v>
      </c>
      <c r="B640">
        <v>119</v>
      </c>
      <c r="C640">
        <v>149.94</v>
      </c>
      <c r="D640">
        <f>Sheet1[[#This Row],[Effluent COD]]/20</f>
        <v>5.95</v>
      </c>
      <c r="E640">
        <v>18</v>
      </c>
      <c r="F640">
        <v>3.4000000000000002E-2</v>
      </c>
      <c r="G640" s="7">
        <v>9.08</v>
      </c>
      <c r="H640">
        <v>0.70499999999999996</v>
      </c>
      <c r="I640">
        <v>0.30299999999999999</v>
      </c>
      <c r="J640">
        <v>8.06</v>
      </c>
      <c r="K640">
        <v>21</v>
      </c>
      <c r="L640">
        <v>1260</v>
      </c>
      <c r="M640" s="11">
        <f>Sheet1[[#This Row],[Daily Discharge]]/24/60/60</f>
        <v>1.4583333333333334E-2</v>
      </c>
    </row>
    <row r="641" spans="1:13" x14ac:dyDescent="0.25">
      <c r="A641" s="1">
        <v>45564</v>
      </c>
      <c r="B641">
        <v>118</v>
      </c>
      <c r="C641">
        <v>141.01000000000002</v>
      </c>
      <c r="D641">
        <f>Sheet1[[#This Row],[Effluent COD]]/20</f>
        <v>5.9</v>
      </c>
      <c r="E641">
        <v>12</v>
      </c>
      <c r="F641">
        <v>2.5000000000000001E-2</v>
      </c>
      <c r="G641" s="7">
        <v>9.08</v>
      </c>
      <c r="H641">
        <v>0.67200000000000004</v>
      </c>
      <c r="I641">
        <v>0.3</v>
      </c>
      <c r="J641">
        <v>7.93</v>
      </c>
      <c r="K641">
        <v>20</v>
      </c>
      <c r="L641">
        <v>1195</v>
      </c>
      <c r="M641" s="10">
        <f>Sheet1[[#This Row],[Daily Discharge]]/24/60/60</f>
        <v>1.3831018518518517E-2</v>
      </c>
    </row>
    <row r="642" spans="1:13" x14ac:dyDescent="0.25">
      <c r="A642" s="1">
        <v>45565</v>
      </c>
      <c r="B642">
        <v>110</v>
      </c>
      <c r="C642">
        <v>129.47</v>
      </c>
      <c r="D642">
        <f>Sheet1[[#This Row],[Effluent COD]]/20</f>
        <v>5.5</v>
      </c>
      <c r="E642">
        <v>10</v>
      </c>
      <c r="F642">
        <v>2.9000000000000001E-2</v>
      </c>
      <c r="G642" s="4" t="s">
        <v>123</v>
      </c>
      <c r="H642">
        <v>0.64300000000000002</v>
      </c>
      <c r="I642">
        <v>0.26700000000000002</v>
      </c>
      <c r="J642">
        <v>7.97</v>
      </c>
      <c r="K642">
        <v>21</v>
      </c>
      <c r="L642">
        <v>1177</v>
      </c>
      <c r="M642" s="11">
        <f>Sheet1[[#This Row],[Daily Discharge]]/24/60/60</f>
        <v>1.3622685185185186E-2</v>
      </c>
    </row>
    <row r="643" spans="1:13" x14ac:dyDescent="0.25">
      <c r="A643" s="1">
        <v>45566</v>
      </c>
      <c r="B643">
        <v>111</v>
      </c>
      <c r="C643">
        <v>123.099</v>
      </c>
      <c r="D643">
        <f>Sheet1[[#This Row],[Effluent COD]]/20</f>
        <v>5.55</v>
      </c>
      <c r="E643">
        <v>4</v>
      </c>
      <c r="F643">
        <v>3.5999999999999997E-2</v>
      </c>
      <c r="G643" s="4" t="s">
        <v>124</v>
      </c>
      <c r="H643">
        <v>0.67</v>
      </c>
      <c r="I643">
        <v>0.26</v>
      </c>
      <c r="J643">
        <v>7.95</v>
      </c>
      <c r="K643">
        <v>19</v>
      </c>
      <c r="L643">
        <v>1109</v>
      </c>
      <c r="M643" s="10">
        <f>Sheet1[[#This Row],[Daily Discharge]]/24/60/60</f>
        <v>1.2835648148148148E-2</v>
      </c>
    </row>
    <row r="644" spans="1:13" x14ac:dyDescent="0.25">
      <c r="A644" s="1">
        <v>45567</v>
      </c>
      <c r="B644">
        <v>108</v>
      </c>
      <c r="C644">
        <v>149.68799999999999</v>
      </c>
      <c r="D644">
        <f>Sheet1[[#This Row],[Effluent COD]]/20</f>
        <v>5.4</v>
      </c>
      <c r="E644">
        <v>7</v>
      </c>
      <c r="F644">
        <v>6.6000000000000003E-2</v>
      </c>
      <c r="G644" s="4" t="s">
        <v>125</v>
      </c>
      <c r="H644">
        <v>0.63700000000000001</v>
      </c>
      <c r="I644">
        <v>0.254</v>
      </c>
      <c r="J644">
        <v>7.95</v>
      </c>
      <c r="K644">
        <v>15</v>
      </c>
      <c r="L644">
        <v>1386</v>
      </c>
      <c r="M644" s="11">
        <f>Sheet1[[#This Row],[Daily Discharge]]/24/60/60</f>
        <v>1.6041666666666666E-2</v>
      </c>
    </row>
    <row r="645" spans="1:13" x14ac:dyDescent="0.25">
      <c r="A645" s="1">
        <v>45568</v>
      </c>
      <c r="B645">
        <v>100</v>
      </c>
      <c r="C645">
        <v>149</v>
      </c>
      <c r="D645">
        <f>Sheet1[[#This Row],[Effluent COD]]/20</f>
        <v>5</v>
      </c>
      <c r="E645">
        <v>5</v>
      </c>
      <c r="F645">
        <v>0.13</v>
      </c>
      <c r="G645" s="4" t="s">
        <v>126</v>
      </c>
      <c r="H645">
        <v>0.72799999999999998</v>
      </c>
      <c r="I645">
        <v>0.26200000000000001</v>
      </c>
      <c r="J645">
        <v>7.84</v>
      </c>
      <c r="K645">
        <v>17</v>
      </c>
      <c r="L645">
        <v>1490</v>
      </c>
      <c r="M645" s="10">
        <f>Sheet1[[#This Row],[Daily Discharge]]/24/60/60</f>
        <v>1.7245370370370373E-2</v>
      </c>
    </row>
    <row r="646" spans="1:13" x14ac:dyDescent="0.25">
      <c r="A646" s="1">
        <v>45569</v>
      </c>
      <c r="B646">
        <v>111</v>
      </c>
      <c r="C646">
        <v>161.83799999999999</v>
      </c>
      <c r="D646">
        <f>Sheet1[[#This Row],[Effluent COD]]/20</f>
        <v>5.55</v>
      </c>
      <c r="E646">
        <v>9</v>
      </c>
      <c r="F646">
        <v>0.04</v>
      </c>
      <c r="G646" s="4" t="s">
        <v>127</v>
      </c>
      <c r="H646">
        <v>0.63700000000000001</v>
      </c>
      <c r="I646">
        <v>0.30199999999999999</v>
      </c>
      <c r="J646">
        <v>7.9</v>
      </c>
      <c r="K646">
        <v>21</v>
      </c>
      <c r="L646">
        <v>1458</v>
      </c>
      <c r="M646" s="11">
        <f>Sheet1[[#This Row],[Daily Discharge]]/24/60/60</f>
        <v>1.6874999999999998E-2</v>
      </c>
    </row>
    <row r="647" spans="1:13" x14ac:dyDescent="0.25">
      <c r="A647" s="1">
        <v>45570</v>
      </c>
      <c r="B647">
        <v>115</v>
      </c>
      <c r="C647">
        <v>115</v>
      </c>
      <c r="D647">
        <f>Sheet1[[#This Row],[Effluent COD]]/20</f>
        <v>5.75</v>
      </c>
      <c r="E647">
        <v>13</v>
      </c>
      <c r="F647">
        <v>0.04</v>
      </c>
      <c r="G647" s="7">
        <v>9.08</v>
      </c>
      <c r="H647">
        <v>0.65</v>
      </c>
      <c r="I647">
        <v>0.26200000000000001</v>
      </c>
      <c r="J647">
        <v>8</v>
      </c>
      <c r="K647">
        <v>19</v>
      </c>
      <c r="L647">
        <v>1449</v>
      </c>
      <c r="M647" s="10">
        <f>Sheet1[[#This Row],[Daily Discharge]]/24/60/60</f>
        <v>1.6770833333333336E-2</v>
      </c>
    </row>
    <row r="648" spans="1:13" x14ac:dyDescent="0.25">
      <c r="A648" s="1">
        <v>45571</v>
      </c>
      <c r="B648">
        <v>119</v>
      </c>
      <c r="C648">
        <v>163.625</v>
      </c>
      <c r="D648">
        <f>Sheet1[[#This Row],[Effluent COD]]/20</f>
        <v>5.95</v>
      </c>
      <c r="E648">
        <v>15</v>
      </c>
      <c r="F648">
        <v>4.2999999999999997E-2</v>
      </c>
      <c r="G648" s="7">
        <v>9.08</v>
      </c>
      <c r="H648">
        <v>0.68899999999999995</v>
      </c>
      <c r="I648">
        <v>0.32400000000000001</v>
      </c>
      <c r="J648">
        <v>7.94</v>
      </c>
      <c r="K648">
        <v>21</v>
      </c>
      <c r="L648">
        <v>1375</v>
      </c>
      <c r="M648" s="11">
        <f>Sheet1[[#This Row],[Daily Discharge]]/24/60/60</f>
        <v>1.591435185185185E-2</v>
      </c>
    </row>
    <row r="649" spans="1:13" x14ac:dyDescent="0.25">
      <c r="A649" s="1">
        <v>45572</v>
      </c>
      <c r="B649">
        <v>129</v>
      </c>
      <c r="C649">
        <v>161.63699999999997</v>
      </c>
      <c r="D649">
        <f>Sheet1[[#This Row],[Effluent COD]]/20</f>
        <v>6.45</v>
      </c>
      <c r="E649">
        <v>18</v>
      </c>
      <c r="F649">
        <v>3.7999999999999999E-2</v>
      </c>
      <c r="G649" s="4" t="s">
        <v>73</v>
      </c>
      <c r="H649">
        <v>0.77100000000000002</v>
      </c>
      <c r="I649">
        <v>0.42799999999999999</v>
      </c>
      <c r="J649">
        <v>7.94</v>
      </c>
      <c r="K649">
        <v>21</v>
      </c>
      <c r="L649">
        <v>1253</v>
      </c>
      <c r="M649" s="10">
        <f>Sheet1[[#This Row],[Daily Discharge]]/24/60/60</f>
        <v>1.4502314814814815E-2</v>
      </c>
    </row>
    <row r="650" spans="1:13" x14ac:dyDescent="0.25">
      <c r="A650" s="1">
        <v>45573</v>
      </c>
      <c r="B650">
        <v>129</v>
      </c>
      <c r="C650">
        <v>151.31700000000001</v>
      </c>
      <c r="D650">
        <f>Sheet1[[#This Row],[Effluent COD]]/20</f>
        <v>6.45</v>
      </c>
      <c r="E650">
        <v>7</v>
      </c>
      <c r="F650">
        <v>3.7999999999999999E-2</v>
      </c>
      <c r="G650" s="4" t="s">
        <v>80</v>
      </c>
      <c r="H650">
        <v>0.72799999999999998</v>
      </c>
      <c r="I650">
        <v>0.39</v>
      </c>
      <c r="J650">
        <v>8.1</v>
      </c>
      <c r="K650">
        <v>22</v>
      </c>
      <c r="L650">
        <v>1173</v>
      </c>
      <c r="M650" s="11">
        <f>Sheet1[[#This Row],[Daily Discharge]]/24/60/60</f>
        <v>1.357638888888889E-2</v>
      </c>
    </row>
    <row r="651" spans="1:13" x14ac:dyDescent="0.25">
      <c r="A651" s="1">
        <v>45574</v>
      </c>
      <c r="B651">
        <v>118</v>
      </c>
      <c r="C651">
        <v>134.51999999999998</v>
      </c>
      <c r="D651">
        <f>Sheet1[[#This Row],[Effluent COD]]/20</f>
        <v>5.9</v>
      </c>
      <c r="E651">
        <v>12</v>
      </c>
      <c r="F651">
        <v>3.7999999999999999E-2</v>
      </c>
      <c r="G651" s="4" t="s">
        <v>92</v>
      </c>
      <c r="H651">
        <v>0.73099999999999998</v>
      </c>
      <c r="I651">
        <v>0.40200000000000002</v>
      </c>
      <c r="J651">
        <v>7.91</v>
      </c>
      <c r="K651">
        <v>16</v>
      </c>
      <c r="L651">
        <v>1140</v>
      </c>
      <c r="M651" s="10">
        <f>Sheet1[[#This Row],[Daily Discharge]]/24/60/60</f>
        <v>1.3194444444444444E-2</v>
      </c>
    </row>
    <row r="652" spans="1:13" x14ac:dyDescent="0.25">
      <c r="A652" s="1">
        <v>45575</v>
      </c>
      <c r="B652">
        <v>133</v>
      </c>
      <c r="C652">
        <v>152.94999999999999</v>
      </c>
      <c r="D652">
        <f>Sheet1[[#This Row],[Effluent COD]]/20</f>
        <v>6.65</v>
      </c>
      <c r="E652">
        <v>8</v>
      </c>
      <c r="F652">
        <v>0.03</v>
      </c>
      <c r="G652" s="4" t="s">
        <v>97</v>
      </c>
      <c r="H652">
        <v>0.71099999999999997</v>
      </c>
      <c r="I652">
        <v>0.36799999999999999</v>
      </c>
      <c r="J652">
        <v>8.0500000000000007</v>
      </c>
      <c r="K652">
        <v>21</v>
      </c>
      <c r="L652">
        <v>1150</v>
      </c>
      <c r="M652" s="11">
        <f>Sheet1[[#This Row],[Daily Discharge]]/24/60/60</f>
        <v>1.3310185185185184E-2</v>
      </c>
    </row>
    <row r="653" spans="1:13" x14ac:dyDescent="0.25">
      <c r="A653" s="1">
        <v>45576</v>
      </c>
      <c r="B653">
        <v>132</v>
      </c>
      <c r="C653">
        <v>158.00400000000002</v>
      </c>
      <c r="D653">
        <f>Sheet1[[#This Row],[Effluent COD]]/20</f>
        <v>6.6</v>
      </c>
      <c r="E653">
        <v>9</v>
      </c>
      <c r="F653">
        <v>3.5999999999999997E-2</v>
      </c>
      <c r="G653" s="4" t="s">
        <v>73</v>
      </c>
      <c r="H653">
        <v>0.73299999999999998</v>
      </c>
      <c r="I653">
        <v>0.39500000000000002</v>
      </c>
      <c r="J653">
        <v>8.1</v>
      </c>
      <c r="K653">
        <v>18</v>
      </c>
      <c r="L653">
        <v>1197</v>
      </c>
      <c r="M653" s="10">
        <f>Sheet1[[#This Row],[Daily Discharge]]/24/60/60</f>
        <v>1.3854166666666667E-2</v>
      </c>
    </row>
    <row r="654" spans="1:13" x14ac:dyDescent="0.25">
      <c r="A654" s="1">
        <v>45577</v>
      </c>
      <c r="B654">
        <v>145</v>
      </c>
      <c r="C654">
        <v>178.64</v>
      </c>
      <c r="D654">
        <f>Sheet1[[#This Row],[Effluent COD]]/20</f>
        <v>7.25</v>
      </c>
      <c r="E654">
        <v>14</v>
      </c>
      <c r="F654">
        <v>0.03</v>
      </c>
      <c r="G654" s="7">
        <v>9.08</v>
      </c>
      <c r="H654">
        <v>0.86599999999999999</v>
      </c>
      <c r="I654">
        <v>0.33500000000000002</v>
      </c>
      <c r="J654">
        <v>8.0299999999999994</v>
      </c>
      <c r="K654">
        <v>23</v>
      </c>
      <c r="L654">
        <v>1232</v>
      </c>
      <c r="M654" s="11">
        <f>Sheet1[[#This Row],[Daily Discharge]]/24/60/60</f>
        <v>1.425925925925926E-2</v>
      </c>
    </row>
    <row r="655" spans="1:13" x14ac:dyDescent="0.25">
      <c r="A655" s="1">
        <v>45578</v>
      </c>
      <c r="B655">
        <v>166</v>
      </c>
      <c r="C655">
        <v>210.15600000000001</v>
      </c>
      <c r="D655">
        <f>Sheet1[[#This Row],[Effluent COD]]/20</f>
        <v>8.3000000000000007</v>
      </c>
      <c r="E655">
        <v>12</v>
      </c>
      <c r="F655">
        <v>2.5999999999999999E-2</v>
      </c>
      <c r="G655" s="7">
        <v>9.08</v>
      </c>
      <c r="H655">
        <v>0.97</v>
      </c>
      <c r="I655">
        <v>0.33500000000000002</v>
      </c>
      <c r="J655">
        <v>7.94</v>
      </c>
      <c r="K655">
        <v>20</v>
      </c>
      <c r="L655">
        <v>1266</v>
      </c>
      <c r="M655" s="10">
        <f>Sheet1[[#This Row],[Daily Discharge]]/24/60/60</f>
        <v>1.4652777777777777E-2</v>
      </c>
    </row>
    <row r="656" spans="1:13" x14ac:dyDescent="0.25">
      <c r="A656" s="1">
        <v>45579</v>
      </c>
      <c r="B656">
        <v>190</v>
      </c>
      <c r="C656">
        <v>244.91</v>
      </c>
      <c r="D656">
        <f>Sheet1[[#This Row],[Effluent COD]]/20</f>
        <v>9.5</v>
      </c>
      <c r="E656">
        <v>10</v>
      </c>
      <c r="F656">
        <v>2.9000000000000001E-2</v>
      </c>
      <c r="G656" s="4" t="s">
        <v>36</v>
      </c>
      <c r="H656">
        <v>1.1299999999999999</v>
      </c>
      <c r="I656">
        <v>0.33400000000000002</v>
      </c>
      <c r="J656">
        <v>7.89</v>
      </c>
      <c r="K656">
        <v>20</v>
      </c>
      <c r="L656">
        <v>1289</v>
      </c>
      <c r="M656" s="11">
        <f>Sheet1[[#This Row],[Daily Discharge]]/24/60/60</f>
        <v>1.4918981481481483E-2</v>
      </c>
    </row>
    <row r="657" spans="1:13" x14ac:dyDescent="0.25">
      <c r="A657" s="1">
        <v>45580</v>
      </c>
      <c r="B657">
        <v>198</v>
      </c>
      <c r="C657">
        <v>254.82599999999999</v>
      </c>
      <c r="D657">
        <f>Sheet1[[#This Row],[Effluent COD]]/20</f>
        <v>9.9</v>
      </c>
      <c r="E657">
        <v>6</v>
      </c>
      <c r="F657">
        <v>0.03</v>
      </c>
      <c r="G657" s="4" t="s">
        <v>128</v>
      </c>
      <c r="H657">
        <v>1.1399999999999999</v>
      </c>
      <c r="I657">
        <v>0.312</v>
      </c>
      <c r="J657">
        <v>7.8</v>
      </c>
      <c r="K657">
        <v>20</v>
      </c>
      <c r="L657">
        <v>1287</v>
      </c>
      <c r="M657" s="10">
        <f>Sheet1[[#This Row],[Daily Discharge]]/24/60/60</f>
        <v>1.4895833333333334E-2</v>
      </c>
    </row>
    <row r="658" spans="1:13" x14ac:dyDescent="0.25">
      <c r="A658" s="1">
        <v>45581</v>
      </c>
      <c r="B658">
        <v>202</v>
      </c>
      <c r="C658">
        <v>262.60000000000002</v>
      </c>
      <c r="D658">
        <f>Sheet1[[#This Row],[Effluent COD]]/20</f>
        <v>10.1</v>
      </c>
      <c r="E658">
        <v>17</v>
      </c>
      <c r="F658">
        <v>4.1000000000000002E-2</v>
      </c>
      <c r="G658" s="4" t="s">
        <v>129</v>
      </c>
      <c r="H658">
        <v>1.22</v>
      </c>
      <c r="I658">
        <v>0.315</v>
      </c>
      <c r="J658">
        <v>7.89</v>
      </c>
      <c r="K658">
        <v>21</v>
      </c>
      <c r="L658">
        <v>1300</v>
      </c>
      <c r="M658" s="11">
        <f>Sheet1[[#This Row],[Daily Discharge]]/24/60/60</f>
        <v>1.5046296296296297E-2</v>
      </c>
    </row>
    <row r="659" spans="1:13" x14ac:dyDescent="0.25">
      <c r="A659" s="1">
        <v>45582</v>
      </c>
      <c r="B659">
        <v>203</v>
      </c>
      <c r="C659">
        <v>256.99799999999999</v>
      </c>
      <c r="D659">
        <f>Sheet1[[#This Row],[Effluent COD]]/20</f>
        <v>10.15</v>
      </c>
      <c r="E659">
        <v>9</v>
      </c>
      <c r="F659">
        <v>3.6999999999999998E-2</v>
      </c>
      <c r="G659" s="4" t="s">
        <v>73</v>
      </c>
      <c r="H659">
        <v>1.1499999999999999</v>
      </c>
      <c r="I659">
        <v>0.36399999999999999</v>
      </c>
      <c r="J659">
        <v>7.97</v>
      </c>
      <c r="K659">
        <v>21</v>
      </c>
      <c r="L659">
        <v>1266</v>
      </c>
      <c r="M659" s="10">
        <f>Sheet1[[#This Row],[Daily Discharge]]/24/60/60</f>
        <v>1.4652777777777777E-2</v>
      </c>
    </row>
    <row r="660" spans="1:13" x14ac:dyDescent="0.25">
      <c r="A660" s="1">
        <v>45583</v>
      </c>
      <c r="B660">
        <v>198</v>
      </c>
      <c r="C660">
        <v>232.84800000000001</v>
      </c>
      <c r="D660">
        <f>Sheet1[[#This Row],[Effluent COD]]/20</f>
        <v>9.9</v>
      </c>
      <c r="E660">
        <v>12</v>
      </c>
      <c r="F660">
        <v>0.03</v>
      </c>
      <c r="G660" s="4" t="s">
        <v>130</v>
      </c>
      <c r="H660">
        <v>1.2</v>
      </c>
      <c r="I660">
        <v>0.41299999999999998</v>
      </c>
      <c r="J660">
        <v>7.75</v>
      </c>
      <c r="K660">
        <v>22</v>
      </c>
      <c r="L660">
        <v>1176</v>
      </c>
      <c r="M660" s="11">
        <f>Sheet1[[#This Row],[Daily Discharge]]/24/60/60</f>
        <v>1.361111111111111E-2</v>
      </c>
    </row>
    <row r="661" spans="1:13" x14ac:dyDescent="0.25">
      <c r="A661" s="1">
        <v>45584</v>
      </c>
      <c r="B661">
        <v>201</v>
      </c>
      <c r="C661">
        <v>188.33699999999999</v>
      </c>
      <c r="D661">
        <f>Sheet1[[#This Row],[Effluent COD]]/20</f>
        <v>10.050000000000001</v>
      </c>
      <c r="E661">
        <v>19</v>
      </c>
      <c r="F661">
        <v>2.8000000000000001E-2</v>
      </c>
      <c r="G661" s="7">
        <v>9.08</v>
      </c>
      <c r="H661">
        <v>1.1399999999999999</v>
      </c>
      <c r="I661">
        <v>0.42099999999999999</v>
      </c>
      <c r="J661">
        <v>7.95</v>
      </c>
      <c r="K661">
        <v>19</v>
      </c>
      <c r="L661">
        <v>937</v>
      </c>
      <c r="M661" s="10">
        <f>Sheet1[[#This Row],[Daily Discharge]]/24/60/60</f>
        <v>1.0844907407407406E-2</v>
      </c>
    </row>
    <row r="662" spans="1:13" x14ac:dyDescent="0.25">
      <c r="A662" s="1">
        <v>45585</v>
      </c>
      <c r="B662">
        <v>203</v>
      </c>
      <c r="C662">
        <v>193.256</v>
      </c>
      <c r="D662">
        <f>Sheet1[[#This Row],[Effluent COD]]/20</f>
        <v>10.15</v>
      </c>
      <c r="E662">
        <v>16</v>
      </c>
      <c r="F662">
        <v>0.03</v>
      </c>
      <c r="G662" s="7">
        <v>9.08</v>
      </c>
      <c r="H662">
        <v>1.21</v>
      </c>
      <c r="I662">
        <v>0.52400000000000002</v>
      </c>
      <c r="J662">
        <v>7.9</v>
      </c>
      <c r="K662">
        <v>19</v>
      </c>
      <c r="L662">
        <v>952</v>
      </c>
      <c r="M662" s="11">
        <f>Sheet1[[#This Row],[Daily Discharge]]/24/60/60</f>
        <v>1.1018518518518518E-2</v>
      </c>
    </row>
    <row r="663" spans="1:13" x14ac:dyDescent="0.25">
      <c r="A663" s="1">
        <v>45586</v>
      </c>
      <c r="B663">
        <v>169</v>
      </c>
      <c r="C663">
        <v>201.61699999999999</v>
      </c>
      <c r="D663">
        <f>Sheet1[[#This Row],[Effluent COD]]/20</f>
        <v>8.4499999999999993</v>
      </c>
      <c r="E663">
        <v>13</v>
      </c>
      <c r="F663">
        <v>5.7000000000000002E-2</v>
      </c>
      <c r="G663" s="4" t="s">
        <v>129</v>
      </c>
      <c r="H663">
        <v>1.2</v>
      </c>
      <c r="I663">
        <v>0.38700000000000001</v>
      </c>
      <c r="J663">
        <v>7.77</v>
      </c>
      <c r="K663">
        <v>19</v>
      </c>
      <c r="L663">
        <v>1193</v>
      </c>
      <c r="M663" s="10">
        <f>Sheet1[[#This Row],[Daily Discharge]]/24/60/60</f>
        <v>1.3807870370370371E-2</v>
      </c>
    </row>
    <row r="664" spans="1:13" x14ac:dyDescent="0.25">
      <c r="A664" s="1">
        <v>45587</v>
      </c>
      <c r="B664">
        <v>185</v>
      </c>
      <c r="C664">
        <v>239.02</v>
      </c>
      <c r="D664">
        <f>Sheet1[[#This Row],[Effluent COD]]/20</f>
        <v>9.25</v>
      </c>
      <c r="E664">
        <v>15</v>
      </c>
      <c r="F664">
        <v>1.7000000000000001E-2</v>
      </c>
      <c r="G664" s="4" t="s">
        <v>42</v>
      </c>
      <c r="H664">
        <v>1.1299999999999999</v>
      </c>
      <c r="I664">
        <v>0.32800000000000001</v>
      </c>
      <c r="J664">
        <v>7.41</v>
      </c>
      <c r="K664">
        <v>22</v>
      </c>
      <c r="L664">
        <v>1292</v>
      </c>
      <c r="M664" s="11">
        <f>Sheet1[[#This Row],[Daily Discharge]]/24/60/60</f>
        <v>1.4953703703703703E-2</v>
      </c>
    </row>
    <row r="665" spans="1:13" x14ac:dyDescent="0.25">
      <c r="A665" s="1">
        <v>45588</v>
      </c>
      <c r="B665">
        <v>184</v>
      </c>
      <c r="C665">
        <v>239.38399999999999</v>
      </c>
      <c r="D665">
        <f>Sheet1[[#This Row],[Effluent COD]]/20</f>
        <v>9.1999999999999993</v>
      </c>
      <c r="E665">
        <v>15</v>
      </c>
      <c r="F665">
        <v>2.1000000000000001E-2</v>
      </c>
      <c r="G665" s="4" t="s">
        <v>131</v>
      </c>
      <c r="H665">
        <v>1.1299999999999999</v>
      </c>
      <c r="I665">
        <v>0.40799999999999997</v>
      </c>
      <c r="J665">
        <v>7.95</v>
      </c>
      <c r="K665">
        <v>20</v>
      </c>
      <c r="L665">
        <v>1301</v>
      </c>
      <c r="M665" s="10">
        <f>Sheet1[[#This Row],[Daily Discharge]]/24/60/60</f>
        <v>1.5057870370370371E-2</v>
      </c>
    </row>
    <row r="666" spans="1:13" x14ac:dyDescent="0.25">
      <c r="A666" s="1">
        <v>45589</v>
      </c>
      <c r="B666">
        <v>186</v>
      </c>
      <c r="C666">
        <v>245.70599999999999</v>
      </c>
      <c r="D666">
        <f>Sheet1[[#This Row],[Effluent COD]]/20</f>
        <v>9.3000000000000007</v>
      </c>
      <c r="E666">
        <v>12</v>
      </c>
      <c r="F666">
        <v>0.03</v>
      </c>
      <c r="G666" s="4" t="s">
        <v>85</v>
      </c>
      <c r="H666">
        <v>1.1200000000000001</v>
      </c>
      <c r="I666">
        <v>0.379</v>
      </c>
      <c r="J666">
        <v>8.1</v>
      </c>
      <c r="K666">
        <v>21</v>
      </c>
      <c r="L666">
        <v>1321</v>
      </c>
      <c r="M666" s="11">
        <f>Sheet1[[#This Row],[Daily Discharge]]/24/60/60</f>
        <v>1.5289351851851851E-2</v>
      </c>
    </row>
    <row r="667" spans="1:13" x14ac:dyDescent="0.25">
      <c r="A667" s="1">
        <v>45590</v>
      </c>
      <c r="B667">
        <v>175</v>
      </c>
      <c r="C667">
        <v>189.35</v>
      </c>
      <c r="D667">
        <f>Sheet1[[#This Row],[Effluent COD]]/20</f>
        <v>8.75</v>
      </c>
      <c r="E667">
        <v>20</v>
      </c>
      <c r="F667">
        <v>4.2000000000000003E-2</v>
      </c>
      <c r="G667" s="4" t="s">
        <v>52</v>
      </c>
      <c r="H667">
        <v>1.1399999999999999</v>
      </c>
      <c r="I667">
        <v>0.35499999999999998</v>
      </c>
      <c r="J667">
        <v>7.84</v>
      </c>
      <c r="K667">
        <v>21</v>
      </c>
      <c r="L667">
        <v>1082</v>
      </c>
      <c r="M667" s="10">
        <f>Sheet1[[#This Row],[Daily Discharge]]/24/60/60</f>
        <v>1.2523148148148148E-2</v>
      </c>
    </row>
    <row r="668" spans="1:13" x14ac:dyDescent="0.25">
      <c r="A668" s="1">
        <v>45591</v>
      </c>
      <c r="B668">
        <v>165</v>
      </c>
      <c r="C668">
        <v>219.94499999999999</v>
      </c>
      <c r="D668">
        <f>Sheet1[[#This Row],[Effluent COD]]/20</f>
        <v>8.25</v>
      </c>
      <c r="E668">
        <v>24</v>
      </c>
      <c r="F668">
        <v>2.8000000000000001E-2</v>
      </c>
      <c r="G668" s="7">
        <v>9.08</v>
      </c>
      <c r="H668">
        <v>1.0900000000000001</v>
      </c>
      <c r="I668">
        <v>0.372</v>
      </c>
      <c r="J668">
        <v>7.94</v>
      </c>
      <c r="K668">
        <v>21</v>
      </c>
      <c r="L668">
        <v>1333</v>
      </c>
      <c r="M668" s="11">
        <f>Sheet1[[#This Row],[Daily Discharge]]/24/60/60</f>
        <v>1.5428240740740739E-2</v>
      </c>
    </row>
    <row r="669" spans="1:13" x14ac:dyDescent="0.25">
      <c r="A669" s="1">
        <v>45592</v>
      </c>
      <c r="B669">
        <v>174</v>
      </c>
      <c r="C669">
        <v>232.11600000000001</v>
      </c>
      <c r="D669">
        <f>Sheet1[[#This Row],[Effluent COD]]/20</f>
        <v>8.6999999999999993</v>
      </c>
      <c r="E669">
        <v>22</v>
      </c>
      <c r="F669">
        <v>2.9000000000000001E-2</v>
      </c>
      <c r="G669" s="7">
        <v>9.08</v>
      </c>
      <c r="H669">
        <v>1.07</v>
      </c>
      <c r="I669">
        <v>0.4</v>
      </c>
      <c r="J669">
        <v>8.02</v>
      </c>
      <c r="K669">
        <v>21</v>
      </c>
      <c r="L669">
        <v>1334</v>
      </c>
      <c r="M669" s="10">
        <f>Sheet1[[#This Row],[Daily Discharge]]/24/60/60</f>
        <v>1.5439814814814816E-2</v>
      </c>
    </row>
    <row r="670" spans="1:13" x14ac:dyDescent="0.25">
      <c r="A670" s="1">
        <v>45593</v>
      </c>
      <c r="B670">
        <v>182</v>
      </c>
      <c r="C670">
        <v>230.95799999999997</v>
      </c>
      <c r="D670">
        <f>Sheet1[[#This Row],[Effluent COD]]/20</f>
        <v>9.1</v>
      </c>
      <c r="E670">
        <v>20</v>
      </c>
      <c r="F670">
        <v>2.5000000000000001E-2</v>
      </c>
      <c r="G670" s="4" t="s">
        <v>115</v>
      </c>
      <c r="H670">
        <v>1.17</v>
      </c>
      <c r="I670">
        <v>0.42899999999999999</v>
      </c>
      <c r="J670">
        <v>7.86</v>
      </c>
      <c r="K670">
        <v>22</v>
      </c>
      <c r="L670">
        <v>1269</v>
      </c>
      <c r="M670" s="11">
        <f>Sheet1[[#This Row],[Daily Discharge]]/24/60/60</f>
        <v>1.4687499999999999E-2</v>
      </c>
    </row>
    <row r="671" spans="1:13" x14ac:dyDescent="0.25">
      <c r="A671" s="1">
        <v>45594</v>
      </c>
      <c r="B671">
        <v>180</v>
      </c>
      <c r="C671">
        <v>204.3</v>
      </c>
      <c r="D671">
        <f>Sheet1[[#This Row],[Effluent COD]]/20</f>
        <v>9</v>
      </c>
      <c r="E671">
        <v>11</v>
      </c>
      <c r="F671">
        <v>3.9E-2</v>
      </c>
      <c r="G671" s="4">
        <v>12.6</v>
      </c>
      <c r="H671">
        <v>1.1399999999999999</v>
      </c>
      <c r="I671">
        <v>0.40600000000000003</v>
      </c>
      <c r="J671">
        <v>7.93</v>
      </c>
      <c r="K671">
        <v>20</v>
      </c>
      <c r="L671">
        <v>1135</v>
      </c>
      <c r="M671" s="10">
        <f>Sheet1[[#This Row],[Daily Discharge]]/24/60/60</f>
        <v>1.3136574074074073E-2</v>
      </c>
    </row>
    <row r="672" spans="1:13" x14ac:dyDescent="0.25">
      <c r="A672" s="1">
        <v>45595</v>
      </c>
      <c r="B672">
        <v>177</v>
      </c>
      <c r="C672">
        <v>192.93</v>
      </c>
      <c r="D672">
        <f>Sheet1[[#This Row],[Effluent COD]]/20</f>
        <v>8.85</v>
      </c>
      <c r="E672">
        <v>13</v>
      </c>
      <c r="F672">
        <v>1.0999999999999999E-2</v>
      </c>
      <c r="G672" s="4">
        <v>13.2</v>
      </c>
      <c r="H672">
        <v>0.95499999999999996</v>
      </c>
      <c r="I672">
        <v>0.39300000000000002</v>
      </c>
      <c r="J672">
        <v>7.84</v>
      </c>
      <c r="K672">
        <v>19</v>
      </c>
      <c r="L672">
        <v>1090</v>
      </c>
      <c r="M672" s="11">
        <f>Sheet1[[#This Row],[Daily Discharge]]/24/60/60</f>
        <v>1.261574074074074E-2</v>
      </c>
    </row>
    <row r="673" spans="1:13" x14ac:dyDescent="0.25">
      <c r="A673" s="1">
        <v>45596</v>
      </c>
      <c r="B673">
        <v>151</v>
      </c>
      <c r="C673">
        <v>176.97199999999998</v>
      </c>
      <c r="D673">
        <f>Sheet1[[#This Row],[Effluent COD]]/20</f>
        <v>7.55</v>
      </c>
      <c r="E673">
        <v>5</v>
      </c>
      <c r="F673">
        <v>0.01</v>
      </c>
      <c r="G673" s="4">
        <v>12.4</v>
      </c>
      <c r="H673">
        <v>0.83799999999999997</v>
      </c>
      <c r="I673">
        <v>0.32800000000000001</v>
      </c>
      <c r="J673">
        <v>7.99</v>
      </c>
      <c r="K673">
        <v>20</v>
      </c>
      <c r="L673">
        <v>1172</v>
      </c>
      <c r="M673" s="10">
        <f>Sheet1[[#This Row],[Daily Discharge]]/24/60/60</f>
        <v>1.3564814814814814E-2</v>
      </c>
    </row>
    <row r="674" spans="1:13" x14ac:dyDescent="0.25">
      <c r="A674" s="1">
        <v>45597</v>
      </c>
      <c r="B674">
        <v>140</v>
      </c>
      <c r="C674">
        <v>185.22</v>
      </c>
      <c r="D674">
        <f>Sheet1[[#This Row],[Effluent COD]]/20</f>
        <v>7</v>
      </c>
      <c r="E674">
        <v>6</v>
      </c>
      <c r="F674">
        <v>1.6E-2</v>
      </c>
      <c r="G674" s="4">
        <v>10.4</v>
      </c>
      <c r="H674">
        <v>0.78</v>
      </c>
      <c r="I674">
        <v>0.32200000000000001</v>
      </c>
      <c r="J674">
        <v>7.85</v>
      </c>
      <c r="K674">
        <v>20</v>
      </c>
      <c r="L674">
        <v>1323</v>
      </c>
      <c r="M674" s="11">
        <f>Sheet1[[#This Row],[Daily Discharge]]/24/60/60</f>
        <v>1.53125E-2</v>
      </c>
    </row>
    <row r="675" spans="1:13" x14ac:dyDescent="0.25">
      <c r="A675" s="1">
        <v>45598</v>
      </c>
      <c r="B675">
        <v>124</v>
      </c>
      <c r="C675">
        <v>171.86399999999998</v>
      </c>
      <c r="D675">
        <f>Sheet1[[#This Row],[Effluent COD]]/20</f>
        <v>6.2</v>
      </c>
      <c r="E675">
        <v>17</v>
      </c>
      <c r="F675">
        <v>2.5999999999999999E-2</v>
      </c>
      <c r="G675" s="7">
        <v>9.08</v>
      </c>
      <c r="H675">
        <v>0.8</v>
      </c>
      <c r="I675">
        <v>0.26</v>
      </c>
      <c r="J675">
        <v>8</v>
      </c>
      <c r="K675">
        <v>23</v>
      </c>
      <c r="L675">
        <v>1386</v>
      </c>
      <c r="M675" s="10">
        <f>Sheet1[[#This Row],[Daily Discharge]]/24/60/60</f>
        <v>1.6041666666666666E-2</v>
      </c>
    </row>
    <row r="676" spans="1:13" x14ac:dyDescent="0.25">
      <c r="A676" s="1">
        <v>45599</v>
      </c>
      <c r="B676">
        <v>123</v>
      </c>
      <c r="C676">
        <v>159.40800000000002</v>
      </c>
      <c r="D676">
        <f>Sheet1[[#This Row],[Effluent COD]]/20</f>
        <v>6.15</v>
      </c>
      <c r="E676">
        <v>6</v>
      </c>
      <c r="F676">
        <v>2.1000000000000001E-2</v>
      </c>
      <c r="G676" s="7">
        <v>9.08</v>
      </c>
      <c r="H676">
        <v>0.77100000000000002</v>
      </c>
      <c r="I676">
        <v>0.249</v>
      </c>
      <c r="J676">
        <v>7.93</v>
      </c>
      <c r="K676">
        <v>21</v>
      </c>
      <c r="L676">
        <v>1296</v>
      </c>
      <c r="M676" s="11">
        <f>Sheet1[[#This Row],[Daily Discharge]]/24/60/60</f>
        <v>1.5000000000000001E-2</v>
      </c>
    </row>
    <row r="677" spans="1:13" x14ac:dyDescent="0.25">
      <c r="A677" s="1">
        <v>45600</v>
      </c>
      <c r="B677">
        <v>121</v>
      </c>
      <c r="C677">
        <v>147.62</v>
      </c>
      <c r="D677">
        <f>Sheet1[[#This Row],[Effluent COD]]/20</f>
        <v>6.05</v>
      </c>
      <c r="E677">
        <v>4</v>
      </c>
      <c r="F677">
        <v>2.3E-2</v>
      </c>
      <c r="G677" s="4">
        <v>6.46</v>
      </c>
      <c r="H677">
        <v>0.78100000000000003</v>
      </c>
      <c r="I677">
        <v>0.25</v>
      </c>
      <c r="J677">
        <v>7.82</v>
      </c>
      <c r="K677">
        <v>19</v>
      </c>
      <c r="L677">
        <v>1220</v>
      </c>
      <c r="M677" s="10">
        <f>Sheet1[[#This Row],[Daily Discharge]]/24/60/60</f>
        <v>1.412037037037037E-2</v>
      </c>
    </row>
    <row r="678" spans="1:13" x14ac:dyDescent="0.25">
      <c r="A678" s="1">
        <v>45601</v>
      </c>
      <c r="B678">
        <v>107</v>
      </c>
      <c r="C678">
        <v>118.98400000000001</v>
      </c>
      <c r="D678">
        <f>Sheet1[[#This Row],[Effluent COD]]/20</f>
        <v>5.35</v>
      </c>
      <c r="E678">
        <v>6</v>
      </c>
      <c r="F678">
        <v>8.0000000000000002E-3</v>
      </c>
      <c r="G678" s="4">
        <v>4.9400000000000004</v>
      </c>
      <c r="H678">
        <v>0.76800000000000002</v>
      </c>
      <c r="I678">
        <v>0.22500000000000001</v>
      </c>
      <c r="J678">
        <v>8</v>
      </c>
      <c r="K678">
        <v>19</v>
      </c>
      <c r="L678">
        <v>1112</v>
      </c>
      <c r="M678" s="11">
        <f>Sheet1[[#This Row],[Daily Discharge]]/24/60/60</f>
        <v>1.2870370370370371E-2</v>
      </c>
    </row>
    <row r="679" spans="1:13" x14ac:dyDescent="0.25">
      <c r="A679" s="1">
        <v>45602</v>
      </c>
      <c r="B679">
        <v>115</v>
      </c>
      <c r="C679">
        <v>123.625</v>
      </c>
      <c r="D679">
        <f>Sheet1[[#This Row],[Effluent COD]]/20</f>
        <v>5.75</v>
      </c>
      <c r="E679">
        <v>11</v>
      </c>
      <c r="F679">
        <v>7.0000000000000001E-3</v>
      </c>
      <c r="G679" s="4">
        <v>6.55</v>
      </c>
      <c r="H679">
        <v>0.69899999999999995</v>
      </c>
      <c r="I679">
        <v>0.24099999999999999</v>
      </c>
      <c r="J679">
        <v>7.87</v>
      </c>
      <c r="K679">
        <v>21</v>
      </c>
      <c r="L679">
        <v>1075</v>
      </c>
      <c r="M679" s="10">
        <f>Sheet1[[#This Row],[Daily Discharge]]/24/60/60</f>
        <v>1.2442129629629629E-2</v>
      </c>
    </row>
    <row r="680" spans="1:13" x14ac:dyDescent="0.25">
      <c r="A680" s="1">
        <v>45603</v>
      </c>
      <c r="B680">
        <v>117</v>
      </c>
      <c r="C680">
        <v>125.30699999999999</v>
      </c>
      <c r="D680">
        <f>Sheet1[[#This Row],[Effluent COD]]/20</f>
        <v>5.85</v>
      </c>
      <c r="E680">
        <v>8</v>
      </c>
      <c r="F680">
        <v>5.0000000000000001E-3</v>
      </c>
      <c r="G680" s="4">
        <v>8.0399999999999991</v>
      </c>
      <c r="H680">
        <v>0.68</v>
      </c>
      <c r="I680">
        <v>0.251</v>
      </c>
      <c r="J680">
        <v>7.92</v>
      </c>
      <c r="K680">
        <v>19</v>
      </c>
      <c r="L680">
        <v>1071</v>
      </c>
      <c r="M680" s="11">
        <f>Sheet1[[#This Row],[Daily Discharge]]/24/60/60</f>
        <v>1.2395833333333333E-2</v>
      </c>
    </row>
    <row r="681" spans="1:13" x14ac:dyDescent="0.25">
      <c r="A681" s="1">
        <v>45604</v>
      </c>
      <c r="B681">
        <v>125</v>
      </c>
      <c r="C681">
        <v>110.375</v>
      </c>
      <c r="D681">
        <f>Sheet1[[#This Row],[Effluent COD]]/20</f>
        <v>6.25</v>
      </c>
      <c r="E681">
        <v>5</v>
      </c>
      <c r="F681">
        <v>1.2999999999999999E-2</v>
      </c>
      <c r="G681" s="4">
        <v>10.1</v>
      </c>
      <c r="H681">
        <v>0.79800000000000004</v>
      </c>
      <c r="I681">
        <v>0.27700000000000002</v>
      </c>
      <c r="J681">
        <v>7.97</v>
      </c>
      <c r="K681">
        <v>18</v>
      </c>
      <c r="L681">
        <v>883</v>
      </c>
      <c r="M681" s="10">
        <f>Sheet1[[#This Row],[Daily Discharge]]/24/60/60</f>
        <v>1.0219907407407407E-2</v>
      </c>
    </row>
    <row r="682" spans="1:13" x14ac:dyDescent="0.25">
      <c r="A682" s="1">
        <v>45605</v>
      </c>
      <c r="B682">
        <v>120</v>
      </c>
      <c r="C682">
        <v>92.64</v>
      </c>
      <c r="D682">
        <f>Sheet1[[#This Row],[Effluent COD]]/20</f>
        <v>6</v>
      </c>
      <c r="E682">
        <v>3</v>
      </c>
      <c r="F682">
        <v>8.0000000000000002E-3</v>
      </c>
      <c r="G682" s="7">
        <v>9.08</v>
      </c>
      <c r="H682">
        <v>0.63100000000000001</v>
      </c>
      <c r="I682">
        <v>0.26400000000000001</v>
      </c>
      <c r="J682">
        <v>7.82</v>
      </c>
      <c r="K682">
        <v>18</v>
      </c>
      <c r="L682">
        <v>772</v>
      </c>
      <c r="M682" s="11">
        <f>Sheet1[[#This Row],[Daily Discharge]]/24/60/60</f>
        <v>8.9351851851851849E-3</v>
      </c>
    </row>
    <row r="683" spans="1:13" x14ac:dyDescent="0.25">
      <c r="A683" s="1">
        <v>45606</v>
      </c>
      <c r="B683">
        <v>120</v>
      </c>
      <c r="C683">
        <v>92.76</v>
      </c>
      <c r="D683">
        <f>Sheet1[[#This Row],[Effluent COD]]/20</f>
        <v>6</v>
      </c>
      <c r="E683">
        <v>8</v>
      </c>
      <c r="F683">
        <v>8.0000000000000002E-3</v>
      </c>
      <c r="G683" s="7">
        <v>9.08</v>
      </c>
      <c r="H683">
        <v>0.59099999999999997</v>
      </c>
      <c r="I683">
        <v>0.28599999999999998</v>
      </c>
      <c r="J683">
        <v>7.85</v>
      </c>
      <c r="K683">
        <v>23</v>
      </c>
      <c r="L683">
        <v>773</v>
      </c>
      <c r="M683" s="10">
        <f>Sheet1[[#This Row],[Daily Discharge]]/24/60/60</f>
        <v>8.9467592592592602E-3</v>
      </c>
    </row>
    <row r="684" spans="1:13" x14ac:dyDescent="0.25">
      <c r="A684" s="1">
        <v>45607</v>
      </c>
      <c r="B684">
        <v>120</v>
      </c>
      <c r="C684">
        <v>91.2</v>
      </c>
      <c r="D684">
        <f>Sheet1[[#This Row],[Effluent COD]]/20</f>
        <v>6</v>
      </c>
      <c r="E684">
        <v>5</v>
      </c>
      <c r="F684">
        <v>2.1000000000000001E-2</v>
      </c>
      <c r="G684" s="4">
        <v>14.9</v>
      </c>
      <c r="H684">
        <v>0.59299999999999997</v>
      </c>
      <c r="I684">
        <v>0.32700000000000001</v>
      </c>
      <c r="J684">
        <v>8.0399999999999991</v>
      </c>
      <c r="K684">
        <v>24</v>
      </c>
      <c r="L684">
        <v>760</v>
      </c>
      <c r="M684" s="11">
        <f>Sheet1[[#This Row],[Daily Discharge]]/24/60/60</f>
        <v>8.7962962962962968E-3</v>
      </c>
    </row>
    <row r="685" spans="1:13" x14ac:dyDescent="0.25">
      <c r="A685" s="1">
        <v>45608</v>
      </c>
      <c r="B685">
        <v>130</v>
      </c>
      <c r="C685">
        <v>110.24</v>
      </c>
      <c r="D685">
        <f>Sheet1[[#This Row],[Effluent COD]]/20</f>
        <v>6.5</v>
      </c>
      <c r="E685">
        <v>9</v>
      </c>
      <c r="F685">
        <v>7.0000000000000001E-3</v>
      </c>
      <c r="G685" s="4">
        <v>16.399999999999999</v>
      </c>
      <c r="H685">
        <v>0.67700000000000005</v>
      </c>
      <c r="I685">
        <v>0.36499999999999999</v>
      </c>
      <c r="J685">
        <v>7.92</v>
      </c>
      <c r="K685">
        <v>19</v>
      </c>
      <c r="L685">
        <v>848</v>
      </c>
      <c r="M685" s="10">
        <f>Sheet1[[#This Row],[Daily Discharge]]/24/60/60</f>
        <v>9.8148148148148144E-3</v>
      </c>
    </row>
    <row r="686" spans="1:13" x14ac:dyDescent="0.25">
      <c r="A686" s="1">
        <v>45609</v>
      </c>
      <c r="B686">
        <v>139</v>
      </c>
      <c r="C686">
        <v>127.741</v>
      </c>
      <c r="D686">
        <f>Sheet1[[#This Row],[Effluent COD]]/20</f>
        <v>6.95</v>
      </c>
      <c r="E686">
        <v>10</v>
      </c>
      <c r="F686">
        <v>4.0000000000000001E-3</v>
      </c>
      <c r="G686" s="4">
        <v>19.7</v>
      </c>
      <c r="H686">
        <v>0.7</v>
      </c>
      <c r="I686">
        <v>0.42899999999999999</v>
      </c>
      <c r="J686">
        <v>8.09</v>
      </c>
      <c r="K686">
        <v>19</v>
      </c>
      <c r="L686">
        <v>919</v>
      </c>
      <c r="M686" s="11">
        <f>Sheet1[[#This Row],[Daily Discharge]]/24/60/60</f>
        <v>1.0636574074074073E-2</v>
      </c>
    </row>
    <row r="687" spans="1:13" x14ac:dyDescent="0.25">
      <c r="A687" s="1">
        <v>45610</v>
      </c>
      <c r="B687">
        <v>137</v>
      </c>
      <c r="C687">
        <v>134.12299999999999</v>
      </c>
      <c r="D687">
        <f>Sheet1[[#This Row],[Effluent COD]]/20</f>
        <v>6.85</v>
      </c>
      <c r="E687">
        <v>11</v>
      </c>
      <c r="F687">
        <v>6.0000000000000001E-3</v>
      </c>
      <c r="G687" s="4">
        <v>21.8</v>
      </c>
      <c r="H687">
        <v>0.751</v>
      </c>
      <c r="I687">
        <v>0.49399999999999999</v>
      </c>
      <c r="J687">
        <v>8.14</v>
      </c>
      <c r="K687">
        <v>19</v>
      </c>
      <c r="L687">
        <v>979</v>
      </c>
      <c r="M687" s="10">
        <f>Sheet1[[#This Row],[Daily Discharge]]/24/60/60</f>
        <v>1.1331018518518516E-2</v>
      </c>
    </row>
    <row r="688" spans="1:13" x14ac:dyDescent="0.25">
      <c r="A688" s="1">
        <v>45611</v>
      </c>
      <c r="B688">
        <v>147</v>
      </c>
      <c r="C688">
        <v>151.26299999999998</v>
      </c>
      <c r="D688">
        <f>Sheet1[[#This Row],[Effluent COD]]/20</f>
        <v>7.35</v>
      </c>
      <c r="E688">
        <v>14</v>
      </c>
      <c r="F688">
        <v>6.0000000000000001E-3</v>
      </c>
      <c r="G688" s="4">
        <v>24.5</v>
      </c>
      <c r="H688">
        <v>0.76900000000000002</v>
      </c>
      <c r="I688">
        <v>0.51900000000000002</v>
      </c>
      <c r="J688">
        <v>7.94</v>
      </c>
      <c r="K688">
        <v>18</v>
      </c>
      <c r="L688">
        <v>1029</v>
      </c>
      <c r="M688" s="11">
        <f>Sheet1[[#This Row],[Daily Discharge]]/24/60/60</f>
        <v>1.1909722222222223E-2</v>
      </c>
    </row>
    <row r="689" spans="1:13" x14ac:dyDescent="0.25">
      <c r="A689" s="1">
        <v>45612</v>
      </c>
      <c r="B689">
        <v>142</v>
      </c>
      <c r="C689">
        <v>141.858</v>
      </c>
      <c r="D689">
        <f>Sheet1[[#This Row],[Effluent COD]]/20</f>
        <v>7.1</v>
      </c>
      <c r="E689">
        <v>17</v>
      </c>
      <c r="F689">
        <v>8.0000000000000002E-3</v>
      </c>
      <c r="G689" s="7">
        <v>9.08</v>
      </c>
      <c r="H689">
        <v>0.81299999999999994</v>
      </c>
      <c r="I689">
        <v>0.54100000000000004</v>
      </c>
      <c r="J689">
        <v>7.69</v>
      </c>
      <c r="K689">
        <v>18</v>
      </c>
      <c r="L689">
        <v>999</v>
      </c>
      <c r="M689" s="10">
        <f>Sheet1[[#This Row],[Daily Discharge]]/24/60/60</f>
        <v>1.15625E-2</v>
      </c>
    </row>
    <row r="690" spans="1:13" x14ac:dyDescent="0.25">
      <c r="A690" s="1">
        <v>45613</v>
      </c>
      <c r="B690">
        <v>141</v>
      </c>
      <c r="C690">
        <v>124.785</v>
      </c>
      <c r="D690">
        <f>Sheet1[[#This Row],[Effluent COD]]/20</f>
        <v>7.05</v>
      </c>
      <c r="E690">
        <v>23</v>
      </c>
      <c r="F690">
        <v>1.2E-2</v>
      </c>
      <c r="G690" s="7">
        <v>9.08</v>
      </c>
      <c r="H690">
        <v>0.88500000000000001</v>
      </c>
      <c r="I690">
        <v>0.68200000000000005</v>
      </c>
      <c r="J690">
        <v>7.93</v>
      </c>
      <c r="K690">
        <v>18</v>
      </c>
      <c r="L690">
        <v>885</v>
      </c>
      <c r="M690" s="11">
        <f>Sheet1[[#This Row],[Daily Discharge]]/24/60/60</f>
        <v>1.0243055555555556E-2</v>
      </c>
    </row>
    <row r="691" spans="1:13" x14ac:dyDescent="0.25">
      <c r="A691" s="1">
        <v>45614</v>
      </c>
      <c r="B691">
        <v>152</v>
      </c>
      <c r="C691">
        <v>133.76</v>
      </c>
      <c r="D691">
        <f>Sheet1[[#This Row],[Effluent COD]]/20</f>
        <v>7.6</v>
      </c>
      <c r="E691">
        <v>28</v>
      </c>
      <c r="F691">
        <v>8.9999999999999993E-3</v>
      </c>
      <c r="G691" s="4">
        <v>22.6</v>
      </c>
      <c r="H691">
        <v>0.90200000000000002</v>
      </c>
      <c r="I691">
        <v>0.77400000000000002</v>
      </c>
      <c r="J691">
        <v>8.08</v>
      </c>
      <c r="K691">
        <v>18</v>
      </c>
      <c r="L691">
        <v>880</v>
      </c>
      <c r="M691" s="10">
        <f>Sheet1[[#This Row],[Daily Discharge]]/24/60/60</f>
        <v>1.0185185185185184E-2</v>
      </c>
    </row>
    <row r="692" spans="1:13" x14ac:dyDescent="0.25">
      <c r="A692" s="1">
        <v>45615</v>
      </c>
      <c r="B692">
        <v>147</v>
      </c>
      <c r="C692">
        <v>122.30399999999999</v>
      </c>
      <c r="D692">
        <f>Sheet1[[#This Row],[Effluent COD]]/20</f>
        <v>7.35</v>
      </c>
      <c r="E692">
        <v>20</v>
      </c>
      <c r="F692">
        <v>5.0000000000000001E-3</v>
      </c>
      <c r="G692" s="4">
        <v>22.1</v>
      </c>
      <c r="H692">
        <v>0.91600000000000004</v>
      </c>
      <c r="I692">
        <v>0.751</v>
      </c>
      <c r="J692">
        <v>7.94</v>
      </c>
      <c r="K692">
        <v>15</v>
      </c>
      <c r="L692">
        <v>832</v>
      </c>
      <c r="M692" s="11">
        <f>Sheet1[[#This Row],[Daily Discharge]]/24/60/60</f>
        <v>9.6296296296296286E-3</v>
      </c>
    </row>
    <row r="693" spans="1:13" x14ac:dyDescent="0.25">
      <c r="A693" s="1">
        <v>45616</v>
      </c>
      <c r="B693">
        <v>127</v>
      </c>
      <c r="C693">
        <v>89.153999999999996</v>
      </c>
      <c r="D693">
        <f>Sheet1[[#This Row],[Effluent COD]]/20</f>
        <v>6.35</v>
      </c>
      <c r="E693">
        <v>14</v>
      </c>
      <c r="F693">
        <v>3.2000000000000001E-2</v>
      </c>
      <c r="G693" s="4">
        <v>21.2</v>
      </c>
      <c r="H693">
        <v>0.82199999999999995</v>
      </c>
      <c r="I693">
        <v>0.64100000000000001</v>
      </c>
      <c r="J693">
        <v>8.11</v>
      </c>
      <c r="K693">
        <v>15</v>
      </c>
      <c r="L693">
        <v>702</v>
      </c>
      <c r="M693" s="10">
        <f>Sheet1[[#This Row],[Daily Discharge]]/24/60/60</f>
        <v>8.1250000000000003E-3</v>
      </c>
    </row>
    <row r="694" spans="1:13" x14ac:dyDescent="0.25">
      <c r="A694" s="1">
        <v>45617</v>
      </c>
      <c r="B694">
        <v>115</v>
      </c>
      <c r="C694">
        <v>114.425</v>
      </c>
      <c r="D694">
        <f>Sheet1[[#This Row],[Effluent COD]]/20</f>
        <v>5.75</v>
      </c>
      <c r="E694">
        <v>15</v>
      </c>
      <c r="F694">
        <v>4.0000000000000001E-3</v>
      </c>
      <c r="G694" s="4">
        <v>18.8</v>
      </c>
      <c r="H694">
        <v>0.96</v>
      </c>
      <c r="I694">
        <v>0.622</v>
      </c>
      <c r="J694">
        <v>7.78</v>
      </c>
      <c r="K694">
        <v>14</v>
      </c>
      <c r="L694">
        <v>995</v>
      </c>
      <c r="M694" s="11">
        <f>Sheet1[[#This Row],[Daily Discharge]]/24/60/60</f>
        <v>1.1516203703703704E-2</v>
      </c>
    </row>
    <row r="695" spans="1:13" x14ac:dyDescent="0.25">
      <c r="A695" s="1">
        <v>45618</v>
      </c>
      <c r="B695">
        <v>97.5</v>
      </c>
      <c r="C695">
        <v>126.75</v>
      </c>
      <c r="D695">
        <f>Sheet1[[#This Row],[Effluent COD]]/20</f>
        <v>4.875</v>
      </c>
      <c r="E695">
        <v>23</v>
      </c>
      <c r="F695">
        <v>1.6E-2</v>
      </c>
      <c r="G695" s="4">
        <v>12.9</v>
      </c>
      <c r="H695">
        <v>0.97899999999999998</v>
      </c>
      <c r="I695">
        <v>0.57199999999999995</v>
      </c>
      <c r="J695">
        <v>7.73</v>
      </c>
      <c r="K695">
        <v>14</v>
      </c>
      <c r="L695">
        <v>1300</v>
      </c>
      <c r="M695" s="10">
        <f>Sheet1[[#This Row],[Daily Discharge]]/24/60/60</f>
        <v>1.5046296296296297E-2</v>
      </c>
    </row>
    <row r="696" spans="1:13" x14ac:dyDescent="0.25">
      <c r="A696" s="1">
        <v>45619</v>
      </c>
      <c r="B696">
        <v>103</v>
      </c>
      <c r="C696">
        <v>138.947</v>
      </c>
      <c r="D696">
        <f>Sheet1[[#This Row],[Effluent COD]]/20</f>
        <v>5.15</v>
      </c>
      <c r="E696">
        <v>22</v>
      </c>
      <c r="F696">
        <v>3.6999999999999998E-2</v>
      </c>
      <c r="G696" s="7">
        <v>9.08</v>
      </c>
      <c r="H696">
        <v>1.1299999999999999</v>
      </c>
      <c r="I696">
        <v>0.55700000000000005</v>
      </c>
      <c r="J696">
        <v>7.76</v>
      </c>
      <c r="K696">
        <v>14</v>
      </c>
      <c r="L696">
        <v>1349</v>
      </c>
      <c r="M696" s="11">
        <f>Sheet1[[#This Row],[Daily Discharge]]/24/60/60</f>
        <v>1.5613425925925926E-2</v>
      </c>
    </row>
    <row r="697" spans="1:13" x14ac:dyDescent="0.25">
      <c r="A697" s="1">
        <v>45620</v>
      </c>
      <c r="B697">
        <v>98.5</v>
      </c>
      <c r="C697">
        <v>146.86350000000002</v>
      </c>
      <c r="D697">
        <f>Sheet1[[#This Row],[Effluent COD]]/20</f>
        <v>4.9249999999999998</v>
      </c>
      <c r="E697">
        <v>26</v>
      </c>
      <c r="F697">
        <v>3.3000000000000002E-2</v>
      </c>
      <c r="G697" s="7">
        <v>9.08</v>
      </c>
      <c r="H697">
        <v>1.07</v>
      </c>
      <c r="I697">
        <v>0.48599999999999999</v>
      </c>
      <c r="J697">
        <v>7.81</v>
      </c>
      <c r="K697">
        <v>24</v>
      </c>
      <c r="L697">
        <v>1491</v>
      </c>
      <c r="M697" s="10">
        <f>Sheet1[[#This Row],[Daily Discharge]]/24/60/60</f>
        <v>1.7256944444444443E-2</v>
      </c>
    </row>
    <row r="698" spans="1:13" x14ac:dyDescent="0.25">
      <c r="A698" s="1">
        <v>45621</v>
      </c>
      <c r="B698">
        <v>108</v>
      </c>
      <c r="C698">
        <v>158.328</v>
      </c>
      <c r="D698">
        <f>Sheet1[[#This Row],[Effluent COD]]/20</f>
        <v>5.4</v>
      </c>
      <c r="E698">
        <v>17</v>
      </c>
      <c r="F698">
        <v>2.3E-2</v>
      </c>
      <c r="G698" s="4">
        <v>4.8099999999999996</v>
      </c>
      <c r="H698">
        <v>0.92100000000000004</v>
      </c>
      <c r="I698">
        <v>0.47</v>
      </c>
      <c r="J698">
        <v>7.79</v>
      </c>
      <c r="K698">
        <v>16</v>
      </c>
      <c r="L698">
        <v>1466</v>
      </c>
      <c r="M698" s="11">
        <f>Sheet1[[#This Row],[Daily Discharge]]/24/60/60</f>
        <v>1.6967592592592593E-2</v>
      </c>
    </row>
    <row r="699" spans="1:13" x14ac:dyDescent="0.25">
      <c r="A699" s="1">
        <v>45622</v>
      </c>
      <c r="B699">
        <v>116</v>
      </c>
      <c r="C699">
        <v>171.10000000000002</v>
      </c>
      <c r="D699">
        <f>Sheet1[[#This Row],[Effluent COD]]/20</f>
        <v>5.8</v>
      </c>
      <c r="E699">
        <v>14</v>
      </c>
      <c r="F699">
        <v>6.0000000000000001E-3</v>
      </c>
      <c r="G699" s="4">
        <v>5.21</v>
      </c>
      <c r="H699">
        <v>0.88500000000000001</v>
      </c>
      <c r="I699">
        <v>0.53500000000000003</v>
      </c>
      <c r="J699">
        <v>7.89</v>
      </c>
      <c r="K699">
        <v>16</v>
      </c>
      <c r="L699">
        <v>1475</v>
      </c>
      <c r="M699" s="10">
        <f>Sheet1[[#This Row],[Daily Discharge]]/24/60/60</f>
        <v>1.7071759259259259E-2</v>
      </c>
    </row>
    <row r="701" spans="1:13" x14ac:dyDescent="0.25">
      <c r="A701" t="s">
        <v>136</v>
      </c>
      <c r="B701" s="3">
        <f>AVERAGE(B4:B699)</f>
        <v>115.3681034482759</v>
      </c>
      <c r="C701" s="3">
        <f t="shared" ref="C701:M701" si="0">AVERAGE(C4:C699)</f>
        <v>146.05854985632183</v>
      </c>
      <c r="D701" s="3">
        <f t="shared" si="0"/>
        <v>5.7684051724137948</v>
      </c>
      <c r="E701" s="3">
        <f t="shared" si="0"/>
        <v>16.818965517241381</v>
      </c>
      <c r="F701" s="3">
        <f t="shared" si="0"/>
        <v>0.32865517241379272</v>
      </c>
      <c r="G701" s="5">
        <f t="shared" si="0"/>
        <v>9.9958757314814886</v>
      </c>
      <c r="H701" s="3">
        <f t="shared" si="0"/>
        <v>0.84156048850574638</v>
      </c>
      <c r="I701" s="3">
        <f t="shared" si="0"/>
        <v>0.29409267241379333</v>
      </c>
      <c r="J701" s="3">
        <f t="shared" si="0"/>
        <v>7.7447701149425292</v>
      </c>
      <c r="K701" s="3">
        <f t="shared" ref="K701" si="1">AVERAGE(K4:K699)</f>
        <v>19.844155844155843</v>
      </c>
      <c r="L701" s="3">
        <f t="shared" si="0"/>
        <v>1273.492816091954</v>
      </c>
      <c r="M701" s="3">
        <f t="shared" si="0"/>
        <v>1.4739500186249458E-2</v>
      </c>
    </row>
    <row r="702" spans="1:13" x14ac:dyDescent="0.25">
      <c r="A702" t="s">
        <v>132</v>
      </c>
      <c r="B702" s="3">
        <f>_xlfn.STDEV.S(B4:B699)</f>
        <v>63.993741059694067</v>
      </c>
      <c r="C702" s="3">
        <f t="shared" ref="C702:M702" si="2">_xlfn.STDEV.S(C4:C699)</f>
        <v>80.914616148001073</v>
      </c>
      <c r="D702" s="3">
        <f t="shared" si="2"/>
        <v>3.1996870529847028</v>
      </c>
      <c r="E702" s="3">
        <f t="shared" si="2"/>
        <v>28.108146484327648</v>
      </c>
      <c r="F702" s="3">
        <f t="shared" si="2"/>
        <v>1.5608790325659898</v>
      </c>
      <c r="G702" s="5">
        <f t="shared" si="2"/>
        <v>3.5849751526718432</v>
      </c>
      <c r="H702" s="3">
        <f t="shared" si="2"/>
        <v>0.58925451105300053</v>
      </c>
      <c r="I702" s="3">
        <f t="shared" si="2"/>
        <v>0.22537298349011614</v>
      </c>
      <c r="J702" s="3">
        <f t="shared" si="2"/>
        <v>0.17940815256369386</v>
      </c>
      <c r="K702" s="3">
        <f t="shared" ref="K702" si="3">_xlfn.STDEV.S(K4:K699)</f>
        <v>3.0137375330101421</v>
      </c>
      <c r="L702" s="3">
        <f t="shared" si="2"/>
        <v>238.94000319781844</v>
      </c>
      <c r="M702" s="3">
        <f t="shared" si="2"/>
        <v>2.7655092962710426E-3</v>
      </c>
    </row>
    <row r="705" spans="7:13" x14ac:dyDescent="0.25">
      <c r="G705" s="7" t="s">
        <v>133</v>
      </c>
      <c r="L705">
        <v>1500</v>
      </c>
      <c r="M705">
        <f>L705/24/60/60</f>
        <v>1.7361111111111112E-2</v>
      </c>
    </row>
    <row r="706" spans="7:13" x14ac:dyDescent="0.25">
      <c r="L706">
        <v>2500</v>
      </c>
      <c r="M706">
        <f>L706/24/60/60</f>
        <v>2.8935185185185185E-2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6DC37-0563-4504-8B29-9D8D20D298F7}">
  <dimension ref="B2:L31"/>
  <sheetViews>
    <sheetView tabSelected="1" topLeftCell="A13" workbookViewId="0">
      <selection activeCell="N31" sqref="N31"/>
    </sheetView>
  </sheetViews>
  <sheetFormatPr defaultRowHeight="15" x14ac:dyDescent="0.25"/>
  <cols>
    <col min="2" max="2" width="2.7109375" customWidth="1"/>
    <col min="3" max="3" width="10.42578125" bestFit="1" customWidth="1"/>
    <col min="4" max="4" width="2.7109375" customWidth="1"/>
    <col min="6" max="6" width="2.7109375" customWidth="1"/>
    <col min="8" max="8" width="2.7109375" customWidth="1"/>
    <col min="10" max="10" width="2.7109375" customWidth="1"/>
    <col min="11" max="11" width="13.7109375" bestFit="1" customWidth="1"/>
    <col min="12" max="12" width="2.7109375" customWidth="1"/>
  </cols>
  <sheetData>
    <row r="2" spans="2:12" x14ac:dyDescent="0.25">
      <c r="B2" s="16"/>
      <c r="C2" s="16"/>
      <c r="D2" s="16"/>
      <c r="E2" s="17"/>
      <c r="F2" s="16"/>
      <c r="G2" s="17"/>
      <c r="H2" s="16"/>
      <c r="I2" s="16"/>
      <c r="J2" s="16"/>
      <c r="K2" s="16"/>
      <c r="L2" s="16"/>
    </row>
    <row r="3" spans="2:12" x14ac:dyDescent="0.25">
      <c r="B3" s="16"/>
      <c r="D3" s="16"/>
      <c r="E3" s="20" t="s">
        <v>140</v>
      </c>
      <c r="F3" s="21" t="s">
        <v>141</v>
      </c>
      <c r="G3" s="20" t="s">
        <v>142</v>
      </c>
      <c r="H3" s="21"/>
      <c r="I3" s="20" t="s">
        <v>143</v>
      </c>
      <c r="J3" s="21"/>
      <c r="K3" s="22" t="s">
        <v>144</v>
      </c>
      <c r="L3" s="16"/>
    </row>
    <row r="4" spans="2:12" x14ac:dyDescent="0.25">
      <c r="B4" s="16"/>
      <c r="C4" s="16"/>
      <c r="D4" s="16"/>
      <c r="E4" s="17"/>
      <c r="F4" s="16"/>
      <c r="G4" s="17"/>
      <c r="H4" s="16"/>
      <c r="I4" s="16"/>
      <c r="J4" s="16"/>
      <c r="K4" s="16"/>
      <c r="L4" s="16"/>
    </row>
    <row r="5" spans="2:12" x14ac:dyDescent="0.25">
      <c r="B5" s="16"/>
      <c r="C5" s="23">
        <v>44952</v>
      </c>
      <c r="D5" s="16"/>
      <c r="E5" s="12">
        <v>148</v>
      </c>
      <c r="F5" s="18"/>
      <c r="G5" s="12">
        <v>7</v>
      </c>
      <c r="H5" s="16"/>
      <c r="I5" s="13">
        <f>E5/G5</f>
        <v>21.142857142857142</v>
      </c>
      <c r="J5" s="16"/>
      <c r="K5" s="3">
        <f>E5/38.54</f>
        <v>3.8401660612350805</v>
      </c>
      <c r="L5" s="16"/>
    </row>
    <row r="6" spans="2:12" x14ac:dyDescent="0.25">
      <c r="B6" s="16"/>
      <c r="C6" s="23">
        <v>44980</v>
      </c>
      <c r="D6" s="16"/>
      <c r="E6" s="12">
        <v>149</v>
      </c>
      <c r="F6" s="18"/>
      <c r="G6" s="12">
        <v>5</v>
      </c>
      <c r="H6" s="16"/>
      <c r="I6" s="13">
        <f t="shared" ref="I6:I21" si="0">E6/G6</f>
        <v>29.8</v>
      </c>
      <c r="J6" s="16"/>
      <c r="K6" s="3">
        <f t="shared" ref="K6:K21" si="1">E6/38.54</f>
        <v>3.8661131292163988</v>
      </c>
      <c r="L6" s="16"/>
    </row>
    <row r="7" spans="2:12" x14ac:dyDescent="0.25">
      <c r="B7" s="16"/>
      <c r="C7" s="23">
        <v>45015</v>
      </c>
      <c r="D7" s="16"/>
      <c r="E7" s="12">
        <v>132</v>
      </c>
      <c r="F7" s="18"/>
      <c r="G7" s="12">
        <v>4</v>
      </c>
      <c r="H7" s="16"/>
      <c r="I7" s="13">
        <f t="shared" si="0"/>
        <v>33</v>
      </c>
      <c r="J7" s="16"/>
      <c r="K7" s="3">
        <f t="shared" si="1"/>
        <v>3.4250129735339909</v>
      </c>
      <c r="L7" s="16"/>
    </row>
    <row r="8" spans="2:12" x14ac:dyDescent="0.25">
      <c r="B8" s="16"/>
      <c r="C8" s="23">
        <v>45043</v>
      </c>
      <c r="D8" s="16"/>
      <c r="E8" s="12">
        <v>87</v>
      </c>
      <c r="F8" s="18"/>
      <c r="G8" s="12">
        <v>4</v>
      </c>
      <c r="H8" s="16"/>
      <c r="I8" s="13">
        <f t="shared" si="0"/>
        <v>21.75</v>
      </c>
      <c r="J8" s="16"/>
      <c r="K8" s="3">
        <f t="shared" si="1"/>
        <v>2.2573949143746757</v>
      </c>
      <c r="L8" s="16"/>
    </row>
    <row r="9" spans="2:12" x14ac:dyDescent="0.25">
      <c r="B9" s="16"/>
      <c r="C9" s="23">
        <v>45072</v>
      </c>
      <c r="D9" s="16"/>
      <c r="E9" s="12">
        <v>69</v>
      </c>
      <c r="F9" s="18"/>
      <c r="G9" s="12">
        <v>3</v>
      </c>
      <c r="H9" s="16"/>
      <c r="I9" s="13">
        <f t="shared" si="0"/>
        <v>23</v>
      </c>
      <c r="J9" s="16"/>
      <c r="K9" s="3">
        <f t="shared" si="1"/>
        <v>1.7903476907109497</v>
      </c>
      <c r="L9" s="16"/>
    </row>
    <row r="10" spans="2:12" x14ac:dyDescent="0.25">
      <c r="B10" s="16"/>
      <c r="C10" s="23">
        <v>45106</v>
      </c>
      <c r="D10" s="16"/>
      <c r="E10" s="12">
        <v>62.7</v>
      </c>
      <c r="F10" s="18"/>
      <c r="G10" s="12">
        <v>3</v>
      </c>
      <c r="H10" s="16"/>
      <c r="I10" s="13">
        <f t="shared" si="0"/>
        <v>20.900000000000002</v>
      </c>
      <c r="J10" s="16"/>
      <c r="K10" s="3">
        <f t="shared" si="1"/>
        <v>1.6268811624286457</v>
      </c>
      <c r="L10" s="16"/>
    </row>
    <row r="11" spans="2:12" x14ac:dyDescent="0.25">
      <c r="B11" s="16"/>
      <c r="C11" s="23">
        <v>45134</v>
      </c>
      <c r="D11" s="16"/>
      <c r="E11" s="12">
        <v>85</v>
      </c>
      <c r="F11" s="18"/>
      <c r="G11" s="12">
        <v>4</v>
      </c>
      <c r="H11" s="16"/>
      <c r="I11" s="13">
        <f t="shared" si="0"/>
        <v>21.25</v>
      </c>
      <c r="J11" s="16"/>
      <c r="K11" s="3">
        <f t="shared" si="1"/>
        <v>2.2055007784120395</v>
      </c>
      <c r="L11" s="16"/>
    </row>
    <row r="12" spans="2:12" x14ac:dyDescent="0.25">
      <c r="B12" s="16"/>
      <c r="C12" s="23">
        <v>45169</v>
      </c>
      <c r="D12" s="16"/>
      <c r="E12" s="12">
        <v>143</v>
      </c>
      <c r="F12" s="18"/>
      <c r="G12" s="12">
        <v>5</v>
      </c>
      <c r="H12" s="16"/>
      <c r="I12" s="13">
        <f t="shared" si="0"/>
        <v>28.6</v>
      </c>
      <c r="J12" s="16"/>
      <c r="K12" s="3">
        <f t="shared" si="1"/>
        <v>3.7104307213284899</v>
      </c>
      <c r="L12" s="16"/>
    </row>
    <row r="13" spans="2:12" x14ac:dyDescent="0.25">
      <c r="B13" s="16"/>
      <c r="C13" s="23">
        <v>45197</v>
      </c>
      <c r="D13" s="16"/>
      <c r="E13" s="12">
        <v>138</v>
      </c>
      <c r="F13" s="18"/>
      <c r="G13" s="12">
        <v>4</v>
      </c>
      <c r="H13" s="16"/>
      <c r="I13" s="13">
        <f t="shared" si="0"/>
        <v>34.5</v>
      </c>
      <c r="J13" s="16"/>
      <c r="K13" s="3">
        <f t="shared" si="1"/>
        <v>3.5806953814218994</v>
      </c>
      <c r="L13" s="16"/>
    </row>
    <row r="14" spans="2:12" x14ac:dyDescent="0.25">
      <c r="B14" s="16"/>
      <c r="C14" s="23">
        <v>45225</v>
      </c>
      <c r="D14" s="16"/>
      <c r="E14" s="12">
        <v>113</v>
      </c>
      <c r="F14" s="18"/>
      <c r="G14" s="12">
        <v>2</v>
      </c>
      <c r="H14" s="16"/>
      <c r="I14" s="13">
        <f t="shared" si="0"/>
        <v>56.5</v>
      </c>
      <c r="J14" s="16"/>
      <c r="K14" s="3">
        <f t="shared" si="1"/>
        <v>2.9320186818889464</v>
      </c>
      <c r="L14" s="16"/>
    </row>
    <row r="15" spans="2:12" x14ac:dyDescent="0.25">
      <c r="B15" s="16"/>
      <c r="C15" s="23">
        <v>45274</v>
      </c>
      <c r="D15" s="16"/>
      <c r="E15" s="12">
        <v>122</v>
      </c>
      <c r="F15" s="18"/>
      <c r="G15" s="12">
        <v>3</v>
      </c>
      <c r="H15" s="16"/>
      <c r="I15" s="13">
        <f t="shared" si="0"/>
        <v>40.666666666666664</v>
      </c>
      <c r="J15" s="16"/>
      <c r="K15" s="3">
        <f t="shared" si="1"/>
        <v>3.1655422937208098</v>
      </c>
      <c r="L15" s="16"/>
    </row>
    <row r="16" spans="2:12" x14ac:dyDescent="0.25">
      <c r="B16" s="16"/>
      <c r="C16" s="23">
        <v>45316</v>
      </c>
      <c r="D16" s="16"/>
      <c r="E16" s="12">
        <v>183</v>
      </c>
      <c r="F16" s="18"/>
      <c r="G16" s="12">
        <v>2</v>
      </c>
      <c r="H16" s="16"/>
      <c r="I16" s="13">
        <f t="shared" si="0"/>
        <v>91.5</v>
      </c>
      <c r="J16" s="16"/>
      <c r="K16" s="3">
        <f t="shared" si="1"/>
        <v>4.7483134405812146</v>
      </c>
      <c r="L16" s="16"/>
    </row>
    <row r="17" spans="2:12" x14ac:dyDescent="0.25">
      <c r="B17" s="16"/>
      <c r="C17" s="23">
        <v>45378</v>
      </c>
      <c r="D17" s="16"/>
      <c r="E17" s="12">
        <v>122</v>
      </c>
      <c r="F17" s="18"/>
      <c r="G17" s="12">
        <v>2</v>
      </c>
      <c r="H17" s="16"/>
      <c r="I17" s="13">
        <f t="shared" si="0"/>
        <v>61</v>
      </c>
      <c r="J17" s="16"/>
      <c r="K17" s="3">
        <f t="shared" si="1"/>
        <v>3.1655422937208098</v>
      </c>
      <c r="L17" s="16"/>
    </row>
    <row r="18" spans="2:12" x14ac:dyDescent="0.25">
      <c r="B18" s="16"/>
      <c r="C18" s="23">
        <v>45407</v>
      </c>
      <c r="D18" s="16"/>
      <c r="E18" s="12">
        <v>85</v>
      </c>
      <c r="F18" s="18"/>
      <c r="G18" s="12">
        <v>2</v>
      </c>
      <c r="H18" s="16"/>
      <c r="I18" s="13">
        <f t="shared" si="0"/>
        <v>42.5</v>
      </c>
      <c r="J18" s="16"/>
      <c r="K18" s="3">
        <f t="shared" si="1"/>
        <v>2.2055007784120395</v>
      </c>
      <c r="L18" s="16"/>
    </row>
    <row r="19" spans="2:12" x14ac:dyDescent="0.25">
      <c r="B19" s="16"/>
      <c r="C19" s="23">
        <v>45442</v>
      </c>
      <c r="D19" s="16"/>
      <c r="E19" s="12">
        <v>92.7</v>
      </c>
      <c r="F19" s="18"/>
      <c r="G19" s="12">
        <v>2</v>
      </c>
      <c r="H19" s="16"/>
      <c r="I19" s="13">
        <f t="shared" si="0"/>
        <v>46.35</v>
      </c>
      <c r="J19" s="16"/>
      <c r="K19" s="3">
        <f t="shared" si="1"/>
        <v>2.4052932018681892</v>
      </c>
      <c r="L19" s="16"/>
    </row>
    <row r="20" spans="2:12" x14ac:dyDescent="0.25">
      <c r="B20" s="16"/>
      <c r="C20" s="23">
        <v>45498</v>
      </c>
      <c r="D20" s="16"/>
      <c r="E20" s="12">
        <v>100</v>
      </c>
      <c r="F20" s="18"/>
      <c r="G20" s="12">
        <v>2</v>
      </c>
      <c r="H20" s="16"/>
      <c r="I20" s="13">
        <f t="shared" si="0"/>
        <v>50</v>
      </c>
      <c r="J20" s="16"/>
      <c r="K20" s="3">
        <f t="shared" si="1"/>
        <v>2.5947067981318113</v>
      </c>
      <c r="L20" s="16"/>
    </row>
    <row r="21" spans="2:12" x14ac:dyDescent="0.25">
      <c r="B21" s="16"/>
      <c r="C21" s="23">
        <v>45561</v>
      </c>
      <c r="D21" s="16"/>
      <c r="E21" s="12">
        <v>131</v>
      </c>
      <c r="F21" s="18"/>
      <c r="G21" s="12">
        <v>4</v>
      </c>
      <c r="H21" s="16"/>
      <c r="I21" s="13">
        <f t="shared" si="0"/>
        <v>32.75</v>
      </c>
      <c r="J21" s="16"/>
      <c r="K21" s="3">
        <f t="shared" si="1"/>
        <v>3.3990659055526726</v>
      </c>
      <c r="L21" s="16"/>
    </row>
    <row r="22" spans="2:12" x14ac:dyDescent="0.25">
      <c r="B22" s="16"/>
      <c r="C22" s="21"/>
      <c r="D22" s="16"/>
      <c r="E22" s="18"/>
      <c r="F22" s="18"/>
      <c r="G22" s="18"/>
      <c r="H22" s="16"/>
      <c r="I22" s="16"/>
      <c r="J22" s="16"/>
      <c r="K22" s="16"/>
      <c r="L22" s="16"/>
    </row>
    <row r="23" spans="2:12" x14ac:dyDescent="0.25">
      <c r="B23" s="16"/>
      <c r="C23" s="22" t="s">
        <v>136</v>
      </c>
      <c r="D23" s="16"/>
      <c r="E23" s="14">
        <f>AVERAGE(E5:E21)</f>
        <v>115.43529411764706</v>
      </c>
      <c r="F23" s="19"/>
      <c r="G23" s="14">
        <f>AVERAGE(G5:G21)</f>
        <v>3.4117647058823528</v>
      </c>
      <c r="H23" s="16"/>
      <c r="I23" s="13">
        <f>AVERAGE(I5:I21)</f>
        <v>38.541736694677873</v>
      </c>
      <c r="J23" s="16"/>
      <c r="K23" s="15">
        <f>AVERAGE(K5:K21)</f>
        <v>2.9952074239140392</v>
      </c>
      <c r="L23" s="16"/>
    </row>
    <row r="24" spans="2:12" x14ac:dyDescent="0.25">
      <c r="B24" s="16"/>
      <c r="C24" s="22" t="s">
        <v>145</v>
      </c>
      <c r="D24" s="16"/>
      <c r="E24" s="14">
        <f>_xlfn.STDEV.P(E5:E21)</f>
        <v>31.607295158972946</v>
      </c>
      <c r="F24" s="19"/>
      <c r="G24" s="14">
        <f>_xlfn.STDEV.P(G5:G21)</f>
        <v>1.3745084053585792</v>
      </c>
      <c r="H24" s="16"/>
      <c r="I24" s="13">
        <f>_xlfn.STDEV.P(I5:I21)</f>
        <v>18.046028142810915</v>
      </c>
      <c r="J24" s="16"/>
      <c r="K24" s="15">
        <f>_xlfn.STDEV.P(K5:K21)</f>
        <v>0.82011663619545905</v>
      </c>
      <c r="L24" s="16"/>
    </row>
    <row r="25" spans="2:12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7" spans="2:12" x14ac:dyDescent="0.25">
      <c r="C27" t="s">
        <v>146</v>
      </c>
      <c r="E27" t="s">
        <v>147</v>
      </c>
    </row>
    <row r="28" spans="2:12" x14ac:dyDescent="0.25">
      <c r="E28" t="s">
        <v>148</v>
      </c>
    </row>
    <row r="29" spans="2:12" x14ac:dyDescent="0.25">
      <c r="E29" t="s">
        <v>149</v>
      </c>
    </row>
    <row r="30" spans="2:12" x14ac:dyDescent="0.25">
      <c r="E30" t="s">
        <v>150</v>
      </c>
    </row>
    <row r="31" spans="2:12" x14ac:dyDescent="0.25">
      <c r="E31" t="s">
        <v>151</v>
      </c>
    </row>
  </sheetData>
  <pageMargins left="0.7" right="0.7" top="0.75" bottom="0.75" header="0.3" footer="0.3"/>
  <pageSetup paperSize="9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A4CEBB1D6A641A4E837F1E441D55020D" ma:contentTypeVersion="47" ma:contentTypeDescription="Create a new document." ma:contentTypeScope="" ma:versionID="6166f242b60acedb9b347ca2f7eb299a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13c3dd66-95f8-469c-aefa-160cfe61df31" targetNamespace="http://schemas.microsoft.com/office/2006/metadata/properties" ma:root="true" ma:fieldsID="4d4ff7a7626ba3a1fb4aa6e543c52b5b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13c3dd66-95f8-469c-aefa-160cfe61df31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9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3dd66-95f8-469c-aefa-160cfe61d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50" nillable="true" ma:displayName="Tags" ma:internalName="MediaServiceAutoTags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I s E A A B Q S w M E F A A C A A g A s F Z e W f Y W a 3 O l A A A A 9 g A A A B I A H A B D b 2 5 m a W c v U G F j a 2 F n Z S 5 4 b W w g o h g A K K A U A A A A A A A A A A A A A A A A A A A A A A A A A A A A h Y + x D o I w F E V / h X S n L W U h 5 F E T H V w k M T E x r g 1 U a I S H o c X y b w 5 + k r 8 g R l E 3 x 3 v u G e 6 9 X 2 + w G N s m u O j e m g 4 z E l F O A o 1 F V x q s M j K 4 Y 5 i Q h Y S t K k 6 q 0 s E k o 0 1 H W 2 a k d u 6 c M u a 9 p z 6 m X V 8 x w X n E D v l m V 9 S 6 V e Q j m / 9 y a N A 6 h Y U m E v a v M V L Q K B Y 0 F g n l w G Y I u c G v I K a 9 z / Y H w m p o 3 N B r q T F c L 4 H N E d j 7 g 3 w A U E s D B B Q A A g A I A L B W X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w V l 5 Z j e o B t o Q B A A D Y A g A A E w A c A E Z v c m 1 1 b G F z L 1 N l Y 3 R p b 2 4 x L m 0 g o h g A K K A U A A A A A A A A A A A A A A A A A A A A A A A A A A A A d Z J B S 8 N A E I X v h f 6 H Y b 2 0 E I v V i 1 h 6 k K S i i B p I 1 E N T Z E 2 n z e J m p + x O p K X 0 v 7 u x U U t b A 2 H J f L N v 3 h v i M G d F B p L t 2 R + 0 W + 2 W K 6 T F K S Q F I v d h C B q 5 3 Q L / J F T Z H H 1 l t M x R 9 1 7 J f r w T f X R u l M Z e S I b R s O u I 8 C p 7 d m h d d q + 4 9 4 p a u + z J Y G T V J 8 I p P F S G y T h Y 6 D w b P S T 1 C 3 E c Z j H a U j H c x B f 9 i / P 4 N n s 5 O 7 v 0 7 U 3 5 R V o l a 4 t Z a u U U Y T S b 6 c q P g 0 i y 7 C 2 1 W 4 p u A K b S O g C 2 F X a D x v J 3 i L f v w x v f J l i P 7 x j L o d h C E d w r M 2 2 + x G Q z r i U n z f 0 T E V s q i f 0 + b t E P t k 5 4 m V S + + 8 Q N a e q d 3 V E B j B t 6 r X W S S y 2 t G 9 a + J t 1 f 4 b C Q Z u 5 1 0 9 U C / 0 R 9 P O N m Z M u Q d F W a G r r O E R f B e i 2 2 L T 4 A s G + D q W T c B L A W v 8 s J n 6 I f K M 3 q g L 3 1 / 6 V p k u y z 6 5 K M k j 4 L P C q 2 N E e z 3 5 E S H 6 G M S 9 7 B d 5 Y O L s Y F u U V B t n L 7 J J J K r y B S L v c / 5 R x 3 8 a b b b i l z d J u D L 1 B L A Q I t A B Q A A g A I A L B W X l n 2 F m t z p Q A A A P Y A A A A S A A A A A A A A A A A A A A A A A A A A A A B D b 2 5 m a W c v U G F j a 2 F n Z S 5 4 b W x Q S w E C L Q A U A A I A C A C w V l 5 Z D 8 r p q 6 Q A A A D p A A A A E w A A A A A A A A A A A A A A A A D x A A A A W 0 N v b n R l b n R f V H l w Z X N d L n h t b F B L A Q I t A B Q A A g A I A L B W X l m N 6 g G 2 h A E A A N g C A A A T A A A A A A A A A A A A A A A A A O I B A A B G b 3 J t d W x h c y 9 T Z W N 0 a W 9 u M S 5 t U E s F B g A A A A A D A A M A w g A A A L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w O A A A A A A A A W g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o Z W V 0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h k Z D E x M z d m L W N j Z j M t N D V i O C 0 4 N D Y y L T Y 0 O T U y M j k 3 N m Y 2 Y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2 h l Z X Q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z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z M F Q x M D o 1 M z o z M y 4 0 M D k z N j A 4 W i I g L z 4 8 R W 5 0 c n k g V H l w Z T 0 i R m l s b E N v b H V t b l R 5 c G V z I i B W Y W x 1 Z T 0 i c 0 N R Q U F B Q U F H Q U F B Q S I g L z 4 8 R W 5 0 c n k g V H l w Z T 0 i R m l s b E N v b H V t b k 5 h b W V z I i B W Y W x 1 Z T 0 i c 1 s m c X V v d D t D b 2 x 1 b W 4 x J n F 1 b 3 Q 7 L C Z x d W 9 0 O 0 V m Z m x 1 Z W 5 0 I E N P R C Z x d W 9 0 O y w m c X V v d D t F Z m Z s d W V u d C B D T 0 R f M S Z x d W 9 0 O y w m c X V v d D t F Z m Z s d W V u d C B U U 1 M m c X V v d D s s J n F 1 b 3 Q 7 Q W 1 v b m l h Y 2 F s I E 5 p d H J v Z 2 V u J n F 1 b 3 Q 7 L C Z x d W 9 0 O 1 R v d G F s I E 5 p d H J v Z 2 V u J n F 1 b 3 Q 7 L C Z x d W 9 0 O 1 R v d G F s I E l y b 2 4 m c X V v d D s s J n F 1 b 3 Q 7 U G h v c 3 B o b 3 J 1 c y Z x d W 9 0 O y w m c X V v d D t E Y W l s e S B E a X N j a G F y Z 2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a G V l d D E v Q X V 0 b 1 J l b W 9 2 Z W R D b 2 x 1 b W 5 z M S 5 7 Q 2 9 s d W 1 u M S w w f S Z x d W 9 0 O y w m c X V v d D t T Z W N 0 a W 9 u M S 9 T a G V l d D E v Q X V 0 b 1 J l b W 9 2 Z W R D b 2 x 1 b W 5 z M S 5 7 R W Z m b H V l b n Q g Q 0 9 E L D F 9 J n F 1 b 3 Q 7 L C Z x d W 9 0 O 1 N l Y 3 R p b 2 4 x L 1 N o Z W V 0 M S 9 B d X R v U m V t b 3 Z l Z E N v b H V t b n M x L n t F Z m Z s d W V u d C B D T 0 R f M S w y f S Z x d W 9 0 O y w m c X V v d D t T Z W N 0 a W 9 u M S 9 T a G V l d D E v Q X V 0 b 1 J l b W 9 2 Z W R D b 2 x 1 b W 5 z M S 5 7 R W Z m b H V l b n Q g V F N T L D N 9 J n F 1 b 3 Q 7 L C Z x d W 9 0 O 1 N l Y 3 R p b 2 4 x L 1 N o Z W V 0 M S 9 B d X R v U m V t b 3 Z l Z E N v b H V t b n M x L n t B b W 9 u a W F j Y W w g T m l 0 c m 9 n Z W 4 s N H 0 m c X V v d D s s J n F 1 b 3 Q 7 U 2 V j d G l v b j E v U 2 h l Z X Q x L 0 F 1 d G 9 S Z W 1 v d m V k Q 2 9 s d W 1 u c z E u e 1 R v d G F s I E 5 p d H J v Z 2 V u L D V 9 J n F 1 b 3 Q 7 L C Z x d W 9 0 O 1 N l Y 3 R p b 2 4 x L 1 N o Z W V 0 M S 9 B d X R v U m V t b 3 Z l Z E N v b H V t b n M x L n t U b 3 R h b C B J c m 9 u L D Z 9 J n F 1 b 3 Q 7 L C Z x d W 9 0 O 1 N l Y 3 R p b 2 4 x L 1 N o Z W V 0 M S 9 B d X R v U m V t b 3 Z l Z E N v b H V t b n M x L n t Q a G 9 z c G h v c n V z L D d 9 J n F 1 b 3 Q 7 L C Z x d W 9 0 O 1 N l Y 3 R p b 2 4 x L 1 N o Z W V 0 M S 9 B d X R v U m V t b 3 Z l Z E N v b H V t b n M x L n t E Y W l s e S B E a X N j a G F y Z 2 U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U 2 h l Z X Q x L 0 F 1 d G 9 S Z W 1 v d m V k Q 2 9 s d W 1 u c z E u e 0 N v b H V t b j E s M H 0 m c X V v d D s s J n F 1 b 3 Q 7 U 2 V j d G l v b j E v U 2 h l Z X Q x L 0 F 1 d G 9 S Z W 1 v d m V k Q 2 9 s d W 1 u c z E u e 0 V m Z m x 1 Z W 5 0 I E N P R C w x f S Z x d W 9 0 O y w m c X V v d D t T Z W N 0 a W 9 u M S 9 T a G V l d D E v Q X V 0 b 1 J l b W 9 2 Z W R D b 2 x 1 b W 5 z M S 5 7 R W Z m b H V l b n Q g Q 0 9 E X z E s M n 0 m c X V v d D s s J n F 1 b 3 Q 7 U 2 V j d G l v b j E v U 2 h l Z X Q x L 0 F 1 d G 9 S Z W 1 v d m V k Q 2 9 s d W 1 u c z E u e 0 V m Z m x 1 Z W 5 0 I F R T U y w z f S Z x d W 9 0 O y w m c X V v d D t T Z W N 0 a W 9 u M S 9 T a G V l d D E v Q X V 0 b 1 J l b W 9 2 Z W R D b 2 x 1 b W 5 z M S 5 7 Q W 1 v b m l h Y 2 F s I E 5 p d H J v Z 2 V u L D R 9 J n F 1 b 3 Q 7 L C Z x d W 9 0 O 1 N l Y 3 R p b 2 4 x L 1 N o Z W V 0 M S 9 B d X R v U m V t b 3 Z l Z E N v b H V t b n M x L n t U b 3 R h b C B O a X R y b 2 d l b i w 1 f S Z x d W 9 0 O y w m c X V v d D t T Z W N 0 a W 9 u M S 9 T a G V l d D E v Q X V 0 b 1 J l b W 9 2 Z W R D b 2 x 1 b W 5 z M S 5 7 V G 9 0 Y W w g S X J v b i w 2 f S Z x d W 9 0 O y w m c X V v d D t T Z W N 0 a W 9 u M S 9 T a G V l d D E v Q X V 0 b 1 J l b W 9 2 Z W R D b 2 x 1 b W 5 z M S 5 7 U G h v c 3 B o b 3 J 1 c y w 3 f S Z x d W 9 0 O y w m c X V v d D t T Z W N 0 a W 9 u M S 9 T a G V l d D E v Q X V 0 b 1 J l b W 9 2 Z W R D b 2 x 1 b W 5 z M S 5 7 R G F p b H k g R G l z Y 2 h h c m d l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G V l d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x L 1 N o Z W V 0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H V 5 h 6 d Z / E K C P B 3 C a w R C s A A A A A A C A A A A A A A Q Z g A A A A E A A C A A A A B u K Z u L X K o t S M S K G e 8 j 0 G H r J p C a e q v h 8 E E / L Z D W s J a P x Q A A A A A O g A A A A A I A A C A A A A D 2 X 6 G L 1 A E f T O Q N S I r a l c 9 h Z F r 8 H Y B S T h y C V o p v I I u s h 1 A A A A A m u w 5 X + / 6 0 V J Z p r U H Q P y Y w I 0 G j d 4 H B K K V L m 8 7 K W a c N T W O i / q e h x N r 4 8 1 s X Z z 1 q F Q X G f 9 M C / S 3 k N 0 k 0 D C m J 2 z 4 B H W N L g d + 1 q Q S l a p X / K 8 t J r E A A A A B V o 2 G q C 3 X 4 5 e Q L K 0 v H K B k P p 8 y w + Z q / h s q x B j F f 8 1 m R s U + 4 x k G Q e o 8 T K L o P c 4 e Q v K I B A 6 V y H + i w Z B 5 7 9 j h H 3 R H 9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c3dd66-95f8-469c-aefa-160cfe61df31">
      <Terms xmlns="http://schemas.microsoft.com/office/infopath/2007/PartnerControls"/>
    </lcf76f155ced4ddcb4097134ff3c332f>
    <TaxCatchAll xmlns="662745e8-e224-48e8-a2e3-254862b8c2f5">
      <Value>181</Value>
      <Value>12</Value>
      <Value>10</Value>
      <Value>9</Value>
      <Value>38</Value>
    </TaxCatchAll>
    <EAReceivedDate xmlns="eebef177-55b5-4448-a5fb-28ea454417ee">2024-11-28T00:00:00+00:00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epr-fp3132ph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 - Do not select for New Permits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Muntons PLC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2024-11-28T00:00:00+00:00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EPRNumber xmlns="eebef177-55b5-4448-a5fb-28ea454417ee">EPR/FP3132PH/V007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IP14 2AG</FacilityAddressPostcode>
    <ExternalAuthor xmlns="eebef177-55b5-4448-a5fb-28ea454417ee">Operator</ExternalAuthor>
    <SiteName xmlns="eebef177-55b5-4448-a5fb-28ea454417ee">Cedars Maltings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Cedars Maltings Needham Road Stowmarket Suffolk IP14 2AG</FacilityAddress>
  </documentManagement>
</p:properties>
</file>

<file path=customXml/itemProps1.xml><?xml version="1.0" encoding="utf-8"?>
<ds:datastoreItem xmlns:ds="http://schemas.openxmlformats.org/officeDocument/2006/customXml" ds:itemID="{305E60E6-61BF-4E48-95CA-4606F990CF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F71BD6-2148-4E2E-A6E9-9C73E4275ADD}"/>
</file>

<file path=customXml/itemProps3.xml><?xml version="1.0" encoding="utf-8"?>
<ds:datastoreItem xmlns:ds="http://schemas.openxmlformats.org/officeDocument/2006/customXml" ds:itemID="{6F5E0D89-8CC9-4857-BDF1-68CCBEF0F51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20EF74B-A594-42FD-83F4-7121C7133125}">
  <ds:schemaRefs>
    <ds:schemaRef ds:uri="http://schemas.microsoft.com/office/2006/metadata/properties"/>
    <ds:schemaRef ds:uri="http://schemas.microsoft.com/office/infopath/2007/PartnerControls"/>
    <ds:schemaRef ds:uri="e54e92f4-bcfd-4720-a444-4320c349d90a"/>
    <ds:schemaRef ds:uri="37fcde1d-4f0d-48cb-9333-7d51712572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Muntons Effluent</vt:lpstr>
      <vt:lpstr>BOD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 Wells</dc:creator>
  <cp:lastModifiedBy>Kit Wells</cp:lastModifiedBy>
  <dcterms:created xsi:type="dcterms:W3CDTF">2024-10-30T10:50:54Z</dcterms:created>
  <dcterms:modified xsi:type="dcterms:W3CDTF">2024-11-28T15:25:26Z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0x0101000E9AD557692E154F9D2697C8C6432F7600A4CEBB1D6A641A4E837F1E441D55020D</vt:lpwstr>
  </property>
  <property fmtid="{D5CDD505-2E9C-101B-9397-08002B2CF9AE}" pid="3" name="MediaServiceImageTags">
    <vt:lpwstr/>
  </property>
  <property fmtid="{D5CDD505-2E9C-101B-9397-08002B2CF9AE}" pid="4" name="PermitDocumentType">
    <vt:lpwstr/>
  </property>
  <property fmtid="{D5CDD505-2E9C-101B-9397-08002B2CF9AE}" pid="5" name="TypeofPermit">
    <vt:lpwstr>9;#N/A - Do not select for New Permits|0430e4c2-ee0a-4b2d-9af6-df735aafbcb2</vt:lpwstr>
  </property>
  <property fmtid="{D5CDD505-2E9C-101B-9397-08002B2CF9AE}" pid="6" name="DisclosureStatus">
    <vt:lpwstr>181;#Public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12;#Application ＆ Associated Docs|5eadfd3c-6deb-44e1-b7e1-16accd427bec</vt:lpwstr>
  </property>
  <property fmtid="{D5CDD505-2E9C-101B-9397-08002B2CF9AE}" pid="9" name="RegulatedActivityClass">
    <vt:lpwstr>38;#Installations|645f1c9c-65df-490a-9ce3-4a2aa7c5ff7f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10;#EPR|0e5af97d-1a8c-4d8f-a20b-528a11cab1f6</vt:lpwstr>
  </property>
  <property fmtid="{D5CDD505-2E9C-101B-9397-08002B2CF9AE}" pid="15" name="RegulatedActivitySub-Class">
    <vt:lpwstr/>
  </property>
  <property fmtid="{D5CDD505-2E9C-101B-9397-08002B2CF9AE}" pid="16" name="RegulatedActivitySub_x002d_Class">
    <vt:lpwstr/>
  </property>
  <property fmtid="{D5CDD505-2E9C-101B-9397-08002B2CF9AE}" pid="17" name="SysUpdateNoER">
    <vt:lpwstr>No</vt:lpwstr>
  </property>
</Properties>
</file>