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0"/>
  <workbookPr/>
  <mc:AlternateContent xmlns:mc="http://schemas.openxmlformats.org/markup-compatibility/2006">
    <mc:Choice Requires="x15">
      <x15ac:absPath xmlns:x15ac="http://schemas.microsoft.com/office/spreadsheetml/2010/11/ac" url="https://defra-my.sharepoint.com/personal/francis_nwafor_environment-agency_gov_uk/Documents/Desktop/"/>
    </mc:Choice>
  </mc:AlternateContent>
  <xr:revisionPtr revIDLastSave="0" documentId="8_{74A47599-E884-4D57-B270-E91C21A0CC7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LR" sheetId="1" r:id="rId1"/>
    <sheet name="Test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3" l="1"/>
  <c r="L25" i="3"/>
  <c r="L27" i="3"/>
  <c r="L28" i="3"/>
  <c r="L29" i="3"/>
  <c r="L30" i="3"/>
  <c r="L32" i="3"/>
  <c r="L33" i="3"/>
  <c r="J24" i="3"/>
  <c r="J25" i="3"/>
  <c r="J26" i="3"/>
  <c r="J27" i="3"/>
  <c r="J28" i="3"/>
  <c r="J29" i="3"/>
  <c r="J30" i="3"/>
  <c r="J31" i="3"/>
  <c r="J32" i="3"/>
  <c r="J33" i="3"/>
  <c r="J23" i="3"/>
  <c r="I24" i="3"/>
  <c r="I25" i="3"/>
  <c r="I26" i="3"/>
  <c r="I27" i="3"/>
  <c r="I28" i="3"/>
  <c r="I29" i="3"/>
  <c r="I30" i="3"/>
  <c r="I31" i="3"/>
  <c r="I32" i="3"/>
  <c r="I33" i="3"/>
  <c r="I23" i="3"/>
  <c r="E24" i="3"/>
  <c r="G24" i="3" s="1"/>
  <c r="E25" i="3"/>
  <c r="E26" i="3"/>
  <c r="E27" i="3"/>
  <c r="G27" i="3" s="1"/>
  <c r="E28" i="3"/>
  <c r="G28" i="3" s="1"/>
  <c r="E29" i="3"/>
  <c r="E30" i="3"/>
  <c r="E31" i="3"/>
  <c r="E32" i="3"/>
  <c r="G32" i="3" s="1"/>
  <c r="E33" i="3"/>
  <c r="E23" i="3"/>
  <c r="D24" i="3"/>
  <c r="D25" i="3"/>
  <c r="D26" i="3"/>
  <c r="D27" i="3"/>
  <c r="D28" i="3"/>
  <c r="D29" i="3"/>
  <c r="D30" i="3"/>
  <c r="D31" i="3"/>
  <c r="D32" i="3"/>
  <c r="D33" i="3"/>
  <c r="D23" i="3"/>
  <c r="G31" i="3"/>
  <c r="G33" i="3"/>
  <c r="G25" i="3"/>
  <c r="G26" i="3"/>
  <c r="G30" i="3"/>
  <c r="G23" i="3"/>
</calcChain>
</file>

<file path=xl/sharedStrings.xml><?xml version="1.0" encoding="utf-8"?>
<sst xmlns="http://schemas.openxmlformats.org/spreadsheetml/2006/main" count="97" uniqueCount="44">
  <si>
    <t>S Norton Barking H1 SWPRA</t>
  </si>
  <si>
    <t>Job No:</t>
  </si>
  <si>
    <t>416.065442.00001</t>
  </si>
  <si>
    <t>Made by</t>
  </si>
  <si>
    <t>R.Coldicott</t>
  </si>
  <si>
    <t>Date</t>
  </si>
  <si>
    <t>Ref:</t>
  </si>
  <si>
    <t>Checked</t>
  </si>
  <si>
    <t>Sheet</t>
  </si>
  <si>
    <t>of</t>
  </si>
  <si>
    <t>Reviewed</t>
  </si>
  <si>
    <t>Test 1 (Estuarine)</t>
  </si>
  <si>
    <t>Contaminant</t>
  </si>
  <si>
    <t>Average Effluent Concentration (µg/l)</t>
  </si>
  <si>
    <t>AA-EQS</t>
  </si>
  <si>
    <t>Maximum Effluent Concentration (µg/l)</t>
  </si>
  <si>
    <t>MAC-EQS</t>
  </si>
  <si>
    <t>Arsenic, Total</t>
  </si>
  <si>
    <t>FAIL</t>
  </si>
  <si>
    <t>N/A</t>
  </si>
  <si>
    <t>Cadmium, Total</t>
  </si>
  <si>
    <t>Chromium, Total</t>
  </si>
  <si>
    <t>PASS</t>
  </si>
  <si>
    <t>Copper, Total</t>
  </si>
  <si>
    <t>Cyanide</t>
  </si>
  <si>
    <t>Lead, Total</t>
  </si>
  <si>
    <t>Mercury, Total</t>
  </si>
  <si>
    <t>Nickel, Total</t>
  </si>
  <si>
    <t>Zinc, Total</t>
  </si>
  <si>
    <t>Silver, Total</t>
  </si>
  <si>
    <t>Tin, Total</t>
  </si>
  <si>
    <t>Vanadium, Total</t>
  </si>
  <si>
    <t>Phenol</t>
  </si>
  <si>
    <t>Test 2 (Freshwater)</t>
  </si>
  <si>
    <t>Average Effluent flow rate</t>
  </si>
  <si>
    <t>Maximum Effluent flow rate</t>
  </si>
  <si>
    <t>Q95 River flow rate</t>
  </si>
  <si>
    <t>STRF</t>
  </si>
  <si>
    <t>Average Release Concentration (µg/l)</t>
  </si>
  <si>
    <t>Average PC</t>
  </si>
  <si>
    <t>% of AA-EQS</t>
  </si>
  <si>
    <t>Maximum Release Concentration (µg/l)</t>
  </si>
  <si>
    <t>Maximum PC</t>
  </si>
  <si>
    <t>% of MAC-EQS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</si>
</sst>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14" fontId="2" fillId="0" borderId="3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165" fontId="0" fillId="3" borderId="0" xfId="1" applyNumberFormat="1" applyFont="1" applyFill="1"/>
    <xf numFmtId="164" fontId="0" fillId="3" borderId="0" xfId="1" applyNumberFormat="1" applyFont="1" applyFill="1"/>
  </cellXfs>
  <cellStyles count="3">
    <cellStyle name="Normal" xfId="0" builtinId="0"/>
    <cellStyle name="Normal 2" xfId="2" xr:uid="{9047F8B1-C8D9-43E8-ACB9-F117530DE004}"/>
    <cellStyle name="Percent" xfId="1" builtinId="5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7</xdr:col>
      <xdr:colOff>85725</xdr:colOff>
      <xdr:row>2</xdr:row>
      <xdr:rowOff>143770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C61185-E423-7F38-2D07-189A14E9D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76225"/>
          <a:ext cx="1228725" cy="36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R 2023 Colours">
      <a:dk1>
        <a:srgbClr val="1E1E1E"/>
      </a:dk1>
      <a:lt1>
        <a:srgbClr val="FFFFFF"/>
      </a:lt1>
      <a:dk2>
        <a:srgbClr val="3C533C"/>
      </a:dk2>
      <a:lt2>
        <a:srgbClr val="F6F6F2"/>
      </a:lt2>
      <a:accent1>
        <a:srgbClr val="3C533C"/>
      </a:accent1>
      <a:accent2>
        <a:srgbClr val="A9C272"/>
      </a:accent2>
      <a:accent3>
        <a:srgbClr val="667545"/>
      </a:accent3>
      <a:accent4>
        <a:srgbClr val="263326"/>
      </a:accent4>
      <a:accent5>
        <a:srgbClr val="D6F591"/>
      </a:accent5>
      <a:accent6>
        <a:srgbClr val="EEF7DB"/>
      </a:accent6>
      <a:hlink>
        <a:srgbClr val="92B2F5"/>
      </a:hlink>
      <a:folHlink>
        <a:srgbClr val="71756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zoomScaleNormal="100" workbookViewId="0">
      <selection activeCell="AC8" sqref="AC8"/>
    </sheetView>
  </sheetViews>
  <sheetFormatPr defaultColWidth="2.25" defaultRowHeight="12"/>
  <cols>
    <col min="1" max="29" width="2.25" style="1"/>
    <col min="30" max="30" width="8.625" style="1" bestFit="1" customWidth="1"/>
    <col min="31" max="16384" width="2.25" style="1"/>
  </cols>
  <sheetData>
    <row r="1" spans="1:36" ht="19.5" customHeight="1" thickBot="1">
      <c r="A1" s="3"/>
      <c r="B1" s="4"/>
      <c r="C1" s="4"/>
      <c r="D1" s="4"/>
      <c r="E1" s="4"/>
      <c r="F1" s="4"/>
      <c r="G1" s="4"/>
      <c r="H1" s="5"/>
      <c r="J1" s="21" t="s">
        <v>0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</row>
    <row r="2" spans="1:36" ht="19.5" customHeight="1">
      <c r="A2" s="6"/>
      <c r="B2" s="7"/>
      <c r="C2" s="7"/>
      <c r="D2" s="7"/>
      <c r="E2" s="7"/>
      <c r="F2" s="7"/>
      <c r="G2" s="7"/>
      <c r="H2" s="8"/>
      <c r="J2" s="22" t="s">
        <v>1</v>
      </c>
      <c r="K2" s="15"/>
      <c r="L2" s="15"/>
      <c r="M2" s="15" t="s">
        <v>2</v>
      </c>
      <c r="N2" s="15"/>
      <c r="O2" s="15"/>
      <c r="P2" s="15"/>
      <c r="Q2" s="15"/>
      <c r="R2" s="16"/>
      <c r="S2" s="22" t="s">
        <v>3</v>
      </c>
      <c r="T2" s="15"/>
      <c r="U2" s="15"/>
      <c r="V2" s="15"/>
      <c r="W2" s="15" t="s">
        <v>4</v>
      </c>
      <c r="X2" s="15"/>
      <c r="Y2" s="15"/>
      <c r="Z2" s="15"/>
      <c r="AA2" s="16"/>
      <c r="AB2" s="22" t="s">
        <v>5</v>
      </c>
      <c r="AC2" s="15"/>
      <c r="AD2" s="26">
        <v>45425</v>
      </c>
      <c r="AE2" s="15"/>
      <c r="AF2" s="15"/>
      <c r="AG2" s="15"/>
      <c r="AH2" s="15"/>
      <c r="AI2" s="15"/>
      <c r="AJ2" s="16"/>
    </row>
    <row r="3" spans="1:36" ht="19.5" customHeight="1">
      <c r="A3" s="6"/>
      <c r="B3" s="7"/>
      <c r="C3" s="7"/>
      <c r="D3" s="7"/>
      <c r="E3" s="7"/>
      <c r="F3" s="7"/>
      <c r="G3" s="7"/>
      <c r="H3" s="8"/>
      <c r="J3" s="23" t="s">
        <v>6</v>
      </c>
      <c r="K3" s="12"/>
      <c r="L3" s="12"/>
      <c r="M3" s="12"/>
      <c r="N3" s="12"/>
      <c r="O3" s="12"/>
      <c r="P3" s="12"/>
      <c r="Q3" s="12"/>
      <c r="R3" s="17"/>
      <c r="S3" s="23" t="s">
        <v>7</v>
      </c>
      <c r="T3" s="12"/>
      <c r="U3" s="12"/>
      <c r="V3" s="12"/>
      <c r="W3" s="12"/>
      <c r="X3" s="12"/>
      <c r="Y3" s="12"/>
      <c r="Z3" s="12"/>
      <c r="AA3" s="17"/>
      <c r="AB3" s="23" t="s">
        <v>8</v>
      </c>
      <c r="AC3" s="12"/>
      <c r="AD3" s="12"/>
      <c r="AE3" s="12"/>
      <c r="AF3" s="12"/>
      <c r="AG3" s="25" t="s">
        <v>9</v>
      </c>
      <c r="AH3" s="12"/>
      <c r="AI3" s="12"/>
      <c r="AJ3" s="17"/>
    </row>
    <row r="4" spans="1:36" ht="19.5" customHeight="1" thickBot="1">
      <c r="A4" s="9"/>
      <c r="B4" s="10"/>
      <c r="C4" s="10"/>
      <c r="D4" s="10"/>
      <c r="E4" s="10"/>
      <c r="F4" s="10"/>
      <c r="G4" s="10"/>
      <c r="H4" s="11"/>
      <c r="J4" s="18"/>
      <c r="K4" s="19"/>
      <c r="L4" s="19"/>
      <c r="M4" s="19"/>
      <c r="N4" s="19"/>
      <c r="O4" s="19"/>
      <c r="P4" s="19"/>
      <c r="Q4" s="19"/>
      <c r="R4" s="20"/>
      <c r="S4" s="24" t="s">
        <v>10</v>
      </c>
      <c r="T4" s="19"/>
      <c r="U4" s="19"/>
      <c r="V4" s="19"/>
      <c r="W4" s="19"/>
      <c r="X4" s="19"/>
      <c r="Y4" s="19"/>
      <c r="Z4" s="19"/>
      <c r="AA4" s="20"/>
      <c r="AB4" s="18"/>
      <c r="AC4" s="19"/>
      <c r="AD4" s="19"/>
      <c r="AE4" s="19"/>
      <c r="AF4" s="19"/>
      <c r="AG4" s="19"/>
      <c r="AH4" s="19"/>
      <c r="AI4" s="19"/>
      <c r="AJ4" s="20"/>
    </row>
    <row r="5" spans="1:36" ht="14.25" customHeight="1"/>
    <row r="6" spans="1:36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4.25" customHeight="1"/>
  </sheetData>
  <pageMargins left="0.70866141732283472" right="0.43307086614173229" top="0.31496062992125984" bottom="0.51181102362204722" header="0" footer="0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abSelected="1" workbookViewId="0">
      <selection activeCell="F36" sqref="F36"/>
    </sheetView>
  </sheetViews>
  <sheetFormatPr defaultRowHeight="14.25"/>
  <cols>
    <col min="1" max="1" width="18.375" bestFit="1" customWidth="1"/>
    <col min="2" max="2" width="12.5" customWidth="1"/>
    <col min="3" max="3" width="9.375" customWidth="1"/>
    <col min="4" max="4" width="12.25" customWidth="1"/>
    <col min="5" max="5" width="13.5" customWidth="1"/>
    <col min="6" max="6" width="13.125" customWidth="1"/>
    <col min="7" max="7" width="13" customWidth="1"/>
    <col min="8" max="8" width="23.125" bestFit="1" customWidth="1"/>
    <col min="9" max="9" width="12.25" customWidth="1"/>
    <col min="10" max="10" width="12.875" customWidth="1"/>
  </cols>
  <sheetData>
    <row r="1" spans="1:8" ht="15">
      <c r="A1" s="27" t="s">
        <v>11</v>
      </c>
    </row>
    <row r="3" spans="1:8" ht="57">
      <c r="A3" t="s">
        <v>12</v>
      </c>
      <c r="B3" s="28" t="s">
        <v>13</v>
      </c>
      <c r="C3" s="28" t="s">
        <v>14</v>
      </c>
      <c r="D3" s="28"/>
      <c r="E3" s="28" t="s">
        <v>15</v>
      </c>
      <c r="F3" s="28" t="s">
        <v>16</v>
      </c>
      <c r="H3" s="28"/>
    </row>
    <row r="4" spans="1:8">
      <c r="A4" s="30" t="s">
        <v>17</v>
      </c>
      <c r="B4" s="30">
        <v>75.61</v>
      </c>
      <c r="C4" s="30">
        <v>25</v>
      </c>
      <c r="D4" s="30" t="s">
        <v>18</v>
      </c>
      <c r="E4" s="30">
        <v>457</v>
      </c>
      <c r="F4" s="30" t="s">
        <v>19</v>
      </c>
      <c r="G4" s="30" t="s">
        <v>19</v>
      </c>
    </row>
    <row r="5" spans="1:8">
      <c r="A5" s="30" t="s">
        <v>20</v>
      </c>
      <c r="B5" s="30">
        <v>0.998</v>
      </c>
      <c r="C5" s="30">
        <v>0.2</v>
      </c>
      <c r="D5" s="30" t="s">
        <v>18</v>
      </c>
      <c r="E5" s="30">
        <v>3.3</v>
      </c>
      <c r="F5" s="30">
        <v>1.5</v>
      </c>
      <c r="G5" s="30" t="s">
        <v>18</v>
      </c>
    </row>
    <row r="6" spans="1:8">
      <c r="A6" s="30" t="s">
        <v>21</v>
      </c>
      <c r="B6" s="30">
        <v>6.6</v>
      </c>
      <c r="C6" s="30">
        <v>0.6</v>
      </c>
      <c r="D6" s="30" t="s">
        <v>18</v>
      </c>
      <c r="E6" s="30">
        <v>18</v>
      </c>
      <c r="F6" s="30">
        <v>32</v>
      </c>
      <c r="G6" s="30" t="s">
        <v>22</v>
      </c>
    </row>
    <row r="7" spans="1:8">
      <c r="A7" s="30" t="s">
        <v>23</v>
      </c>
      <c r="B7" s="30">
        <v>57.8</v>
      </c>
      <c r="C7" s="30">
        <v>3.6</v>
      </c>
      <c r="D7" s="30" t="s">
        <v>18</v>
      </c>
      <c r="E7" s="30">
        <v>130</v>
      </c>
      <c r="F7" s="30" t="s">
        <v>19</v>
      </c>
      <c r="G7" s="30" t="s">
        <v>19</v>
      </c>
    </row>
    <row r="8" spans="1:8">
      <c r="A8" s="30" t="s">
        <v>24</v>
      </c>
      <c r="B8" s="30">
        <v>15.8</v>
      </c>
      <c r="C8" s="30">
        <v>1</v>
      </c>
      <c r="D8" s="30" t="s">
        <v>18</v>
      </c>
      <c r="E8" s="30">
        <v>48</v>
      </c>
      <c r="F8" s="30">
        <v>5</v>
      </c>
      <c r="G8" s="30" t="s">
        <v>18</v>
      </c>
    </row>
    <row r="9" spans="1:8">
      <c r="A9" s="30" t="s">
        <v>25</v>
      </c>
      <c r="B9" s="30">
        <v>168.6</v>
      </c>
      <c r="C9" s="30">
        <v>1.3</v>
      </c>
      <c r="D9" s="30" t="s">
        <v>18</v>
      </c>
      <c r="E9" s="30">
        <v>390</v>
      </c>
      <c r="F9" s="30">
        <v>14</v>
      </c>
      <c r="G9" s="30" t="s">
        <v>18</v>
      </c>
    </row>
    <row r="10" spans="1:8">
      <c r="A10" s="30" t="s">
        <v>26</v>
      </c>
      <c r="B10" s="30">
        <v>0.187</v>
      </c>
      <c r="C10" s="30" t="s">
        <v>19</v>
      </c>
      <c r="D10" s="30" t="s">
        <v>19</v>
      </c>
      <c r="E10" s="30">
        <v>1</v>
      </c>
      <c r="F10" s="30">
        <v>7.0000000000000007E-2</v>
      </c>
      <c r="G10" s="30" t="s">
        <v>18</v>
      </c>
    </row>
    <row r="11" spans="1:8">
      <c r="A11" s="30" t="s">
        <v>27</v>
      </c>
      <c r="B11" s="30">
        <v>20.239999999999998</v>
      </c>
      <c r="C11" s="30">
        <v>8.6</v>
      </c>
      <c r="D11" s="30" t="s">
        <v>18</v>
      </c>
      <c r="E11" s="30">
        <v>29</v>
      </c>
      <c r="F11" s="30">
        <v>34</v>
      </c>
      <c r="G11" s="30" t="s">
        <v>22</v>
      </c>
    </row>
    <row r="12" spans="1:8">
      <c r="A12" s="30" t="s">
        <v>28</v>
      </c>
      <c r="B12" s="30">
        <v>852.8</v>
      </c>
      <c r="C12" s="30">
        <v>6.8</v>
      </c>
      <c r="D12" s="30" t="s">
        <v>18</v>
      </c>
      <c r="E12" s="31">
        <v>1900</v>
      </c>
      <c r="F12" s="30" t="s">
        <v>19</v>
      </c>
      <c r="G12" s="30" t="s">
        <v>18</v>
      </c>
    </row>
    <row r="13" spans="1:8">
      <c r="A13" s="30" t="s">
        <v>29</v>
      </c>
      <c r="B13" s="30">
        <v>0.73</v>
      </c>
      <c r="C13" s="30">
        <v>0.5</v>
      </c>
      <c r="D13" s="30" t="s">
        <v>18</v>
      </c>
      <c r="E13" s="30">
        <v>1</v>
      </c>
      <c r="F13" s="30">
        <v>1</v>
      </c>
      <c r="G13" s="30" t="s">
        <v>18</v>
      </c>
    </row>
    <row r="14" spans="1:8">
      <c r="A14" s="29" t="s">
        <v>30</v>
      </c>
      <c r="B14" s="29">
        <v>2.08</v>
      </c>
      <c r="C14" s="29">
        <v>10</v>
      </c>
      <c r="D14" s="29" t="s">
        <v>22</v>
      </c>
      <c r="E14" s="29">
        <v>4.0999999999999996</v>
      </c>
      <c r="F14" s="29" t="s">
        <v>19</v>
      </c>
      <c r="G14" s="29" t="s">
        <v>19</v>
      </c>
    </row>
    <row r="15" spans="1:8">
      <c r="A15" s="29" t="s">
        <v>31</v>
      </c>
      <c r="B15" s="29">
        <v>4.28</v>
      </c>
      <c r="C15" s="29">
        <v>100</v>
      </c>
      <c r="D15" s="29" t="s">
        <v>22</v>
      </c>
      <c r="E15" s="29">
        <v>8.42</v>
      </c>
      <c r="F15" s="29" t="s">
        <v>19</v>
      </c>
      <c r="G15" s="29" t="s">
        <v>19</v>
      </c>
    </row>
    <row r="16" spans="1:8">
      <c r="A16" s="30" t="s">
        <v>32</v>
      </c>
      <c r="B16" s="30">
        <v>22.15</v>
      </c>
      <c r="C16" s="30">
        <v>7.7</v>
      </c>
      <c r="D16" s="30" t="s">
        <v>18</v>
      </c>
      <c r="E16" s="30">
        <v>100</v>
      </c>
      <c r="F16" s="30">
        <v>46</v>
      </c>
      <c r="G16" s="30" t="s">
        <v>18</v>
      </c>
    </row>
    <row r="19" spans="1:12" ht="15">
      <c r="A19" s="27" t="s">
        <v>33</v>
      </c>
      <c r="H19" t="s">
        <v>34</v>
      </c>
      <c r="I19">
        <v>3.2000000000000003E-4</v>
      </c>
    </row>
    <row r="20" spans="1:12">
      <c r="H20" t="s">
        <v>35</v>
      </c>
      <c r="I20">
        <v>1.4E-2</v>
      </c>
    </row>
    <row r="21" spans="1:12">
      <c r="H21" t="s">
        <v>36</v>
      </c>
      <c r="I21">
        <v>7.54</v>
      </c>
    </row>
    <row r="22" spans="1:12" ht="57">
      <c r="A22" s="28" t="s">
        <v>12</v>
      </c>
      <c r="B22" s="28" t="s">
        <v>13</v>
      </c>
      <c r="C22" t="s">
        <v>37</v>
      </c>
      <c r="D22" s="28" t="s">
        <v>38</v>
      </c>
      <c r="E22" t="s">
        <v>39</v>
      </c>
      <c r="F22" t="s">
        <v>14</v>
      </c>
      <c r="G22" t="s">
        <v>40</v>
      </c>
      <c r="H22" s="28" t="s">
        <v>15</v>
      </c>
      <c r="I22" s="28" t="s">
        <v>41</v>
      </c>
      <c r="J22" s="28" t="s">
        <v>42</v>
      </c>
      <c r="K22" t="s">
        <v>16</v>
      </c>
      <c r="L22" s="28" t="s">
        <v>43</v>
      </c>
    </row>
    <row r="23" spans="1:12">
      <c r="A23" s="29" t="s">
        <v>17</v>
      </c>
      <c r="B23" s="29">
        <v>75.61</v>
      </c>
      <c r="C23" s="29">
        <v>0.89</v>
      </c>
      <c r="D23" s="29">
        <f>B23*C23</f>
        <v>67.292900000000003</v>
      </c>
      <c r="E23" s="29">
        <f>(C23*$I$19)/($I$19+$I$21)</f>
        <v>3.7770280306406097E-5</v>
      </c>
      <c r="F23" s="29">
        <v>25</v>
      </c>
      <c r="G23" s="32">
        <f>E23/F23</f>
        <v>1.5108112122562438E-6</v>
      </c>
      <c r="H23" s="29">
        <v>457</v>
      </c>
      <c r="I23" s="29">
        <f>H23*C23</f>
        <v>406.73</v>
      </c>
      <c r="J23" s="29">
        <f>(I23*$I$20)/($I$20+$I$21)</f>
        <v>0.75380195922689974</v>
      </c>
      <c r="K23" s="29" t="s">
        <v>19</v>
      </c>
      <c r="L23" s="33" t="s">
        <v>19</v>
      </c>
    </row>
    <row r="24" spans="1:12">
      <c r="A24" s="29" t="s">
        <v>20</v>
      </c>
      <c r="B24" s="29">
        <v>0.998</v>
      </c>
      <c r="C24" s="29">
        <v>0.37</v>
      </c>
      <c r="D24" s="29">
        <f t="shared" ref="D24:D33" si="0">B24*C24</f>
        <v>0.36925999999999998</v>
      </c>
      <c r="E24" s="29">
        <f t="shared" ref="E24:E33" si="1">(C24*$I$19)/($I$19+$I$21)</f>
        <v>1.5702251363337364E-5</v>
      </c>
      <c r="F24" s="29">
        <v>0.2</v>
      </c>
      <c r="G24" s="32">
        <f t="shared" ref="G24:G33" si="2">E24/F24</f>
        <v>7.8511256816686821E-5</v>
      </c>
      <c r="H24" s="29">
        <v>3.3</v>
      </c>
      <c r="I24" s="29">
        <f t="shared" ref="I24:I33" si="3">H24*C24</f>
        <v>1.2209999999999999</v>
      </c>
      <c r="J24" s="29">
        <f t="shared" ref="J24:J33" si="4">(I24*$I$20)/($I$20+$I$21)</f>
        <v>2.2629070691024618E-3</v>
      </c>
      <c r="K24" s="29">
        <v>1.5</v>
      </c>
      <c r="L24" s="33">
        <f t="shared" ref="L24:L33" si="5">J24/K24</f>
        <v>1.5086047127349745E-3</v>
      </c>
    </row>
    <row r="25" spans="1:12">
      <c r="A25" s="29" t="s">
        <v>21</v>
      </c>
      <c r="B25" s="29">
        <v>6.6</v>
      </c>
      <c r="C25" s="29">
        <v>0.16</v>
      </c>
      <c r="D25" s="29">
        <f t="shared" si="0"/>
        <v>1.056</v>
      </c>
      <c r="E25" s="29">
        <f t="shared" si="1"/>
        <v>6.7901627517134557E-6</v>
      </c>
      <c r="F25" s="29">
        <v>0.6</v>
      </c>
      <c r="G25" s="32">
        <f t="shared" si="2"/>
        <v>1.1316937919522426E-5</v>
      </c>
      <c r="H25" s="29">
        <v>18</v>
      </c>
      <c r="I25" s="29">
        <f t="shared" si="3"/>
        <v>2.88</v>
      </c>
      <c r="J25" s="29">
        <f t="shared" si="4"/>
        <v>5.3375694996028594E-3</v>
      </c>
      <c r="K25" s="29">
        <v>32</v>
      </c>
      <c r="L25" s="33">
        <f t="shared" si="5"/>
        <v>1.6679904686258936E-4</v>
      </c>
    </row>
    <row r="26" spans="1:12">
      <c r="A26" s="29" t="s">
        <v>23</v>
      </c>
      <c r="B26" s="29">
        <v>57.8</v>
      </c>
      <c r="C26" s="29">
        <v>0.21</v>
      </c>
      <c r="D26" s="29">
        <f t="shared" si="0"/>
        <v>12.137999999999998</v>
      </c>
      <c r="E26" s="29">
        <f t="shared" si="1"/>
        <v>8.9120886116239101E-6</v>
      </c>
      <c r="F26" s="29">
        <v>3.6</v>
      </c>
      <c r="G26" s="32">
        <f t="shared" si="2"/>
        <v>2.4755801698955307E-6</v>
      </c>
      <c r="H26" s="29">
        <v>130</v>
      </c>
      <c r="I26" s="29">
        <f t="shared" si="3"/>
        <v>27.3</v>
      </c>
      <c r="J26" s="29">
        <f t="shared" si="4"/>
        <v>5.0595710881652108E-2</v>
      </c>
      <c r="K26" s="29" t="s">
        <v>19</v>
      </c>
      <c r="L26" s="33" t="s">
        <v>19</v>
      </c>
    </row>
    <row r="27" spans="1:12">
      <c r="A27" s="29" t="s">
        <v>24</v>
      </c>
      <c r="B27" s="29">
        <v>15.8</v>
      </c>
      <c r="C27" s="29">
        <v>0.32</v>
      </c>
      <c r="D27" s="29">
        <f t="shared" si="0"/>
        <v>5.056</v>
      </c>
      <c r="E27" s="29">
        <f t="shared" si="1"/>
        <v>1.3580325503426911E-5</v>
      </c>
      <c r="F27" s="29">
        <v>1</v>
      </c>
      <c r="G27" s="32">
        <f t="shared" si="2"/>
        <v>1.3580325503426911E-5</v>
      </c>
      <c r="H27" s="29">
        <v>48</v>
      </c>
      <c r="I27" s="29">
        <f t="shared" si="3"/>
        <v>15.36</v>
      </c>
      <c r="J27" s="29">
        <f t="shared" si="4"/>
        <v>2.846703733121525E-2</v>
      </c>
      <c r="K27" s="29">
        <v>5</v>
      </c>
      <c r="L27" s="33">
        <f t="shared" si="5"/>
        <v>5.6934074662430504E-3</v>
      </c>
    </row>
    <row r="28" spans="1:12">
      <c r="A28" s="29" t="s">
        <v>25</v>
      </c>
      <c r="B28" s="29">
        <v>168.6</v>
      </c>
      <c r="C28" s="29">
        <v>0.17</v>
      </c>
      <c r="D28" s="29">
        <f t="shared" si="0"/>
        <v>28.662000000000003</v>
      </c>
      <c r="E28" s="29">
        <f t="shared" si="1"/>
        <v>7.2145479236955466E-6</v>
      </c>
      <c r="F28" s="29">
        <v>1.3</v>
      </c>
      <c r="G28" s="32">
        <f t="shared" si="2"/>
        <v>5.5496522489965741E-6</v>
      </c>
      <c r="H28" s="29">
        <v>390</v>
      </c>
      <c r="I28" s="29">
        <f t="shared" si="3"/>
        <v>66.300000000000011</v>
      </c>
      <c r="J28" s="29">
        <f t="shared" si="4"/>
        <v>0.12287529785544084</v>
      </c>
      <c r="K28" s="29">
        <v>14</v>
      </c>
      <c r="L28" s="33">
        <f t="shared" si="5"/>
        <v>8.7768069896743458E-3</v>
      </c>
    </row>
    <row r="29" spans="1:12">
      <c r="A29" s="29" t="s">
        <v>26</v>
      </c>
      <c r="B29" s="29">
        <v>0.187</v>
      </c>
      <c r="C29" s="29">
        <v>0.67</v>
      </c>
      <c r="D29" s="29">
        <f t="shared" si="0"/>
        <v>0.12529000000000001</v>
      </c>
      <c r="E29" s="29">
        <f t="shared" si="1"/>
        <v>2.8433806522800097E-5</v>
      </c>
      <c r="F29" s="29" t="s">
        <v>19</v>
      </c>
      <c r="G29" s="32" t="s">
        <v>19</v>
      </c>
      <c r="H29" s="29">
        <v>1</v>
      </c>
      <c r="I29" s="29">
        <f t="shared" si="3"/>
        <v>0.67</v>
      </c>
      <c r="J29" s="29">
        <f t="shared" si="4"/>
        <v>1.241726237754832E-3</v>
      </c>
      <c r="K29" s="29">
        <v>7.0000000000000007E-2</v>
      </c>
      <c r="L29" s="33">
        <f t="shared" si="5"/>
        <v>1.7738946253640454E-2</v>
      </c>
    </row>
    <row r="30" spans="1:12">
      <c r="A30" s="29" t="s">
        <v>27</v>
      </c>
      <c r="B30" s="29">
        <v>20.239999999999998</v>
      </c>
      <c r="C30" s="29">
        <v>0.76</v>
      </c>
      <c r="D30" s="29">
        <f t="shared" si="0"/>
        <v>15.382399999999999</v>
      </c>
      <c r="E30" s="29">
        <f t="shared" si="1"/>
        <v>3.2253273070638914E-5</v>
      </c>
      <c r="F30" s="29">
        <v>8.6</v>
      </c>
      <c r="G30" s="32">
        <f t="shared" si="2"/>
        <v>3.7503805896091763E-6</v>
      </c>
      <c r="H30" s="29">
        <v>29</v>
      </c>
      <c r="I30" s="29">
        <f t="shared" si="3"/>
        <v>22.04</v>
      </c>
      <c r="J30" s="29">
        <f t="shared" si="4"/>
        <v>4.0847233253905213E-2</v>
      </c>
      <c r="K30" s="29">
        <v>34</v>
      </c>
      <c r="L30" s="33">
        <f t="shared" si="5"/>
        <v>1.2013892133501533E-3</v>
      </c>
    </row>
    <row r="31" spans="1:12">
      <c r="A31" s="29" t="s">
        <v>28</v>
      </c>
      <c r="B31" s="29">
        <v>852.8</v>
      </c>
      <c r="C31" s="29">
        <v>0.33</v>
      </c>
      <c r="D31" s="29">
        <f t="shared" si="0"/>
        <v>281.42399999999998</v>
      </c>
      <c r="E31" s="29">
        <f t="shared" si="1"/>
        <v>1.4004710675409002E-5</v>
      </c>
      <c r="F31" s="29">
        <v>6.8</v>
      </c>
      <c r="G31" s="32">
        <f t="shared" si="2"/>
        <v>2.0595162757954416E-6</v>
      </c>
      <c r="H31" s="29">
        <v>1900</v>
      </c>
      <c r="I31" s="29">
        <f t="shared" si="3"/>
        <v>627</v>
      </c>
      <c r="J31" s="29">
        <f t="shared" si="4"/>
        <v>1.1620333598093726</v>
      </c>
      <c r="K31" s="29" t="s">
        <v>19</v>
      </c>
      <c r="L31" s="33" t="s">
        <v>19</v>
      </c>
    </row>
    <row r="32" spans="1:12">
      <c r="A32" s="29" t="s">
        <v>29</v>
      </c>
      <c r="B32" s="29">
        <v>0.73</v>
      </c>
      <c r="C32" s="29">
        <v>1</v>
      </c>
      <c r="D32" s="29">
        <f t="shared" si="0"/>
        <v>0.73</v>
      </c>
      <c r="E32" s="29">
        <f t="shared" si="1"/>
        <v>4.2438517198209095E-5</v>
      </c>
      <c r="F32" s="29">
        <v>0.5</v>
      </c>
      <c r="G32" s="32">
        <f t="shared" si="2"/>
        <v>8.4877034396418189E-5</v>
      </c>
      <c r="H32" s="29">
        <v>1</v>
      </c>
      <c r="I32" s="29">
        <f t="shared" si="3"/>
        <v>1</v>
      </c>
      <c r="J32" s="29">
        <f t="shared" si="4"/>
        <v>1.8533227429176596E-3</v>
      </c>
      <c r="K32" s="29">
        <v>1</v>
      </c>
      <c r="L32" s="33">
        <f t="shared" si="5"/>
        <v>1.8533227429176596E-3</v>
      </c>
    </row>
    <row r="33" spans="1:12">
      <c r="A33" s="29" t="s">
        <v>32</v>
      </c>
      <c r="B33" s="29">
        <v>22.15</v>
      </c>
      <c r="C33" s="29">
        <v>0.17</v>
      </c>
      <c r="D33" s="29">
        <f t="shared" si="0"/>
        <v>3.7654999999999998</v>
      </c>
      <c r="E33" s="29">
        <f t="shared" si="1"/>
        <v>7.2145479236955466E-6</v>
      </c>
      <c r="F33" s="29">
        <v>7.7</v>
      </c>
      <c r="G33" s="32">
        <f t="shared" si="2"/>
        <v>9.3695427580461643E-7</v>
      </c>
      <c r="H33" s="29">
        <v>100</v>
      </c>
      <c r="I33" s="29">
        <f t="shared" si="3"/>
        <v>17</v>
      </c>
      <c r="J33" s="29">
        <f t="shared" si="4"/>
        <v>3.1506486629600212E-2</v>
      </c>
      <c r="K33" s="29">
        <v>46</v>
      </c>
      <c r="L33" s="33">
        <f t="shared" si="5"/>
        <v>6.8492362238261326E-4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2024-05-13T23:00:00+00:00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eawml 103643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S Norton and Co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2024-05-13T23:00:00+00:00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EPR/CB3807HV/V002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IG11 0DS</FacilityAddressPostcode>
    <TaxCatchAll xmlns="662745e8-e224-48e8-a2e3-254862b8c2f5">
      <Value>181</Value>
      <Value>12</Value>
      <Value>10</Value>
      <Value>9</Value>
      <Value>41</Value>
    </TaxCatchAll>
    <ExternalAuthor xmlns="eebef177-55b5-4448-a5fb-28ea454417ee">Maggie Dutton</ExternalAuthor>
    <SiteName xmlns="eebef177-55b5-4448-a5fb-28ea454417ee">S Norton and Co Ltd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72 76 River Road Barking Essex IG11 0DS</FacilityAddr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7" ma:contentTypeDescription="Create a new document." ma:contentTypeScope="" ma:versionID="bc70e3e491c30e09fe08261a2b7d9642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cafdd6031ff9efd2f6c2c33b3d8169bf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DAD89-63D4-44AF-884C-0015B99E6BCD}"/>
</file>

<file path=customXml/itemProps2.xml><?xml version="1.0" encoding="utf-8"?>
<ds:datastoreItem xmlns:ds="http://schemas.openxmlformats.org/officeDocument/2006/customXml" ds:itemID="{191E10BA-2ED8-43E5-A770-B1DD0AAC22D2}"/>
</file>

<file path=customXml/itemProps3.xml><?xml version="1.0" encoding="utf-8"?>
<ds:datastoreItem xmlns:ds="http://schemas.openxmlformats.org/officeDocument/2006/customXml" ds:itemID="{3614A05F-23C9-4BFE-9D05-31D47824C4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SLR Group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Coldicott</dc:creator>
  <cp:keywords/>
  <dc:description/>
  <cp:lastModifiedBy/>
  <cp:revision/>
  <dcterms:created xsi:type="dcterms:W3CDTF">2011-01-24T17:21:43Z</dcterms:created>
  <dcterms:modified xsi:type="dcterms:W3CDTF">2024-05-29T09:39:55Z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41;#Waste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