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G:\NPS\REGIME\INSTALLATIONS\OFFICERS\ANDREW S\Pre-application\Cullingworth LLP pre app for training\"/>
    </mc:Choice>
  </mc:AlternateContent>
  <xr:revisionPtr revIDLastSave="0" documentId="13_ncr:1_{81C916D1-459B-492D-AE7D-557C53D52E3C}" xr6:coauthVersionLast="47" xr6:coauthVersionMax="47" xr10:uidLastSave="{00000000-0000-0000-0000-000000000000}"/>
  <bookViews>
    <workbookView minimized="1" xWindow="1750" yWindow="660" windowWidth="8830" windowHeight="9880" firstSheet="1" activeTab="1" xr2:uid="{00000000-000D-0000-FFFF-FFFF00000000}"/>
  </bookViews>
  <sheets>
    <sheet name="Read me" sheetId="3" r:id="rId1"/>
    <sheet name="Ammonia" sheetId="2" r:id="rId2"/>
  </sheets>
  <functionGroups builtInGroupCount="19"/>
  <definedNames>
    <definedName name="Input">Ammonia!$E$71,Ammonia!$E$111,Ammonia!$E$110</definedName>
  </definedNames>
  <calcPr calcId="191028"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G12" i="2"/>
  <c r="H12" i="2"/>
  <c r="I12" i="2"/>
  <c r="J12" i="2"/>
  <c r="K12" i="2"/>
  <c r="E12" i="2"/>
  <c r="D12" i="2"/>
  <c r="M10" i="2"/>
  <c r="D16" i="2"/>
  <c r="M15" i="2"/>
  <c r="D20" i="2"/>
  <c r="M19" i="2"/>
  <c r="D23" i="2"/>
  <c r="M22" i="2"/>
  <c r="D26" i="2"/>
  <c r="M25" i="2"/>
  <c r="D27" i="2"/>
  <c r="E42" i="2"/>
  <c r="E27" i="2"/>
  <c r="F27" i="2"/>
  <c r="G27" i="2"/>
  <c r="H27" i="2"/>
  <c r="I27" i="2"/>
  <c r="J27" i="2"/>
  <c r="K27" i="2"/>
  <c r="E49" i="2"/>
  <c r="E57" i="2"/>
  <c r="E65" i="2"/>
  <c r="E30" i="2"/>
  <c r="E64" i="2"/>
  <c r="E48" i="2"/>
  <c r="E63" i="2"/>
  <c r="E62" i="2"/>
  <c r="E54" i="2"/>
  <c r="E46" i="2"/>
  <c r="E43" i="2"/>
  <c r="E56" i="2"/>
  <c r="E55" i="2"/>
  <c r="E47" i="2"/>
  <c r="E61" i="2"/>
  <c r="E53" i="2"/>
  <c r="E45" i="2"/>
  <c r="E60" i="2"/>
  <c r="E52" i="2"/>
  <c r="E44" i="2"/>
  <c r="E59" i="2"/>
  <c r="E51" i="2"/>
  <c r="E66" i="2"/>
  <c r="E58" i="2"/>
  <c r="E50" i="2"/>
</calcChain>
</file>

<file path=xl/sharedStrings.xml><?xml version="1.0" encoding="utf-8"?>
<sst xmlns="http://schemas.openxmlformats.org/spreadsheetml/2006/main" count="74" uniqueCount="62">
  <si>
    <t>Version Date - December 2021</t>
  </si>
  <si>
    <t>Air Quality Modelling and Assessement Unit (AQMAU) AMMONIA SCREENING TOOL</t>
  </si>
  <si>
    <t>VERSION 4.6</t>
  </si>
  <si>
    <t>COPYRIGHT © 2021 ENVIRONMENT AGENCY ALL RIGHTS RESERVED</t>
  </si>
  <si>
    <t xml:space="preserve">Redistribution of this tool and use in source and binary forms, with or without modification, are permitted provided that the following conditions are met: </t>
  </si>
  <si>
    <t>1. Redistributions of source code must retain the above copyright notice, this list of conditions and the following disclaimer.</t>
  </si>
  <si>
    <t>2. Redistributions in binary form must reproduce the above copyright notice, this list of conditions and the following disclaimer in the documentation and/or other materials provided with the distribution.</t>
  </si>
  <si>
    <t>DISCLAIMER:</t>
  </si>
  <si>
    <t>THIS SOFTWARE IS PROVIDED BY THE ENVIRONMENT AGENCY, AND CONTRIBUTORS "AS IS" AND ANY EXPRESS OR IMPLIED WARRANTIES, INCLUDING, BUT NOT LIMITED TO, THE IMPLIED WARRANTIES OF MERCHANTABILITY AND FITNESS FOR A PARTICULAR PURPOSE ARE DISCLAIMED. IN NO EVENT SHALL THE ENVIRONMENT AGENCY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t>
  </si>
  <si>
    <t>LICENCE:</t>
  </si>
  <si>
    <t>Open Government Licence for public sector information</t>
  </si>
  <si>
    <t>http://www.nationalarchives.gov.uk/doc/open-government-licence/version/3/</t>
  </si>
  <si>
    <t>Screening ammonia emissions from pig and poultry farms</t>
  </si>
  <si>
    <t>Air Quality Modelling and Assessment Unit (AQMAU), The Environment Agency</t>
  </si>
  <si>
    <t>AQMAU Ammonia Screening Tool, version 4.6</t>
  </si>
  <si>
    <t xml:space="preserve">STEP 1 </t>
  </si>
  <si>
    <t>ENTER EMISSION DATA IN THE BLUE BOXES</t>
  </si>
  <si>
    <t>Enter data in the blue boxes.</t>
  </si>
  <si>
    <t>Sub total ammonia emission rate (g/s)</t>
  </si>
  <si>
    <t>High velocity fans, height ≥ 5.5m</t>
  </si>
  <si>
    <t>Source 1</t>
  </si>
  <si>
    <t>Source 2</t>
  </si>
  <si>
    <t>Source 3</t>
  </si>
  <si>
    <t>Source 4</t>
  </si>
  <si>
    <t>Source 5</t>
  </si>
  <si>
    <t>Source 6</t>
  </si>
  <si>
    <t>Source 7</t>
  </si>
  <si>
    <t>Number of animal places</t>
  </si>
  <si>
    <r>
      <t>Housing emission factor (kg NH</t>
    </r>
    <r>
      <rPr>
        <vertAlign val="subscript"/>
        <sz val="12"/>
        <rFont val="Arial"/>
        <family val="2"/>
      </rPr>
      <t xml:space="preserve">3 </t>
    </r>
    <r>
      <rPr>
        <sz val="12"/>
        <rFont val="Arial"/>
        <family val="2"/>
      </rPr>
      <t>/animal place/year)</t>
    </r>
  </si>
  <si>
    <t>Exit Velocity (For speeds between 7 and 14 m/s)</t>
  </si>
  <si>
    <t>Low velocity fans, exit velocity ≥ 2 and &lt;7m/s, height ≥ 3.5m,</t>
  </si>
  <si>
    <t>Other animal houses</t>
  </si>
  <si>
    <r>
      <t>Slurry storage area (m</t>
    </r>
    <r>
      <rPr>
        <vertAlign val="superscript"/>
        <sz val="12"/>
        <rFont val="Arial"/>
        <family val="2"/>
      </rPr>
      <t>2</t>
    </r>
    <r>
      <rPr>
        <sz val="12"/>
        <rFont val="Arial"/>
        <family val="2"/>
      </rPr>
      <t>)</t>
    </r>
  </si>
  <si>
    <r>
      <t>Slurry storage emission factor (kg NH</t>
    </r>
    <r>
      <rPr>
        <vertAlign val="subscript"/>
        <sz val="12"/>
        <rFont val="Arial"/>
        <family val="2"/>
      </rPr>
      <t xml:space="preserve">3 </t>
    </r>
    <r>
      <rPr>
        <sz val="12"/>
        <rFont val="Arial"/>
        <family val="2"/>
      </rPr>
      <t>/m</t>
    </r>
    <r>
      <rPr>
        <vertAlign val="superscript"/>
        <sz val="12"/>
        <rFont val="Arial"/>
        <family val="2"/>
      </rPr>
      <t>2</t>
    </r>
    <r>
      <rPr>
        <sz val="12"/>
        <rFont val="Arial"/>
        <family val="2"/>
      </rPr>
      <t>/year)</t>
    </r>
  </si>
  <si>
    <t>Manure storage (tonne)</t>
  </si>
  <si>
    <r>
      <t>Manure storage emission factor (kg NH</t>
    </r>
    <r>
      <rPr>
        <vertAlign val="subscript"/>
        <sz val="12"/>
        <rFont val="Arial"/>
        <family val="2"/>
      </rPr>
      <t xml:space="preserve">3 </t>
    </r>
    <r>
      <rPr>
        <sz val="12"/>
        <rFont val="Arial"/>
        <family val="2"/>
      </rPr>
      <t>/ tonne/year)</t>
    </r>
  </si>
  <si>
    <t>Total ammonia emission rate (g/s)</t>
  </si>
  <si>
    <t xml:space="preserve">STEP 2 </t>
  </si>
  <si>
    <t>ENTER DISTANCE IN THE BLUE BOX AND FIND RESULTS</t>
  </si>
  <si>
    <t>20% (EU sites), 50% (SSSI sites) and 100% (Non-statutory sites)</t>
  </si>
  <si>
    <r>
      <t>Annual mean NH</t>
    </r>
    <r>
      <rPr>
        <b/>
        <u/>
        <vertAlign val="subscript"/>
        <sz val="14"/>
        <rFont val="Arial"/>
        <family val="2"/>
      </rPr>
      <t>3</t>
    </r>
    <r>
      <rPr>
        <b/>
        <u/>
        <sz val="14"/>
        <rFont val="Arial"/>
        <family val="2"/>
      </rPr>
      <t xml:space="preserve"> concentration (for comparison with the annual mean critical level</t>
    </r>
    <r>
      <rPr>
        <b/>
        <u/>
        <sz val="14"/>
        <rFont val="Arial"/>
        <family val="2"/>
      </rPr>
      <t>)</t>
    </r>
  </si>
  <si>
    <t>Distance (m)</t>
  </si>
  <si>
    <t>Concentration (ug/m3) due to 1 g/s</t>
  </si>
  <si>
    <r>
      <t>Concentration (ug/m</t>
    </r>
    <r>
      <rPr>
        <b/>
        <vertAlign val="superscript"/>
        <sz val="12"/>
        <rFont val="Arial"/>
        <family val="2"/>
      </rPr>
      <t>3</t>
    </r>
    <r>
      <rPr>
        <b/>
        <sz val="12"/>
        <rFont val="Arial"/>
        <family val="2"/>
      </rPr>
      <t>) due to farm</t>
    </r>
  </si>
  <si>
    <r>
      <t>Concentration due to farm (ug/m</t>
    </r>
    <r>
      <rPr>
        <b/>
        <vertAlign val="superscript"/>
        <sz val="12"/>
        <rFont val="Arial"/>
        <family val="2"/>
      </rPr>
      <t>3</t>
    </r>
    <r>
      <rPr>
        <b/>
        <sz val="12"/>
        <rFont val="Arial"/>
        <family val="2"/>
      </rPr>
      <t>)</t>
    </r>
  </si>
  <si>
    <t>N Deposition due to farm (kg N/ha/yr)</t>
  </si>
  <si>
    <t>Acid deposition due to farm (keq/ha/yr)</t>
  </si>
  <si>
    <t>Note: the results can be used in the screening assessment with the current thresholds:</t>
  </si>
  <si>
    <t>20% of relevant critical load/level for EU sites, 50% for SSSI sites and 100% for non-statutory sites</t>
  </si>
  <si>
    <t>Optional: distance to screening criteria from source</t>
  </si>
  <si>
    <r>
      <t xml:space="preserve">Screening criteria  </t>
    </r>
    <r>
      <rPr>
        <b/>
        <sz val="12"/>
        <rFont val="Wingdings 3"/>
        <family val="1"/>
        <charset val="2"/>
      </rPr>
      <t>Ú</t>
    </r>
    <r>
      <rPr>
        <b/>
        <sz val="12"/>
        <rFont val="Arial"/>
        <family val="2"/>
      </rPr>
      <t xml:space="preserve">   Associated distance</t>
    </r>
  </si>
  <si>
    <t>Critical Level (ug/m3)</t>
  </si>
  <si>
    <t>% of CLe</t>
  </si>
  <si>
    <t>&lt;250m</t>
  </si>
  <si>
    <t>Where Critical level of 3ug/m3 is applied, assess impact of nutrient nitrogen and acid deposition.</t>
  </si>
  <si>
    <t>Minimum nitrogen depostion critical load</t>
  </si>
  <si>
    <t>Minimum acid deposition critcal load (minCLmaxN)</t>
  </si>
  <si>
    <t>Nutrient Nitrogen Critical Load (KgN/ha/yr)</t>
  </si>
  <si>
    <t>% of Clo</t>
  </si>
  <si>
    <t>Nitrogen Acid Deposition Critical Load (keq/ha/yr)</t>
  </si>
  <si>
    <t>Critical loads can be found at:</t>
  </si>
  <si>
    <t>www.apis.ac.uk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</si>
</sst>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Arial"/>
    </font>
    <font>
      <sz val="11"/>
      <color theme="1"/>
      <name val="Arial"/>
      <family val="2"/>
    </font>
    <font>
      <sz val="10"/>
      <name val="Arial"/>
      <family val="2"/>
    </font>
    <font>
      <b/>
      <sz val="16"/>
      <name val="Arial"/>
      <family val="2"/>
    </font>
    <font>
      <b/>
      <sz val="12"/>
      <name val="Arial"/>
      <family val="2"/>
    </font>
    <font>
      <sz val="12"/>
      <name val="Arial"/>
      <family val="2"/>
    </font>
    <font>
      <b/>
      <u/>
      <sz val="14"/>
      <name val="Arial"/>
      <family val="2"/>
    </font>
    <font>
      <sz val="10"/>
      <name val="Arial"/>
      <family val="2"/>
    </font>
    <font>
      <vertAlign val="superscript"/>
      <sz val="12"/>
      <name val="Arial"/>
      <family val="2"/>
    </font>
    <font>
      <vertAlign val="subscript"/>
      <sz val="12"/>
      <name val="Arial"/>
      <family val="2"/>
    </font>
    <font>
      <b/>
      <u/>
      <vertAlign val="subscript"/>
      <sz val="14"/>
      <name val="Arial"/>
      <family val="2"/>
    </font>
    <font>
      <b/>
      <vertAlign val="superscript"/>
      <sz val="12"/>
      <name val="Arial"/>
      <family val="2"/>
    </font>
    <font>
      <b/>
      <sz val="10"/>
      <name val="Arial"/>
      <family val="2"/>
    </font>
    <font>
      <sz val="12"/>
      <color indexed="10"/>
      <name val="Arial"/>
      <family val="2"/>
    </font>
    <font>
      <u/>
      <sz val="7.5"/>
      <color indexed="12"/>
      <name val="Arial"/>
      <family val="2"/>
    </font>
    <font>
      <b/>
      <sz val="12"/>
      <name val="Wingdings 3"/>
      <family val="1"/>
      <charset val="2"/>
    </font>
    <font>
      <b/>
      <sz val="14"/>
      <name val="Arial"/>
      <family val="2"/>
    </font>
    <font>
      <sz val="10"/>
      <color indexed="12"/>
      <name val="Arial"/>
      <family val="2"/>
    </font>
    <font>
      <b/>
      <u/>
      <sz val="16"/>
      <color indexed="12"/>
      <name val="Arial"/>
      <family val="2"/>
    </font>
    <font>
      <b/>
      <sz val="16"/>
      <color indexed="12"/>
      <name val="Arial"/>
      <family val="2"/>
    </font>
    <font>
      <sz val="12"/>
      <color rgb="FFFF0000"/>
      <name val="Arial"/>
      <family val="2"/>
    </font>
    <font>
      <sz val="12"/>
      <color rgb="FFFFFFFF"/>
      <name val="Arial"/>
      <family val="2"/>
    </font>
    <font>
      <b/>
      <sz val="12"/>
      <color rgb="FFFF0000"/>
      <name val="Arial"/>
      <family val="2"/>
    </font>
    <font>
      <b/>
      <sz val="11"/>
      <color theme="1"/>
      <name val="Arial"/>
      <family val="2"/>
    </font>
    <font>
      <u/>
      <sz val="11"/>
      <color theme="10"/>
      <name val="Arial"/>
      <family val="2"/>
    </font>
    <font>
      <sz val="11"/>
      <name val="Arial"/>
      <family val="2"/>
    </font>
    <font>
      <b/>
      <sz val="11"/>
      <name val="Arial"/>
      <family val="2"/>
    </font>
    <font>
      <b/>
      <u/>
      <sz val="11"/>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14" fillId="0" borderId="0" applyNumberFormat="0" applyFill="0" applyBorder="0" applyAlignment="0" applyProtection="0">
      <alignment vertical="top"/>
      <protection locked="0"/>
    </xf>
    <xf numFmtId="0" fontId="2" fillId="0" borderId="0"/>
  </cellStyleXfs>
  <cellXfs count="169">
    <xf numFmtId="0" fontId="0" fillId="0" borderId="0" xfId="0"/>
    <xf numFmtId="0" fontId="5" fillId="2" borderId="1" xfId="0" applyFont="1" applyFill="1" applyBorder="1" applyAlignment="1">
      <alignment vertical="center"/>
    </xf>
    <xf numFmtId="0" fontId="5" fillId="2" borderId="2" xfId="0" applyFont="1" applyFill="1" applyBorder="1" applyAlignment="1">
      <alignment vertical="center"/>
    </xf>
    <xf numFmtId="0" fontId="7" fillId="0" borderId="0" xfId="0" applyFont="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2" fontId="5" fillId="2" borderId="10"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wrapText="1"/>
    </xf>
    <xf numFmtId="2" fontId="5" fillId="2" borderId="12" xfId="0" applyNumberFormat="1" applyFont="1" applyFill="1" applyBorder="1" applyAlignment="1">
      <alignment horizontal="center" vertical="center"/>
    </xf>
    <xf numFmtId="164" fontId="5" fillId="0" borderId="0" xfId="0" applyNumberFormat="1"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165" fontId="5" fillId="0" borderId="16" xfId="0" applyNumberFormat="1" applyFont="1" applyBorder="1" applyAlignment="1">
      <alignment vertical="center"/>
    </xf>
    <xf numFmtId="0" fontId="5" fillId="0" borderId="17" xfId="0" applyFont="1" applyBorder="1" applyAlignment="1">
      <alignment vertical="center"/>
    </xf>
    <xf numFmtId="0" fontId="4" fillId="3" borderId="0" xfId="0" applyFont="1" applyFill="1" applyAlignment="1">
      <alignment vertical="center"/>
    </xf>
    <xf numFmtId="2" fontId="13" fillId="0" borderId="0" xfId="0" applyNumberFormat="1" applyFont="1" applyAlignment="1">
      <alignment horizontal="center" vertical="center"/>
    </xf>
    <xf numFmtId="0" fontId="5" fillId="2" borderId="18" xfId="0" applyFont="1" applyFill="1" applyBorder="1" applyAlignment="1">
      <alignment horizontal="center" vertical="center"/>
    </xf>
    <xf numFmtId="165" fontId="5" fillId="2" borderId="10" xfId="0" applyNumberFormat="1" applyFont="1" applyFill="1" applyBorder="1" applyAlignment="1">
      <alignment horizontal="center" vertical="center"/>
    </xf>
    <xf numFmtId="165" fontId="5" fillId="2" borderId="19" xfId="0" applyNumberFormat="1" applyFont="1" applyFill="1" applyBorder="1" applyAlignment="1">
      <alignment horizontal="center" vertical="center"/>
    </xf>
    <xf numFmtId="0" fontId="5" fillId="4" borderId="0" xfId="0" applyFont="1" applyFill="1" applyAlignment="1">
      <alignment vertical="center"/>
    </xf>
    <xf numFmtId="2" fontId="5" fillId="0" borderId="0" xfId="0" applyNumberFormat="1" applyFont="1" applyAlignment="1">
      <alignment horizontal="center" vertical="center"/>
    </xf>
    <xf numFmtId="165" fontId="5" fillId="0" borderId="0" xfId="0" applyNumberFormat="1" applyFont="1" applyAlignment="1">
      <alignment horizontal="center" vertical="center"/>
    </xf>
    <xf numFmtId="2" fontId="5" fillId="0" borderId="16" xfId="0" applyNumberFormat="1" applyFont="1" applyBorder="1" applyAlignment="1">
      <alignment horizontal="center" vertical="center"/>
    </xf>
    <xf numFmtId="0" fontId="6" fillId="0" borderId="0" xfId="0" applyFont="1" applyAlignment="1">
      <alignment horizontal="left" vertical="center"/>
    </xf>
    <xf numFmtId="0" fontId="4" fillId="5" borderId="22" xfId="0" applyFont="1" applyFill="1" applyBorder="1" applyAlignment="1">
      <alignment horizontal="center"/>
    </xf>
    <xf numFmtId="2" fontId="5" fillId="5" borderId="6"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5" fillId="2" borderId="23" xfId="0" applyNumberFormat="1" applyFont="1" applyFill="1" applyBorder="1" applyAlignment="1">
      <alignment horizontal="center" vertical="center"/>
    </xf>
    <xf numFmtId="1" fontId="5" fillId="6" borderId="26" xfId="0" applyNumberFormat="1" applyFont="1" applyFill="1" applyBorder="1" applyAlignment="1" applyProtection="1">
      <alignment horizontal="center" vertical="center"/>
      <protection locked="0"/>
    </xf>
    <xf numFmtId="0" fontId="5" fillId="0" borderId="27" xfId="0" applyFont="1" applyBorder="1" applyAlignment="1">
      <alignment vertical="center"/>
    </xf>
    <xf numFmtId="165" fontId="5" fillId="5" borderId="28" xfId="0" applyNumberFormat="1" applyFont="1" applyFill="1" applyBorder="1" applyAlignment="1">
      <alignment horizontal="center" vertical="center"/>
    </xf>
    <xf numFmtId="165" fontId="5" fillId="2" borderId="29" xfId="0" applyNumberFormat="1" applyFont="1" applyFill="1" applyBorder="1" applyAlignment="1">
      <alignment horizontal="center" vertical="center"/>
    </xf>
    <xf numFmtId="0" fontId="4" fillId="0" borderId="0" xfId="0" applyFont="1" applyAlignment="1">
      <alignment horizontal="center" vertical="center" wrapText="1"/>
    </xf>
    <xf numFmtId="1" fontId="5" fillId="0" borderId="0" xfId="0" applyNumberFormat="1" applyFont="1" applyAlignment="1">
      <alignment horizontal="center" vertical="center"/>
    </xf>
    <xf numFmtId="164" fontId="5" fillId="0" borderId="0" xfId="0" applyNumberFormat="1" applyFont="1" applyAlignment="1">
      <alignment horizontal="center" vertical="center"/>
    </xf>
    <xf numFmtId="2" fontId="5" fillId="0" borderId="0" xfId="0" applyNumberFormat="1" applyFont="1" applyAlignment="1">
      <alignment vertical="center"/>
    </xf>
    <xf numFmtId="2" fontId="5" fillId="0" borderId="14" xfId="0" applyNumberFormat="1" applyFont="1" applyBorder="1" applyAlignment="1">
      <alignment vertical="center"/>
    </xf>
    <xf numFmtId="2" fontId="5" fillId="0" borderId="30" xfId="0" applyNumberFormat="1" applyFont="1" applyBorder="1" applyAlignment="1">
      <alignment horizontal="center" vertical="center"/>
    </xf>
    <xf numFmtId="165" fontId="5" fillId="5" borderId="0" xfId="0" applyNumberFormat="1" applyFont="1" applyFill="1" applyAlignment="1">
      <alignment vertical="center"/>
    </xf>
    <xf numFmtId="2" fontId="5" fillId="2" borderId="30" xfId="0" applyNumberFormat="1" applyFont="1" applyFill="1" applyBorder="1" applyAlignment="1">
      <alignment horizontal="center" vertical="center"/>
    </xf>
    <xf numFmtId="0" fontId="5" fillId="0" borderId="31" xfId="0" applyFont="1" applyBorder="1" applyAlignment="1">
      <alignment vertical="center"/>
    </xf>
    <xf numFmtId="0" fontId="5" fillId="0" borderId="13" xfId="0" applyFont="1" applyBorder="1" applyAlignment="1">
      <alignment horizontal="center" vertical="center"/>
    </xf>
    <xf numFmtId="2" fontId="5" fillId="2" borderId="32"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xf>
    <xf numFmtId="0" fontId="4" fillId="5" borderId="33" xfId="0" applyFont="1" applyFill="1" applyBorder="1" applyAlignment="1">
      <alignment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left" vertical="center"/>
    </xf>
    <xf numFmtId="0" fontId="5" fillId="2" borderId="32" xfId="0" applyFont="1" applyFill="1" applyBorder="1" applyAlignment="1">
      <alignment horizontal="center" vertical="center"/>
    </xf>
    <xf numFmtId="0" fontId="5" fillId="2" borderId="35" xfId="0" applyFont="1" applyFill="1" applyBorder="1" applyAlignment="1">
      <alignment horizontal="center"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7" xfId="0" applyFont="1" applyFill="1" applyBorder="1" applyAlignment="1">
      <alignment vertical="center"/>
    </xf>
    <xf numFmtId="0" fontId="4" fillId="2" borderId="38" xfId="0" applyFont="1" applyFill="1" applyBorder="1" applyAlignment="1">
      <alignment vertical="center"/>
    </xf>
    <xf numFmtId="0" fontId="4" fillId="2" borderId="28" xfId="0" applyFont="1" applyFill="1" applyBorder="1" applyAlignment="1">
      <alignment vertical="center"/>
    </xf>
    <xf numFmtId="0" fontId="5" fillId="2" borderId="24"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6" xfId="0" applyFont="1" applyFill="1" applyBorder="1" applyAlignment="1">
      <alignment horizontal="center" vertical="center"/>
    </xf>
    <xf numFmtId="0" fontId="4" fillId="2" borderId="1" xfId="0" applyFont="1" applyFill="1" applyBorder="1" applyAlignment="1">
      <alignment vertical="center"/>
    </xf>
    <xf numFmtId="1" fontId="5" fillId="2" borderId="40"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 fontId="5" fillId="2" borderId="18" xfId="0" applyNumberFormat="1" applyFont="1" applyFill="1" applyBorder="1" applyAlignment="1">
      <alignment horizontal="center" vertical="center"/>
    </xf>
    <xf numFmtId="2" fontId="5" fillId="6" borderId="29" xfId="0" applyNumberFormat="1" applyFont="1" applyFill="1" applyBorder="1" applyAlignment="1" applyProtection="1">
      <alignment horizontal="center" vertical="center"/>
      <protection locked="0"/>
    </xf>
    <xf numFmtId="0" fontId="7" fillId="0" borderId="0" xfId="0" applyFont="1" applyAlignment="1">
      <alignment horizontal="left" vertical="center"/>
    </xf>
    <xf numFmtId="0" fontId="5" fillId="0" borderId="0" xfId="0" applyFont="1" applyAlignment="1">
      <alignment horizontal="left" vertical="center"/>
    </xf>
    <xf numFmtId="2" fontId="5" fillId="2" borderId="40"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0" fontId="12" fillId="3" borderId="0" xfId="0" applyFont="1" applyFill="1"/>
    <xf numFmtId="0" fontId="2" fillId="0" borderId="0" xfId="2" applyAlignment="1">
      <alignment horizontal="center" vertical="center"/>
    </xf>
    <xf numFmtId="2" fontId="5" fillId="0" borderId="0" xfId="0" applyNumberFormat="1" applyFont="1" applyAlignment="1">
      <alignment horizontal="center"/>
    </xf>
    <xf numFmtId="164" fontId="5" fillId="0" borderId="0" xfId="0" applyNumberFormat="1" applyFont="1" applyAlignment="1">
      <alignment horizontal="center"/>
    </xf>
    <xf numFmtId="0" fontId="2" fillId="6" borderId="41" xfId="2" applyFill="1" applyBorder="1" applyAlignment="1" applyProtection="1">
      <alignment horizontal="center" vertical="center"/>
      <protection locked="0"/>
    </xf>
    <xf numFmtId="0" fontId="2" fillId="6" borderId="42" xfId="2" applyFill="1" applyBorder="1" applyAlignment="1" applyProtection="1">
      <alignment horizontal="center" vertical="center"/>
      <protection locked="0"/>
    </xf>
    <xf numFmtId="0" fontId="17" fillId="0" borderId="0" xfId="0" applyFont="1" applyAlignment="1">
      <alignment vertical="center"/>
    </xf>
    <xf numFmtId="0" fontId="16" fillId="5" borderId="33" xfId="1" applyFont="1" applyFill="1" applyBorder="1" applyAlignment="1" applyProtection="1">
      <alignment vertical="center"/>
    </xf>
    <xf numFmtId="0" fontId="18" fillId="5" borderId="31" xfId="1" applyFont="1" applyFill="1" applyBorder="1" applyAlignment="1" applyProtection="1">
      <alignment vertical="center"/>
    </xf>
    <xf numFmtId="0" fontId="19" fillId="5" borderId="34" xfId="0" applyFont="1" applyFill="1" applyBorder="1" applyAlignment="1">
      <alignment vertical="center"/>
    </xf>
    <xf numFmtId="0" fontId="5" fillId="2" borderId="18" xfId="0" applyFont="1" applyFill="1" applyBorder="1" applyAlignment="1">
      <alignment vertical="center"/>
    </xf>
    <xf numFmtId="0" fontId="2" fillId="6" borderId="43" xfId="2" applyFill="1" applyBorder="1" applyAlignment="1" applyProtection="1">
      <alignment horizontal="center" vertical="center"/>
      <protection locked="0"/>
    </xf>
    <xf numFmtId="0" fontId="5" fillId="0" borderId="44" xfId="0" applyFont="1" applyBorder="1" applyAlignment="1">
      <alignment vertical="center"/>
    </xf>
    <xf numFmtId="0" fontId="2" fillId="6" borderId="30" xfId="2" applyFill="1" applyBorder="1" applyAlignment="1" applyProtection="1">
      <alignment horizontal="center" vertical="center"/>
      <protection locked="0"/>
    </xf>
    <xf numFmtId="2" fontId="21" fillId="0" borderId="0" xfId="0" applyNumberFormat="1" applyFont="1" applyAlignment="1">
      <alignment horizontal="center"/>
    </xf>
    <xf numFmtId="0" fontId="22" fillId="0" borderId="0" xfId="0" applyFont="1" applyAlignment="1">
      <alignment vertical="center"/>
    </xf>
    <xf numFmtId="165" fontId="20" fillId="5" borderId="0" xfId="0" applyNumberFormat="1" applyFont="1" applyFill="1" applyAlignment="1">
      <alignment vertical="center"/>
    </xf>
    <xf numFmtId="0" fontId="20" fillId="0" borderId="0" xfId="0" applyFont="1" applyAlignment="1">
      <alignment vertical="center"/>
    </xf>
    <xf numFmtId="2" fontId="20" fillId="0" borderId="0" xfId="0" applyNumberFormat="1" applyFont="1" applyAlignment="1">
      <alignment horizontal="center" vertical="center"/>
    </xf>
    <xf numFmtId="0" fontId="20" fillId="8" borderId="0" xfId="0" applyFont="1" applyFill="1" applyAlignment="1">
      <alignment vertical="center"/>
    </xf>
    <xf numFmtId="0" fontId="4" fillId="0" borderId="0" xfId="0" applyFont="1" applyAlignment="1">
      <alignment vertical="center" wrapText="1"/>
    </xf>
    <xf numFmtId="0" fontId="4" fillId="2" borderId="3" xfId="0" applyFont="1" applyFill="1" applyBorder="1" applyAlignment="1">
      <alignment vertical="center" wrapText="1"/>
    </xf>
    <xf numFmtId="0" fontId="25" fillId="3" borderId="0" xfId="0" applyFont="1" applyFill="1"/>
    <xf numFmtId="0" fontId="25" fillId="0" borderId="0" xfId="0" applyFont="1"/>
    <xf numFmtId="0" fontId="26" fillId="7" borderId="30" xfId="0" applyFont="1" applyFill="1" applyBorder="1"/>
    <xf numFmtId="0" fontId="26" fillId="3" borderId="0" xfId="0" applyFont="1" applyFill="1"/>
    <xf numFmtId="0" fontId="25" fillId="3" borderId="0" xfId="0" applyFont="1" applyFill="1" applyAlignment="1">
      <alignment wrapText="1"/>
    </xf>
    <xf numFmtId="0" fontId="25" fillId="0" borderId="0" xfId="0" applyFont="1" applyAlignment="1">
      <alignment wrapText="1"/>
    </xf>
    <xf numFmtId="0" fontId="27" fillId="3" borderId="0" xfId="0" applyFont="1" applyFill="1"/>
    <xf numFmtId="0" fontId="25" fillId="3" borderId="49" xfId="0" applyFont="1" applyFill="1" applyBorder="1"/>
    <xf numFmtId="0" fontId="26" fillId="3" borderId="49" xfId="0" applyFont="1" applyFill="1" applyBorder="1"/>
    <xf numFmtId="0" fontId="23" fillId="8" borderId="49" xfId="0" applyFont="1" applyFill="1" applyBorder="1" applyAlignment="1">
      <alignment vertical="center" wrapText="1"/>
    </xf>
    <xf numFmtId="0" fontId="1" fillId="8" borderId="49" xfId="0" applyFont="1" applyFill="1" applyBorder="1" applyAlignment="1">
      <alignment vertical="center" wrapText="1"/>
    </xf>
    <xf numFmtId="0" fontId="24" fillId="8" borderId="49" xfId="1" applyFont="1" applyFill="1" applyBorder="1" applyAlignment="1" applyProtection="1">
      <alignment vertical="center" wrapText="1"/>
    </xf>
    <xf numFmtId="0" fontId="27" fillId="3" borderId="20" xfId="0" applyFont="1" applyFill="1" applyBorder="1"/>
    <xf numFmtId="0" fontId="5" fillId="8" borderId="0" xfId="0" applyFont="1" applyFill="1" applyAlignment="1">
      <alignment vertical="center"/>
    </xf>
    <xf numFmtId="0" fontId="2" fillId="8" borderId="0" xfId="2" applyFill="1" applyAlignment="1" applyProtection="1">
      <alignment horizontal="center" vertical="center"/>
      <protection locked="0"/>
    </xf>
    <xf numFmtId="0" fontId="5" fillId="0" borderId="6" xfId="0" applyFont="1" applyBorder="1" applyAlignment="1">
      <alignment vertical="center"/>
    </xf>
    <xf numFmtId="0" fontId="4" fillId="0" borderId="0" xfId="0" applyFont="1" applyAlignment="1">
      <alignment horizontal="left" vertical="center"/>
    </xf>
    <xf numFmtId="0" fontId="14" fillId="0" borderId="0" xfId="1" applyBorder="1" applyAlignment="1" applyProtection="1">
      <alignment vertical="center"/>
    </xf>
    <xf numFmtId="0" fontId="2" fillId="0" borderId="0" xfId="0" applyFont="1" applyAlignment="1">
      <alignment vertical="center"/>
    </xf>
    <xf numFmtId="0" fontId="2" fillId="3" borderId="0" xfId="0" applyFont="1" applyFill="1" applyAlignment="1">
      <alignment vertical="center"/>
    </xf>
    <xf numFmtId="165" fontId="2" fillId="0" borderId="0" xfId="0" applyNumberFormat="1" applyFont="1" applyAlignment="1">
      <alignment vertical="center"/>
    </xf>
    <xf numFmtId="0" fontId="2" fillId="0" borderId="21" xfId="0" applyFont="1" applyBorder="1" applyAlignment="1">
      <alignment vertical="center"/>
    </xf>
    <xf numFmtId="0" fontId="2" fillId="2" borderId="20" xfId="0" applyFont="1" applyFill="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164" fontId="5" fillId="2" borderId="10" xfId="0" applyNumberFormat="1" applyFont="1" applyFill="1" applyBorder="1" applyAlignment="1">
      <alignment horizontal="center"/>
    </xf>
    <xf numFmtId="2" fontId="5" fillId="2" borderId="10" xfId="0" applyNumberFormat="1" applyFont="1" applyFill="1" applyBorder="1" applyAlignment="1">
      <alignment horizontal="center"/>
    </xf>
    <xf numFmtId="2" fontId="5" fillId="2" borderId="24" xfId="0" applyNumberFormat="1" applyFont="1" applyFill="1" applyBorder="1" applyAlignment="1">
      <alignment horizontal="center"/>
    </xf>
    <xf numFmtId="0" fontId="2" fillId="0" borderId="0" xfId="0" applyFont="1" applyAlignment="1">
      <alignment horizontal="center" vertical="center"/>
    </xf>
    <xf numFmtId="0" fontId="2" fillId="2" borderId="24" xfId="0" applyFont="1" applyFill="1" applyBorder="1" applyAlignment="1">
      <alignment vertical="center"/>
    </xf>
    <xf numFmtId="0" fontId="2" fillId="0" borderId="15" xfId="0" applyFont="1" applyBorder="1" applyAlignment="1">
      <alignment vertical="center"/>
    </xf>
    <xf numFmtId="0" fontId="2" fillId="0" borderId="25" xfId="0" applyFont="1" applyBorder="1" applyAlignment="1">
      <alignment vertical="center"/>
    </xf>
    <xf numFmtId="0" fontId="2" fillId="5" borderId="31" xfId="0" applyFont="1" applyFill="1" applyBorder="1" applyAlignment="1">
      <alignment vertical="center"/>
    </xf>
    <xf numFmtId="0" fontId="2" fillId="5" borderId="34" xfId="0" applyFont="1" applyFill="1" applyBorder="1" applyAlignment="1">
      <alignment vertical="center"/>
    </xf>
    <xf numFmtId="0" fontId="2" fillId="0" borderId="0" xfId="0" applyFont="1" applyAlignment="1">
      <alignment horizontal="left" vertical="center"/>
    </xf>
    <xf numFmtId="0" fontId="2" fillId="2" borderId="8" xfId="0" applyFont="1" applyFill="1" applyBorder="1" applyAlignment="1">
      <alignment vertical="center"/>
    </xf>
    <xf numFmtId="0" fontId="2" fillId="2" borderId="19" xfId="0" applyFont="1" applyFill="1" applyBorder="1" applyAlignment="1">
      <alignment vertical="center"/>
    </xf>
    <xf numFmtId="0" fontId="2" fillId="0" borderId="31" xfId="0" applyFont="1" applyBorder="1" applyAlignment="1">
      <alignment vertical="center"/>
    </xf>
    <xf numFmtId="0" fontId="2" fillId="2" borderId="38" xfId="0" applyFont="1" applyFill="1" applyBorder="1" applyAlignment="1">
      <alignment vertical="center"/>
    </xf>
    <xf numFmtId="0" fontId="2" fillId="2" borderId="32" xfId="0" applyFont="1" applyFill="1" applyBorder="1" applyAlignment="1">
      <alignment vertical="center"/>
    </xf>
    <xf numFmtId="0" fontId="2" fillId="2" borderId="10" xfId="0" applyFont="1" applyFill="1" applyBorder="1" applyAlignment="1">
      <alignment vertical="center"/>
    </xf>
    <xf numFmtId="2" fontId="4" fillId="0" borderId="0" xfId="0" applyNumberFormat="1" applyFont="1" applyAlignment="1">
      <alignment horizontal="center"/>
    </xf>
    <xf numFmtId="0" fontId="4" fillId="5" borderId="27" xfId="0" applyFont="1" applyFill="1" applyBorder="1" applyAlignment="1">
      <alignment horizontal="center" vertical="center"/>
    </xf>
    <xf numFmtId="0" fontId="5" fillId="2" borderId="24" xfId="0" applyFont="1" applyFill="1" applyBorder="1" applyAlignment="1">
      <alignment horizontal="center" vertical="center" wrapText="1"/>
    </xf>
    <xf numFmtId="0" fontId="0" fillId="0" borderId="32" xfId="0" applyBorder="1" applyAlignment="1">
      <alignment vertical="center"/>
    </xf>
    <xf numFmtId="0" fontId="4" fillId="2" borderId="45" xfId="0" applyFont="1" applyFill="1" applyBorder="1" applyAlignment="1">
      <alignment vertical="center"/>
    </xf>
    <xf numFmtId="0" fontId="5" fillId="2" borderId="20" xfId="0" applyFont="1" applyFill="1" applyBorder="1" applyAlignment="1">
      <alignment vertical="center"/>
    </xf>
    <xf numFmtId="0" fontId="4" fillId="6" borderId="22" xfId="0" applyFont="1" applyFill="1" applyBorder="1" applyAlignment="1">
      <alignment horizontal="center" vertical="center"/>
    </xf>
    <xf numFmtId="0" fontId="0" fillId="0" borderId="6" xfId="0" applyBorder="1" applyAlignment="1"/>
    <xf numFmtId="0" fontId="0" fillId="0" borderId="46" xfId="0" applyBorder="1" applyAlignment="1"/>
    <xf numFmtId="0" fontId="0" fillId="0" borderId="47" xfId="0" applyBorder="1" applyAlignment="1"/>
    <xf numFmtId="0" fontId="0" fillId="0" borderId="27" xfId="0" applyBorder="1" applyAlignment="1"/>
    <xf numFmtId="0" fontId="0" fillId="0" borderId="48" xfId="0" applyBorder="1" applyAlignment="1"/>
    <xf numFmtId="0" fontId="2" fillId="2" borderId="20" xfId="0" applyFont="1" applyFill="1" applyBorder="1" applyAlignment="1">
      <alignment vertical="center"/>
    </xf>
    <xf numFmtId="0" fontId="4" fillId="6" borderId="22" xfId="0" applyFont="1" applyFill="1" applyBorder="1" applyAlignment="1">
      <alignment horizontal="center" vertical="center" wrapText="1"/>
    </xf>
    <xf numFmtId="0" fontId="0" fillId="0" borderId="6"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27" xfId="0" applyBorder="1" applyAlignment="1">
      <alignment wrapText="1"/>
    </xf>
    <xf numFmtId="0" fontId="0" fillId="0" borderId="48" xfId="0" applyBorder="1" applyAlignment="1">
      <alignment wrapText="1"/>
    </xf>
  </cellXfs>
  <cellStyles count="3">
    <cellStyle name="Hyperlink" xfId="1" builtinId="8"/>
    <cellStyle name="Normal" xfId="0" builtinId="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06/relationships/vbaProject" Target="vbaProject.bin"/><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1" i="0" u="none" strike="noStrike" baseline="0">
                <a:solidFill>
                  <a:srgbClr val="000000"/>
                </a:solidFill>
                <a:latin typeface="Arial"/>
                <a:ea typeface="Arial"/>
                <a:cs typeface="Arial"/>
              </a:defRPr>
            </a:pPr>
            <a:r>
              <a:rPr lang="en-GB"/>
              <a:t>AST V3 Regrssion</a:t>
            </a:r>
          </a:p>
        </c:rich>
      </c:tx>
      <c:overlay val="0"/>
      <c:spPr>
        <a:noFill/>
        <a:ln w="25400">
          <a:noFill/>
        </a:ln>
      </c:spPr>
    </c:title>
    <c:autoTitleDeleted val="0"/>
    <c:plotArea>
      <c:layout/>
      <c:scatterChart>
        <c:scatterStyle val="lineMarker"/>
        <c:varyColors val="0"/>
        <c:ser>
          <c:idx val="0"/>
          <c:order val="0"/>
          <c:dLbls>
            <c:dLbl>
              <c:idx val="0"/>
              <c:numFmt formatCode="General" sourceLinked="0"/>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E0C-4C84-B8D7-A573495D2E79}"/>
                </c:ext>
              </c:extLst>
            </c:dLbl>
            <c:numFmt formatCode="General" sourceLinked="0"/>
            <c:spPr>
              <a:noFill/>
              <a:ln w="25400">
                <a:noFill/>
              </a:ln>
            </c:spPr>
            <c:txPr>
              <a:bodyPr wrap="square" lIns="38100" tIns="19050" rIns="38100" bIns="19050" anchor="ctr">
                <a:spAutoFit/>
              </a:bodyPr>
              <a:lstStyle/>
              <a:p>
                <a:pPr>
                  <a:defRPr sz="275" b="0" i="0" u="none" strike="noStrike" baseline="0">
                    <a:solidFill>
                      <a:srgbClr val="000000"/>
                    </a:solidFill>
                    <a:latin typeface="Arial"/>
                    <a:ea typeface="Arial"/>
                    <a:cs typeface="Arial"/>
                  </a:defRPr>
                </a:pPr>
                <a:endParaRPr lang="en-US"/>
              </a:p>
            </c:txPr>
            <c:dLblPos val="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trendline>
            <c:spPr>
              <a:ln w="3175">
                <a:solidFill>
                  <a:srgbClr val="000000"/>
                </a:solidFill>
                <a:prstDash val="solid"/>
              </a:ln>
            </c:spPr>
            <c:trendlineType val="power"/>
            <c:dispRSqr val="0"/>
            <c:dispEq val="0"/>
          </c:trendline>
          <c:xVal>
            <c:numRef>
              <c:f>Ammonia!$C$42:$C$66</c:f>
            </c:numRef>
          </c:xVal>
          <c:yVal>
            <c:numRef>
              <c:f>Ammonia!$D$42:$D$66</c:f>
            </c:numRef>
          </c:yVal>
          <c:smooth val="0"/>
          <c:extLst>
            <c:ext xmlns:c16="http://schemas.microsoft.com/office/drawing/2014/chart" uri="{C3380CC4-5D6E-409C-BE32-E72D297353CC}">
              <c16:uniqueId val="{00000002-AE0C-4C84-B8D7-A573495D2E79}"/>
            </c:ext>
          </c:extLst>
        </c:ser>
        <c:dLbls>
          <c:showLegendKey val="0"/>
          <c:showVal val="0"/>
          <c:showCatName val="0"/>
          <c:showSerName val="0"/>
          <c:showPercent val="0"/>
          <c:showBubbleSize val="0"/>
        </c:dLbls>
        <c:axId val="735513840"/>
        <c:axId val="735514232"/>
      </c:scatterChart>
      <c:valAx>
        <c:axId val="73551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735514232"/>
        <c:crosses val="autoZero"/>
        <c:crossBetween val="midCat"/>
      </c:valAx>
      <c:valAx>
        <c:axId val="735514232"/>
        <c:scaling>
          <c:orientation val="minMax"/>
        </c:scaling>
        <c:delete val="0"/>
        <c:axPos val="l"/>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7355138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63500</xdr:colOff>
          <xdr:row>0</xdr:row>
          <xdr:rowOff>120650</xdr:rowOff>
        </xdr:from>
        <xdr:to>
          <xdr:col>4</xdr:col>
          <xdr:colOff>387350</xdr:colOff>
          <xdr:row>4</xdr:row>
          <xdr:rowOff>31750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447675</xdr:colOff>
      <xdr:row>78</xdr:row>
      <xdr:rowOff>85725</xdr:rowOff>
    </xdr:from>
    <xdr:to>
      <xdr:col>10</xdr:col>
      <xdr:colOff>0</xdr:colOff>
      <xdr:row>98</xdr:row>
      <xdr:rowOff>133350</xdr:rowOff>
    </xdr:to>
    <xdr:graphicFrame macro="">
      <xdr:nvGraphicFramePr>
        <xdr:cNvPr id="2287" name="Chart 3">
          <a:extLst>
            <a:ext uri="{FF2B5EF4-FFF2-40B4-BE49-F238E27FC236}">
              <a16:creationId xmlns:a16="http://schemas.microsoft.com/office/drawing/2014/main" id="{00000000-0008-0000-0100-0000E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pis.ac.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97"/>
  <sheetViews>
    <sheetView zoomScale="85" zoomScaleNormal="85" workbookViewId="0">
      <selection activeCell="A31" sqref="A31"/>
    </sheetView>
  </sheetViews>
  <sheetFormatPr defaultColWidth="8.81640625" defaultRowHeight="14" x14ac:dyDescent="0.3"/>
  <cols>
    <col min="1" max="1" width="129.54296875" style="109" customWidth="1"/>
    <col min="2" max="2" width="8.81640625" style="109"/>
    <col min="3" max="3" width="9.81640625" style="109" bestFit="1" customWidth="1"/>
    <col min="4" max="6" width="8.81640625" style="109"/>
    <col min="7" max="7" width="9.81640625" style="109" bestFit="1" customWidth="1"/>
    <col min="8" max="16384" width="8.81640625" style="109"/>
  </cols>
  <sheetData>
    <row r="1" spans="1:85" ht="14.5" thickBot="1" x14ac:dyDescent="0.3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row>
    <row r="2" spans="1:85" ht="14.5" thickBot="1" x14ac:dyDescent="0.35">
      <c r="A2" s="110" t="s">
        <v>0</v>
      </c>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spans="1:85" x14ac:dyDescent="0.3">
      <c r="A3" s="115"/>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row>
    <row r="4" spans="1:85" x14ac:dyDescent="0.3">
      <c r="A4" s="115"/>
      <c r="B4" s="111"/>
      <c r="C4" s="111"/>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row>
    <row r="5" spans="1:85" x14ac:dyDescent="0.3">
      <c r="A5" s="116" t="s">
        <v>1</v>
      </c>
      <c r="B5" s="111"/>
      <c r="C5" s="111"/>
      <c r="D5" s="111"/>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row>
    <row r="6" spans="1:85" x14ac:dyDescent="0.3">
      <c r="A6" s="116"/>
      <c r="B6" s="111"/>
      <c r="C6" s="111"/>
      <c r="D6" s="111"/>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row>
    <row r="7" spans="1:85" x14ac:dyDescent="0.3">
      <c r="A7" s="116" t="s">
        <v>2</v>
      </c>
      <c r="B7" s="111"/>
      <c r="C7" s="111"/>
      <c r="D7" s="111"/>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row>
    <row r="8" spans="1:85" x14ac:dyDescent="0.3">
      <c r="A8" s="116"/>
      <c r="B8" s="111"/>
      <c r="C8" s="111"/>
      <c r="D8" s="111"/>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row>
    <row r="9" spans="1:85" x14ac:dyDescent="0.3">
      <c r="A9" s="116"/>
      <c r="B9" s="111"/>
      <c r="C9" s="111"/>
      <c r="D9" s="111"/>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row>
    <row r="10" spans="1:85" x14ac:dyDescent="0.3">
      <c r="A10" s="117" t="s">
        <v>3</v>
      </c>
      <c r="B10" s="108"/>
      <c r="C10" s="108"/>
      <c r="D10" s="111"/>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row>
    <row r="11" spans="1:85" ht="28" x14ac:dyDescent="0.3">
      <c r="A11" s="118" t="s">
        <v>4</v>
      </c>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row>
    <row r="12" spans="1:85" s="113" customFormat="1" x14ac:dyDescent="0.3">
      <c r="A12" s="118" t="s">
        <v>5</v>
      </c>
      <c r="B12" s="108"/>
      <c r="C12" s="108"/>
      <c r="D12" s="112"/>
      <c r="E12" s="112"/>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row>
    <row r="13" spans="1:85" ht="28" x14ac:dyDescent="0.3">
      <c r="A13" s="118" t="s">
        <v>6</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row>
    <row r="14" spans="1:85" s="111" customFormat="1" x14ac:dyDescent="0.3">
      <c r="A14" s="116"/>
    </row>
    <row r="15" spans="1:85" s="111" customFormat="1" x14ac:dyDescent="0.3">
      <c r="A15" s="117" t="s">
        <v>7</v>
      </c>
    </row>
    <row r="16" spans="1:85" s="111" customFormat="1" ht="112" x14ac:dyDescent="0.3">
      <c r="A16" s="118" t="s">
        <v>8</v>
      </c>
    </row>
    <row r="17" spans="1:1" s="111" customFormat="1" x14ac:dyDescent="0.3">
      <c r="A17" s="118"/>
    </row>
    <row r="18" spans="1:1" s="111" customFormat="1" x14ac:dyDescent="0.3">
      <c r="A18" s="117" t="s">
        <v>9</v>
      </c>
    </row>
    <row r="19" spans="1:1" s="111" customFormat="1" x14ac:dyDescent="0.3">
      <c r="A19" s="118" t="s">
        <v>10</v>
      </c>
    </row>
    <row r="20" spans="1:1" s="111" customFormat="1" x14ac:dyDescent="0.3">
      <c r="A20" s="119" t="s">
        <v>11</v>
      </c>
    </row>
    <row r="21" spans="1:1" s="111" customFormat="1" ht="14.5" thickBot="1" x14ac:dyDescent="0.35">
      <c r="A21" s="120"/>
    </row>
    <row r="22" spans="1:1" s="111" customFormat="1" x14ac:dyDescent="0.3"/>
    <row r="23" spans="1:1" s="111" customFormat="1" x14ac:dyDescent="0.3"/>
    <row r="24" spans="1:1" s="111" customFormat="1" x14ac:dyDescent="0.3"/>
    <row r="25" spans="1:1" s="111" customFormat="1" x14ac:dyDescent="0.3"/>
    <row r="26" spans="1:1" s="111" customFormat="1" x14ac:dyDescent="0.3"/>
    <row r="27" spans="1:1" s="111" customFormat="1" x14ac:dyDescent="0.3"/>
    <row r="28" spans="1:1" s="111" customFormat="1" x14ac:dyDescent="0.3"/>
    <row r="29" spans="1:1" s="111" customFormat="1" x14ac:dyDescent="0.3"/>
    <row r="30" spans="1:1" s="111" customFormat="1" x14ac:dyDescent="0.3"/>
    <row r="31" spans="1:1" s="111" customFormat="1" x14ac:dyDescent="0.3">
      <c r="A31" s="114"/>
    </row>
    <row r="32" spans="1:1" s="111" customFormat="1" x14ac:dyDescent="0.3"/>
    <row r="33" spans="1:1" s="111" customFormat="1" x14ac:dyDescent="0.3"/>
    <row r="34" spans="1:1" s="111" customFormat="1" x14ac:dyDescent="0.3"/>
    <row r="35" spans="1:1" s="111" customFormat="1" x14ac:dyDescent="0.3"/>
    <row r="36" spans="1:1" s="111" customFormat="1" x14ac:dyDescent="0.3"/>
    <row r="37" spans="1:1" s="111" customFormat="1" x14ac:dyDescent="0.3"/>
    <row r="38" spans="1:1" s="111" customFormat="1" x14ac:dyDescent="0.3"/>
    <row r="39" spans="1:1" s="111" customFormat="1" x14ac:dyDescent="0.3">
      <c r="A39" s="114"/>
    </row>
    <row r="40" spans="1:1" s="111" customFormat="1" x14ac:dyDescent="0.3"/>
    <row r="41" spans="1:1" s="111" customFormat="1" x14ac:dyDescent="0.3"/>
    <row r="42" spans="1:1" s="111" customFormat="1" x14ac:dyDescent="0.3"/>
    <row r="43" spans="1:1" s="111" customFormat="1" x14ac:dyDescent="0.3"/>
    <row r="44" spans="1:1" s="111" customFormat="1" x14ac:dyDescent="0.3"/>
    <row r="45" spans="1:1" s="111" customFormat="1" x14ac:dyDescent="0.3"/>
    <row r="46" spans="1:1" s="111" customFormat="1" x14ac:dyDescent="0.3"/>
    <row r="47" spans="1:1" s="111" customFormat="1" x14ac:dyDescent="0.3"/>
    <row r="48" spans="1:1" s="111" customFormat="1" x14ac:dyDescent="0.3"/>
    <row r="49" spans="1:59" s="111" customFormat="1" x14ac:dyDescent="0.3"/>
    <row r="50" spans="1:59" s="111" customFormat="1" x14ac:dyDescent="0.3">
      <c r="A50" s="114"/>
    </row>
    <row r="51" spans="1:59" s="111" customFormat="1" x14ac:dyDescent="0.3"/>
    <row r="52" spans="1:59" s="111" customFormat="1" x14ac:dyDescent="0.3"/>
    <row r="53" spans="1:59" s="111" customFormat="1" x14ac:dyDescent="0.3"/>
    <row r="54" spans="1:59" s="111" customFormat="1" x14ac:dyDescent="0.3"/>
    <row r="55" spans="1:59" s="111" customFormat="1" x14ac:dyDescent="0.3">
      <c r="A55" s="114"/>
    </row>
    <row r="56" spans="1:59" s="111" customFormat="1" x14ac:dyDescent="0.3"/>
    <row r="57" spans="1:59" s="111" customFormat="1" x14ac:dyDescent="0.3">
      <c r="A57" s="114"/>
    </row>
    <row r="58" spans="1:59" s="111" customFormat="1" x14ac:dyDescent="0.3"/>
    <row r="59" spans="1:59" s="111" customFormat="1" x14ac:dyDescent="0.3"/>
    <row r="60" spans="1:59" s="111" customFormat="1" x14ac:dyDescent="0.3"/>
    <row r="61" spans="1:59" s="111" customFormat="1" x14ac:dyDescent="0.3"/>
    <row r="62" spans="1:59" s="111" customFormat="1" x14ac:dyDescent="0.3"/>
    <row r="63" spans="1:59" s="111" customFormat="1" x14ac:dyDescent="0.3"/>
    <row r="64" spans="1:59" x14ac:dyDescent="0.3">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row>
    <row r="65" spans="1:59" x14ac:dyDescent="0.3">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row>
    <row r="66" spans="1:59" x14ac:dyDescent="0.3">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row>
    <row r="67" spans="1:59" x14ac:dyDescent="0.3">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row>
    <row r="68" spans="1:59" x14ac:dyDescent="0.3">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row>
    <row r="69" spans="1:59" x14ac:dyDescent="0.3">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row>
    <row r="70" spans="1:59" x14ac:dyDescent="0.3">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row>
    <row r="71" spans="1:59" x14ac:dyDescent="0.3">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row>
    <row r="72" spans="1:59" x14ac:dyDescent="0.3">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row>
    <row r="73" spans="1:59" x14ac:dyDescent="0.3">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row>
    <row r="74" spans="1:59" x14ac:dyDescent="0.3">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row>
    <row r="75" spans="1:59" x14ac:dyDescent="0.3">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row>
    <row r="76" spans="1:59" x14ac:dyDescent="0.3">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row>
    <row r="77" spans="1:59" x14ac:dyDescent="0.3">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row>
    <row r="78" spans="1:59" x14ac:dyDescent="0.3">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row>
    <row r="79" spans="1:59" x14ac:dyDescent="0.3">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row>
    <row r="80" spans="1:59" x14ac:dyDescent="0.3">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row>
    <row r="81" spans="1:59" x14ac:dyDescent="0.3">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row>
    <row r="82" spans="1:59" x14ac:dyDescent="0.3">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row>
    <row r="83" spans="1:59" x14ac:dyDescent="0.3">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row>
    <row r="84" spans="1:59" x14ac:dyDescent="0.3">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row>
    <row r="85" spans="1:59" x14ac:dyDescent="0.3">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row>
    <row r="86" spans="1:59" x14ac:dyDescent="0.3">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row>
    <row r="87" spans="1:59" x14ac:dyDescent="0.3">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row>
    <row r="88" spans="1:59" x14ac:dyDescent="0.3">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row>
    <row r="89" spans="1:59" x14ac:dyDescent="0.3">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row>
    <row r="90" spans="1:59" x14ac:dyDescent="0.3">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row>
    <row r="91" spans="1:59" x14ac:dyDescent="0.3">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row>
    <row r="92" spans="1:59" x14ac:dyDescent="0.3">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row>
    <row r="93" spans="1:59" x14ac:dyDescent="0.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row>
    <row r="94" spans="1:59" x14ac:dyDescent="0.3">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row>
    <row r="95" spans="1:59" x14ac:dyDescent="0.3">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row>
    <row r="96" spans="1:59" x14ac:dyDescent="0.3">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row>
    <row r="97" spans="1:59" x14ac:dyDescent="0.3">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row>
  </sheetData>
  <sheetProtection algorithmName="SHA-512" hashValue="LHGB8yjd5Knn85QYPTu+SC62VrDWI5lTG2EbKk1PJotf32oZR7JQEoCD/LzaQS/L68gky0cC5uRsWDLILITQ4Q==" saltValue="h4oBwTmqLcVePZPtwSKXVw==" spinCount="100000" sheet="1" objects="1" scenarios="1"/>
  <phoneticPr fontId="0" type="noConversion"/>
  <hyperlinks>
    <hyperlink ref="A20" r:id="rId1" xr:uid="{00000000-0004-0000-00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progId="Word.Document.8" shapeId="1025" r:id="rId5">
          <objectPr defaultSize="0" r:id="rId6">
            <anchor moveWithCells="1">
              <from>
                <xdr:col>1</xdr:col>
                <xdr:colOff>63500</xdr:colOff>
                <xdr:row>0</xdr:row>
                <xdr:rowOff>120650</xdr:rowOff>
              </from>
              <to>
                <xdr:col>4</xdr:col>
                <xdr:colOff>387350</xdr:colOff>
                <xdr:row>4</xdr:row>
                <xdr:rowOff>31750</xdr:rowOff>
              </to>
            </anchor>
          </objectPr>
        </oleObject>
      </mc:Choice>
      <mc:Fallback>
        <oleObject progId="Word.Document.8"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28"/>
  <sheetViews>
    <sheetView showGridLines="0" tabSelected="1" topLeftCell="C30" zoomScale="70" zoomScaleNormal="70" workbookViewId="0">
      <selection activeCell="F106" sqref="F106"/>
    </sheetView>
  </sheetViews>
  <sheetFormatPr defaultColWidth="9.1796875" defaultRowHeight="15.5" x14ac:dyDescent="0.25"/>
  <cols>
    <col min="1" max="1" width="1.453125" style="3" customWidth="1"/>
    <col min="2" max="2" width="10.453125" style="3" customWidth="1"/>
    <col min="3" max="3" width="56.1796875" style="3" customWidth="1"/>
    <col min="4" max="4" width="0.453125" style="3" hidden="1" customWidth="1"/>
    <col min="5" max="5" width="15.453125" style="3" customWidth="1"/>
    <col min="6" max="6" width="15.54296875" style="3" customWidth="1"/>
    <col min="7" max="7" width="13.453125" style="3" customWidth="1"/>
    <col min="8" max="9" width="13.54296875" style="3" customWidth="1"/>
    <col min="10" max="11" width="14.1796875" style="3" customWidth="1"/>
    <col min="12" max="12" width="0.81640625" style="3" customWidth="1"/>
    <col min="13" max="13" width="22.453125" style="3" customWidth="1"/>
    <col min="14" max="16" width="9.1796875" style="3"/>
    <col min="17" max="17" width="37.453125" style="6" hidden="1" customWidth="1"/>
    <col min="18" max="18" width="7.54296875" style="3" customWidth="1"/>
    <col min="19" max="19" width="15" style="3" customWidth="1"/>
    <col min="20" max="20" width="71.453125" style="3" hidden="1" customWidth="1"/>
    <col min="21" max="25" width="11.453125" style="3" customWidth="1"/>
    <col min="26" max="27" width="10" style="3" customWidth="1"/>
    <col min="28" max="28" width="14" style="3" customWidth="1"/>
    <col min="29" max="29" width="12.54296875" style="3" customWidth="1"/>
    <col min="30" max="16384" width="9.1796875" style="3"/>
  </cols>
  <sheetData>
    <row r="1" spans="2:25" ht="22" customHeight="1" x14ac:dyDescent="0.25">
      <c r="B1" s="11" t="s">
        <v>12</v>
      </c>
      <c r="C1" s="126"/>
      <c r="D1" s="126"/>
      <c r="E1" s="126"/>
      <c r="F1" s="126"/>
      <c r="G1" s="126"/>
      <c r="H1" s="126"/>
      <c r="I1" s="126"/>
      <c r="J1" s="126"/>
      <c r="K1" s="126"/>
      <c r="L1" s="126"/>
      <c r="M1" s="126"/>
      <c r="N1" s="126"/>
      <c r="O1" s="126"/>
      <c r="P1" s="126"/>
      <c r="R1" s="126"/>
      <c r="S1" s="126"/>
      <c r="T1" s="126"/>
      <c r="U1" s="126"/>
      <c r="V1" s="126"/>
      <c r="W1" s="126"/>
      <c r="X1" s="126"/>
      <c r="Y1" s="126"/>
    </row>
    <row r="2" spans="2:25" ht="18" customHeight="1" x14ac:dyDescent="0.3">
      <c r="B2" s="12" t="s">
        <v>13</v>
      </c>
      <c r="C2" s="127"/>
      <c r="D2" s="127"/>
      <c r="E2" s="86"/>
      <c r="F2" s="126"/>
      <c r="G2" s="126"/>
      <c r="H2" s="126"/>
      <c r="I2" s="126"/>
      <c r="J2" s="126"/>
      <c r="K2" s="126"/>
      <c r="L2" s="126"/>
      <c r="M2" s="126"/>
      <c r="N2" s="126"/>
      <c r="O2" s="126"/>
      <c r="P2" s="126"/>
      <c r="R2" s="126"/>
      <c r="S2" s="126"/>
      <c r="T2" s="126"/>
      <c r="U2" s="126"/>
      <c r="V2" s="126"/>
      <c r="W2" s="126"/>
      <c r="X2" s="126"/>
      <c r="Y2" s="126"/>
    </row>
    <row r="3" spans="2:25" ht="18" customHeight="1" x14ac:dyDescent="0.25">
      <c r="B3" s="26" t="s">
        <v>14</v>
      </c>
      <c r="C3" s="126"/>
      <c r="D3" s="126"/>
      <c r="E3" s="126"/>
      <c r="F3" s="126"/>
      <c r="G3" s="126"/>
      <c r="H3" s="126"/>
      <c r="I3" s="126"/>
      <c r="J3" s="126"/>
      <c r="K3" s="126"/>
      <c r="L3" s="126"/>
      <c r="M3" s="126"/>
      <c r="N3" s="126"/>
      <c r="O3" s="126"/>
      <c r="P3" s="126"/>
      <c r="R3" s="126"/>
      <c r="S3" s="126"/>
      <c r="T3" s="126"/>
      <c r="U3" s="126"/>
      <c r="V3" s="126"/>
      <c r="W3" s="126"/>
      <c r="X3" s="126"/>
      <c r="Y3" s="126"/>
    </row>
    <row r="4" spans="2:25" ht="18" customHeight="1" thickBot="1" x14ac:dyDescent="0.3">
      <c r="B4" s="126"/>
      <c r="C4" s="126"/>
      <c r="D4" s="126"/>
      <c r="E4" s="126"/>
      <c r="F4" s="126"/>
      <c r="G4" s="126"/>
      <c r="H4" s="126"/>
      <c r="I4" s="126"/>
      <c r="J4" s="126"/>
      <c r="K4" s="126"/>
      <c r="L4" s="126"/>
      <c r="M4" s="126"/>
      <c r="N4" s="126"/>
      <c r="O4" s="126"/>
      <c r="P4" s="126"/>
      <c r="R4" s="126"/>
      <c r="S4" s="126"/>
      <c r="T4" s="126"/>
      <c r="U4" s="126"/>
      <c r="V4" s="126"/>
      <c r="W4" s="126"/>
      <c r="X4" s="126"/>
      <c r="Y4" s="126"/>
    </row>
    <row r="5" spans="2:25" s="6" customFormat="1" ht="18" customHeight="1" x14ac:dyDescent="0.25">
      <c r="B5" s="154" t="s">
        <v>15</v>
      </c>
      <c r="C5" s="156" t="s">
        <v>16</v>
      </c>
      <c r="D5" s="157"/>
      <c r="E5" s="158"/>
      <c r="I5" s="87"/>
      <c r="L5" s="121"/>
    </row>
    <row r="6" spans="2:25" s="6" customFormat="1" ht="18" customHeight="1" thickBot="1" x14ac:dyDescent="0.3">
      <c r="B6" s="155"/>
      <c r="C6" s="159"/>
      <c r="D6" s="160"/>
      <c r="E6" s="161"/>
      <c r="I6" s="87"/>
      <c r="L6" s="121"/>
    </row>
    <row r="7" spans="2:25" s="6" customFormat="1" ht="18" customHeight="1" x14ac:dyDescent="0.25">
      <c r="C7" s="12" t="s">
        <v>17</v>
      </c>
      <c r="L7" s="121"/>
      <c r="M7" s="152" t="s">
        <v>18</v>
      </c>
    </row>
    <row r="8" spans="2:25" s="6" customFormat="1" ht="16" thickBot="1" x14ac:dyDescent="0.3">
      <c r="C8" s="12" t="s">
        <v>19</v>
      </c>
      <c r="E8" s="7" t="s">
        <v>20</v>
      </c>
      <c r="F8" s="7" t="s">
        <v>21</v>
      </c>
      <c r="G8" s="7" t="s">
        <v>22</v>
      </c>
      <c r="H8" s="7" t="s">
        <v>23</v>
      </c>
      <c r="I8" s="7" t="s">
        <v>24</v>
      </c>
      <c r="J8" s="7" t="s">
        <v>25</v>
      </c>
      <c r="K8" s="7" t="s">
        <v>26</v>
      </c>
      <c r="L8" s="121"/>
      <c r="M8" s="153"/>
    </row>
    <row r="9" spans="2:25" s="6" customFormat="1" ht="18" customHeight="1" x14ac:dyDescent="0.25">
      <c r="C9" s="1" t="s">
        <v>27</v>
      </c>
      <c r="D9" s="123"/>
      <c r="E9" s="90">
        <v>225000</v>
      </c>
      <c r="F9" s="90"/>
      <c r="G9" s="90"/>
      <c r="H9" s="90"/>
      <c r="I9" s="90"/>
      <c r="J9" s="90"/>
      <c r="K9" s="90"/>
      <c r="L9" s="122">
        <v>25000</v>
      </c>
      <c r="M9" s="53"/>
    </row>
    <row r="10" spans="2:25" s="6" customFormat="1" ht="18" customHeight="1" thickBot="1" x14ac:dyDescent="0.3">
      <c r="C10" s="96" t="s">
        <v>28</v>
      </c>
      <c r="E10" s="97">
        <v>3.4000000000000002E-2</v>
      </c>
      <c r="F10" s="97"/>
      <c r="G10" s="97"/>
      <c r="H10" s="97"/>
      <c r="I10" s="97"/>
      <c r="J10" s="97"/>
      <c r="K10" s="97"/>
      <c r="L10" s="122">
        <v>3.4000000000000002E-2</v>
      </c>
      <c r="M10" s="16">
        <f>D12</f>
        <v>0.24257990867579915</v>
      </c>
    </row>
    <row r="11" spans="2:25" s="6" customFormat="1" ht="16" thickBot="1" x14ac:dyDescent="0.3">
      <c r="C11" s="10" t="s">
        <v>29</v>
      </c>
      <c r="D11" s="98"/>
      <c r="E11" s="99">
        <v>11</v>
      </c>
      <c r="F11" s="99"/>
      <c r="G11" s="99"/>
      <c r="H11" s="99"/>
      <c r="I11" s="99"/>
      <c r="J11" s="99"/>
      <c r="K11" s="99"/>
      <c r="L11" s="121"/>
      <c r="M11" s="32"/>
    </row>
    <row r="12" spans="2:25" s="103" customFormat="1" ht="18" hidden="1" customHeight="1" x14ac:dyDescent="0.25">
      <c r="C12" s="101"/>
      <c r="D12" s="102">
        <f>(E9*E10+F9*F10+G9*G10+H9*H10+I9*I10+J9*J10+K9*K10)*1000/3600/8760</f>
        <v>0.24257990867579915</v>
      </c>
      <c r="E12" s="105">
        <f>E9*E10*1000/365/24/3600</f>
        <v>0.24257990867579909</v>
      </c>
      <c r="F12" s="105">
        <f t="shared" ref="F12:K12" si="0">F9*F10*1000/365/24/3600</f>
        <v>0</v>
      </c>
      <c r="G12" s="105">
        <f t="shared" si="0"/>
        <v>0</v>
      </c>
      <c r="H12" s="105">
        <f t="shared" si="0"/>
        <v>0</v>
      </c>
      <c r="I12" s="105">
        <f t="shared" si="0"/>
        <v>0</v>
      </c>
      <c r="J12" s="105">
        <f t="shared" si="0"/>
        <v>0</v>
      </c>
      <c r="K12" s="105">
        <f t="shared" si="0"/>
        <v>0</v>
      </c>
      <c r="M12" s="104"/>
    </row>
    <row r="13" spans="2:25" s="6" customFormat="1" ht="31.5" thickBot="1" x14ac:dyDescent="0.3">
      <c r="C13" s="106" t="s">
        <v>30</v>
      </c>
      <c r="E13" s="41"/>
      <c r="M13" s="32"/>
    </row>
    <row r="14" spans="2:25" s="6" customFormat="1" ht="18" customHeight="1" x14ac:dyDescent="0.25">
      <c r="C14" s="1" t="s">
        <v>27</v>
      </c>
      <c r="D14" s="2"/>
      <c r="E14" s="90"/>
      <c r="F14" s="90"/>
      <c r="G14" s="90"/>
      <c r="H14" s="90"/>
      <c r="I14" s="90"/>
      <c r="J14" s="90"/>
      <c r="K14" s="90"/>
      <c r="M14" s="34"/>
    </row>
    <row r="15" spans="2:25" s="6" customFormat="1" ht="18" customHeight="1" thickBot="1" x14ac:dyDescent="0.3">
      <c r="C15" s="4" t="s">
        <v>28</v>
      </c>
      <c r="D15" s="5"/>
      <c r="E15" s="91"/>
      <c r="F15" s="91"/>
      <c r="G15" s="91"/>
      <c r="H15" s="91"/>
      <c r="I15" s="91"/>
      <c r="J15" s="91"/>
      <c r="K15" s="91"/>
      <c r="M15" s="54">
        <f>D16</f>
        <v>0</v>
      </c>
    </row>
    <row r="16" spans="2:25" s="6" customFormat="1" ht="12" customHeight="1" x14ac:dyDescent="0.25">
      <c r="D16" s="50">
        <f>(E14*E15+F14*F15+G14*G15+H14*H15+I14*I15+J14*J15+K14*K15)*1000/3600/8760</f>
        <v>0</v>
      </c>
      <c r="M16" s="32"/>
    </row>
    <row r="17" spans="2:25" s="6" customFormat="1" ht="18" customHeight="1" thickBot="1" x14ac:dyDescent="0.3">
      <c r="C17" s="12" t="s">
        <v>31</v>
      </c>
      <c r="M17" s="32"/>
    </row>
    <row r="18" spans="2:25" s="6" customFormat="1" ht="18" customHeight="1" x14ac:dyDescent="0.25">
      <c r="C18" s="1" t="s">
        <v>27</v>
      </c>
      <c r="D18" s="2"/>
      <c r="E18" s="90"/>
      <c r="F18" s="90"/>
      <c r="G18" s="90"/>
      <c r="H18" s="90"/>
      <c r="I18" s="90"/>
      <c r="J18" s="90"/>
      <c r="K18" s="90"/>
      <c r="M18" s="34"/>
      <c r="R18" s="21"/>
    </row>
    <row r="19" spans="2:25" s="6" customFormat="1" ht="18" customHeight="1" thickBot="1" x14ac:dyDescent="0.3">
      <c r="C19" s="4" t="s">
        <v>28</v>
      </c>
      <c r="D19" s="5"/>
      <c r="E19" s="91"/>
      <c r="F19" s="91"/>
      <c r="G19" s="91"/>
      <c r="H19" s="91"/>
      <c r="I19" s="91"/>
      <c r="J19" s="91"/>
      <c r="K19" s="91"/>
      <c r="M19" s="54">
        <f>D20</f>
        <v>0</v>
      </c>
      <c r="R19" s="21"/>
    </row>
    <row r="20" spans="2:25" s="6" customFormat="1" ht="15.75" customHeight="1" thickBot="1" x14ac:dyDescent="0.3">
      <c r="D20" s="50">
        <f>(E18*E19+F18*F19+G18*G19+H18*H19+I18*I19+J18*J19+K18*K19)*1000/3600/8760</f>
        <v>0</v>
      </c>
      <c r="E20" s="7"/>
      <c r="M20" s="32"/>
      <c r="R20" s="21"/>
    </row>
    <row r="21" spans="2:25" s="6" customFormat="1" ht="18" customHeight="1" x14ac:dyDescent="0.25">
      <c r="C21" s="8" t="s">
        <v>32</v>
      </c>
      <c r="D21" s="9"/>
      <c r="E21" s="90"/>
      <c r="F21" s="90"/>
      <c r="G21" s="90"/>
      <c r="H21" s="90"/>
      <c r="I21" s="90"/>
      <c r="J21" s="90"/>
      <c r="K21" s="90"/>
      <c r="M21" s="34"/>
      <c r="R21" s="21"/>
    </row>
    <row r="22" spans="2:25" s="6" customFormat="1" ht="18" customHeight="1" thickBot="1" x14ac:dyDescent="0.3">
      <c r="C22" s="4" t="s">
        <v>33</v>
      </c>
      <c r="D22" s="5"/>
      <c r="E22" s="91"/>
      <c r="F22" s="91"/>
      <c r="G22" s="91"/>
      <c r="H22" s="91"/>
      <c r="I22" s="91"/>
      <c r="J22" s="91"/>
      <c r="K22" s="91"/>
      <c r="M22" s="54">
        <f>D23</f>
        <v>0</v>
      </c>
      <c r="R22" s="21"/>
    </row>
    <row r="23" spans="2:25" s="6" customFormat="1" ht="15" customHeight="1" thickBot="1" x14ac:dyDescent="0.3">
      <c r="D23" s="50">
        <f>(E21*E22+F21*F22+G21*G22+H21*H22+I21*I22+J21*J22+K21*K22)*1000/3600/8760</f>
        <v>0</v>
      </c>
      <c r="E23" s="7"/>
      <c r="M23" s="32"/>
      <c r="R23" s="21"/>
    </row>
    <row r="24" spans="2:25" s="6" customFormat="1" ht="18" customHeight="1" x14ac:dyDescent="0.25">
      <c r="C24" s="8" t="s">
        <v>34</v>
      </c>
      <c r="D24" s="9"/>
      <c r="E24" s="90"/>
      <c r="F24" s="90"/>
      <c r="G24" s="90"/>
      <c r="H24" s="90"/>
      <c r="I24" s="90"/>
      <c r="J24" s="90"/>
      <c r="K24" s="90"/>
      <c r="M24" s="34"/>
      <c r="R24" s="21"/>
    </row>
    <row r="25" spans="2:25" s="6" customFormat="1" ht="20.25" customHeight="1" thickBot="1" x14ac:dyDescent="0.3">
      <c r="C25" s="4" t="s">
        <v>35</v>
      </c>
      <c r="D25" s="5"/>
      <c r="E25" s="91"/>
      <c r="F25" s="91"/>
      <c r="G25" s="91"/>
      <c r="H25" s="91"/>
      <c r="I25" s="91"/>
      <c r="J25" s="91"/>
      <c r="K25" s="91"/>
      <c r="M25" s="54">
        <f>D26</f>
        <v>0</v>
      </c>
      <c r="R25" s="21"/>
    </row>
    <row r="26" spans="2:25" s="6" customFormat="1" ht="13.5" customHeight="1" thickBot="1" x14ac:dyDescent="0.3">
      <c r="D26" s="50">
        <f>(E24*E25+F24*F25+G24*G25+H24*H25+I24*I25+J24*J25+K24*K25)*1000/3600/8760</f>
        <v>0</v>
      </c>
      <c r="E26" s="7"/>
      <c r="K26" s="52"/>
      <c r="R26" s="21"/>
    </row>
    <row r="27" spans="2:25" s="6" customFormat="1" ht="21" customHeight="1" thickBot="1" x14ac:dyDescent="0.3">
      <c r="C27" s="10" t="s">
        <v>18</v>
      </c>
      <c r="D27" s="42">
        <f>(E18*E19+E21*E22+E24*E25+F18*F19+F21*F22+F24*F25+G18*G19+G21*G22+G24*G25+H18*H19+H21*H22+H24*H25+I18*I19+I21*I22+I24*I25+J18*J19+J21*J22+J24*J25+K18*K19+K21*K22+K24*K25)*1000/3600/8760</f>
        <v>0</v>
      </c>
      <c r="E27" s="51">
        <f t="shared" ref="E27:K27" si="1">(E9*E10+E14*E15+E18*E19+E21*E22+E24*E25)*1000/3600/8760</f>
        <v>0.24257990867579915</v>
      </c>
      <c r="F27" s="51">
        <f t="shared" si="1"/>
        <v>0</v>
      </c>
      <c r="G27" s="51">
        <f t="shared" si="1"/>
        <v>0</v>
      </c>
      <c r="H27" s="51">
        <f t="shared" si="1"/>
        <v>0</v>
      </c>
      <c r="I27" s="51">
        <f t="shared" si="1"/>
        <v>0</v>
      </c>
      <c r="J27" s="51">
        <f t="shared" si="1"/>
        <v>0</v>
      </c>
      <c r="K27" s="51">
        <f t="shared" si="1"/>
        <v>0</v>
      </c>
      <c r="R27" s="21"/>
    </row>
    <row r="28" spans="2:25" s="6" customFormat="1" ht="15.75" hidden="1" customHeight="1" x14ac:dyDescent="0.25">
      <c r="E28" s="47"/>
      <c r="F28" s="48"/>
      <c r="G28" s="47"/>
      <c r="H28" s="47"/>
      <c r="I28" s="47"/>
      <c r="J28" s="47"/>
      <c r="K28" s="47"/>
    </row>
    <row r="29" spans="2:25" s="6" customFormat="1" ht="18" hidden="1" customHeight="1" thickBot="1" x14ac:dyDescent="0.3">
      <c r="C29" s="31"/>
      <c r="E29" s="47"/>
      <c r="F29" s="48"/>
      <c r="G29" s="47"/>
      <c r="H29" s="47"/>
      <c r="I29" s="47"/>
      <c r="J29" s="47"/>
      <c r="K29" s="47"/>
    </row>
    <row r="30" spans="2:25" s="6" customFormat="1" ht="21" customHeight="1" thickBot="1" x14ac:dyDescent="0.3">
      <c r="C30" s="10" t="s">
        <v>36</v>
      </c>
      <c r="E30" s="49">
        <f>(E27+F27+G27+H27+I27+J27+K27)</f>
        <v>0.24257990867579915</v>
      </c>
      <c r="F30" s="47"/>
      <c r="G30" s="47"/>
      <c r="H30" s="47"/>
      <c r="I30" s="47"/>
      <c r="J30" s="47"/>
      <c r="K30" s="47"/>
    </row>
    <row r="31" spans="2:25" s="6" customFormat="1" ht="18" hidden="1" customHeight="1" x14ac:dyDescent="0.25">
      <c r="B31" s="22"/>
      <c r="C31" s="23"/>
      <c r="D31" s="23"/>
      <c r="E31" s="24"/>
      <c r="F31" s="23"/>
      <c r="G31" s="23"/>
      <c r="H31" s="23"/>
      <c r="I31" s="23"/>
      <c r="J31" s="23"/>
      <c r="K31" s="25"/>
    </row>
    <row r="32" spans="2:25" ht="18" customHeight="1" x14ac:dyDescent="0.25">
      <c r="B32" s="126"/>
      <c r="C32" s="126"/>
      <c r="D32" s="128"/>
      <c r="E32" s="126"/>
      <c r="F32" s="126"/>
      <c r="G32" s="126"/>
      <c r="H32" s="126"/>
      <c r="I32" s="126"/>
      <c r="J32" s="126"/>
      <c r="K32" s="126"/>
      <c r="L32" s="126"/>
      <c r="M32" s="126"/>
      <c r="N32" s="126"/>
      <c r="O32" s="126"/>
      <c r="P32" s="126"/>
      <c r="Q32" s="12"/>
      <c r="R32" s="126"/>
      <c r="S32" s="126"/>
      <c r="T32" s="126"/>
      <c r="U32" s="126"/>
      <c r="V32" s="126"/>
      <c r="W32" s="126"/>
      <c r="X32" s="126"/>
      <c r="Y32" s="126"/>
    </row>
    <row r="33" spans="2:24" ht="18" customHeight="1" thickBot="1" x14ac:dyDescent="0.3">
      <c r="B33" s="126"/>
      <c r="C33" s="126"/>
      <c r="D33" s="128"/>
      <c r="E33" s="126"/>
      <c r="F33" s="126"/>
      <c r="G33" s="126"/>
      <c r="H33" s="126"/>
      <c r="I33" s="126"/>
      <c r="J33" s="126"/>
      <c r="K33" s="126"/>
      <c r="L33" s="126"/>
      <c r="M33" s="126"/>
      <c r="N33" s="126"/>
      <c r="O33" s="126"/>
      <c r="P33" s="126"/>
      <c r="Q33" s="12"/>
      <c r="R33" s="126"/>
      <c r="S33" s="126"/>
      <c r="T33" s="126"/>
      <c r="U33" s="126"/>
      <c r="V33" s="126"/>
      <c r="W33" s="126"/>
      <c r="X33" s="126"/>
    </row>
    <row r="34" spans="2:24" ht="18" customHeight="1" x14ac:dyDescent="0.25">
      <c r="B34" s="154" t="s">
        <v>37</v>
      </c>
      <c r="C34" s="163" t="s">
        <v>38</v>
      </c>
      <c r="D34" s="164"/>
      <c r="E34" s="165"/>
      <c r="F34" s="129"/>
      <c r="G34" s="126"/>
      <c r="H34" s="126"/>
      <c r="I34" s="126"/>
      <c r="J34" s="126"/>
      <c r="K34" s="126"/>
      <c r="L34" s="6"/>
      <c r="M34" s="126"/>
      <c r="N34" s="126"/>
      <c r="O34" s="126"/>
      <c r="P34" s="126"/>
      <c r="Q34" s="126"/>
      <c r="R34" s="126"/>
      <c r="S34" s="126"/>
      <c r="T34" s="126"/>
      <c r="U34" s="126"/>
      <c r="V34" s="126"/>
      <c r="W34" s="126"/>
      <c r="X34" s="126"/>
    </row>
    <row r="35" spans="2:24" ht="18" customHeight="1" thickBot="1" x14ac:dyDescent="0.3">
      <c r="B35" s="162"/>
      <c r="C35" s="166"/>
      <c r="D35" s="167"/>
      <c r="E35" s="168"/>
      <c r="F35" s="129"/>
      <c r="G35" s="126"/>
      <c r="H35" s="126"/>
      <c r="I35" s="126"/>
      <c r="J35" s="126"/>
      <c r="K35" s="126"/>
      <c r="L35" s="6"/>
      <c r="M35" s="126"/>
      <c r="N35" s="126"/>
      <c r="O35" s="126"/>
      <c r="P35" s="126"/>
      <c r="Q35" s="126"/>
      <c r="R35" s="126"/>
      <c r="S35" s="126"/>
      <c r="T35" s="126"/>
      <c r="U35" s="126"/>
      <c r="V35" s="126"/>
      <c r="W35" s="126"/>
      <c r="X35" s="126"/>
    </row>
    <row r="36" spans="2:24" ht="31.5" hidden="1" customHeight="1" thickBot="1" x14ac:dyDescent="0.3">
      <c r="B36" s="130"/>
      <c r="C36" s="151" t="s">
        <v>39</v>
      </c>
      <c r="D36" s="151"/>
      <c r="E36" s="151"/>
      <c r="F36" s="129"/>
      <c r="G36" s="126"/>
      <c r="H36" s="126"/>
      <c r="I36" s="126"/>
      <c r="J36" s="126"/>
      <c r="K36" s="126"/>
      <c r="L36" s="126"/>
      <c r="M36" s="126"/>
      <c r="N36" s="126"/>
      <c r="O36" s="126"/>
      <c r="P36" s="126"/>
      <c r="R36" s="126"/>
      <c r="S36" s="126"/>
      <c r="T36" s="126"/>
      <c r="U36" s="126"/>
      <c r="V36" s="126"/>
      <c r="W36" s="126"/>
      <c r="X36" s="126"/>
    </row>
    <row r="37" spans="2:24" ht="18" customHeight="1" thickBot="1" x14ac:dyDescent="0.3">
      <c r="B37" s="131"/>
      <c r="C37" s="126"/>
      <c r="D37" s="126"/>
      <c r="E37" s="132"/>
      <c r="F37" s="126"/>
      <c r="G37" s="126"/>
      <c r="H37" s="126"/>
      <c r="I37" s="126"/>
      <c r="J37" s="126"/>
      <c r="K37" s="126"/>
      <c r="L37" s="126"/>
      <c r="M37" s="126"/>
      <c r="N37" s="126"/>
      <c r="O37" s="126"/>
      <c r="P37" s="126"/>
      <c r="R37" s="126"/>
      <c r="S37" s="126"/>
      <c r="T37" s="126"/>
      <c r="U37" s="126"/>
      <c r="V37" s="126"/>
      <c r="W37" s="126"/>
      <c r="X37" s="126"/>
    </row>
    <row r="38" spans="2:24" ht="15" hidden="1" customHeight="1" x14ac:dyDescent="0.25">
      <c r="B38" s="133"/>
      <c r="C38" s="133"/>
      <c r="D38" s="133"/>
      <c r="E38" s="133"/>
      <c r="F38" s="126"/>
      <c r="G38" s="126"/>
      <c r="H38" s="126"/>
      <c r="I38" s="126"/>
      <c r="J38" s="126"/>
      <c r="K38" s="126"/>
      <c r="L38" s="126"/>
      <c r="M38" s="126"/>
      <c r="N38" s="126"/>
      <c r="O38" s="126"/>
      <c r="P38" s="126"/>
      <c r="Q38" s="126"/>
      <c r="R38" s="126"/>
      <c r="S38" s="126"/>
      <c r="T38" s="126"/>
      <c r="U38" s="126"/>
      <c r="V38" s="126"/>
      <c r="W38" s="126"/>
      <c r="X38" s="126"/>
    </row>
    <row r="39" spans="2:24" ht="22.5" hidden="1" customHeight="1" x14ac:dyDescent="0.25">
      <c r="B39" s="126"/>
      <c r="C39" s="13" t="s">
        <v>40</v>
      </c>
      <c r="D39" s="126"/>
      <c r="E39" s="126"/>
      <c r="F39" s="126"/>
      <c r="G39" s="126"/>
      <c r="H39" s="126"/>
      <c r="I39" s="126"/>
      <c r="J39" s="126"/>
      <c r="K39" s="126"/>
      <c r="L39" s="126"/>
      <c r="M39" s="126"/>
      <c r="N39" s="126"/>
      <c r="O39" s="126"/>
      <c r="P39" s="126"/>
      <c r="Q39" s="126"/>
      <c r="R39" s="126"/>
      <c r="S39" s="126"/>
      <c r="T39" s="126"/>
      <c r="U39" s="126"/>
      <c r="V39" s="126"/>
      <c r="W39" s="126"/>
      <c r="X39" s="126"/>
    </row>
    <row r="40" spans="2:24" ht="15.75" hidden="1" customHeight="1" thickBot="1" x14ac:dyDescent="0.3">
      <c r="B40" s="126"/>
      <c r="C40" s="126"/>
      <c r="D40" s="126"/>
      <c r="E40" s="126"/>
      <c r="F40" s="126"/>
      <c r="G40" s="126"/>
      <c r="H40" s="126"/>
      <c r="I40" s="126"/>
      <c r="J40" s="126"/>
      <c r="K40" s="126"/>
      <c r="L40" s="126"/>
      <c r="M40" s="126"/>
      <c r="N40" s="126"/>
      <c r="O40" s="126"/>
      <c r="P40" s="126"/>
      <c r="Q40" s="126"/>
      <c r="R40" s="126"/>
      <c r="S40" s="126"/>
      <c r="T40" s="126"/>
      <c r="U40" s="126"/>
      <c r="V40" s="126"/>
      <c r="W40" s="126"/>
      <c r="X40" s="126"/>
    </row>
    <row r="41" spans="2:24" ht="78.75" hidden="1" customHeight="1" x14ac:dyDescent="0.25">
      <c r="B41" s="126"/>
      <c r="C41" s="18" t="s">
        <v>41</v>
      </c>
      <c r="D41" s="14" t="s">
        <v>42</v>
      </c>
      <c r="E41" s="19" t="s">
        <v>43</v>
      </c>
      <c r="F41" s="44"/>
      <c r="G41" s="44"/>
      <c r="H41" s="44"/>
      <c r="I41" s="126"/>
      <c r="J41" s="126"/>
      <c r="K41" s="126"/>
      <c r="L41" s="126"/>
      <c r="M41" s="126"/>
      <c r="N41" s="126"/>
      <c r="O41" s="126"/>
      <c r="P41" s="126"/>
      <c r="Q41" s="126"/>
      <c r="R41" s="126"/>
      <c r="S41" s="126"/>
      <c r="T41" s="126"/>
      <c r="U41" s="126"/>
      <c r="V41" s="126"/>
      <c r="W41" s="126"/>
      <c r="X41" s="126"/>
    </row>
    <row r="42" spans="2:24" ht="15" hidden="1" customHeight="1" x14ac:dyDescent="0.35">
      <c r="B42" s="126"/>
      <c r="C42" s="15">
        <v>250</v>
      </c>
      <c r="D42" s="134">
        <v>10.244999999999999</v>
      </c>
      <c r="E42" s="20">
        <f>D42*$D$27</f>
        <v>0</v>
      </c>
      <c r="F42" s="45"/>
      <c r="G42" s="46"/>
      <c r="H42" s="45"/>
      <c r="I42" s="126"/>
      <c r="J42" s="126"/>
      <c r="K42" s="126"/>
      <c r="L42" s="126"/>
      <c r="M42" s="126"/>
      <c r="N42" s="126"/>
      <c r="O42" s="126"/>
      <c r="P42" s="126"/>
      <c r="Q42" s="126"/>
      <c r="R42" s="126"/>
      <c r="S42" s="126"/>
      <c r="T42" s="126"/>
      <c r="U42" s="126"/>
      <c r="V42" s="126"/>
      <c r="W42" s="126"/>
      <c r="X42" s="126"/>
    </row>
    <row r="43" spans="2:24" ht="15" hidden="1" customHeight="1" x14ac:dyDescent="0.35">
      <c r="B43" s="126"/>
      <c r="C43" s="15">
        <v>500</v>
      </c>
      <c r="D43" s="134">
        <v>3.6513300000000002</v>
      </c>
      <c r="E43" s="20">
        <f t="shared" ref="E43:E66" si="2">D43*$D$27</f>
        <v>0</v>
      </c>
      <c r="F43" s="45"/>
      <c r="G43" s="46"/>
      <c r="H43" s="46"/>
      <c r="I43" s="126"/>
      <c r="J43" s="126"/>
      <c r="K43" s="126"/>
      <c r="L43" s="126"/>
      <c r="M43" s="126"/>
      <c r="N43" s="126"/>
      <c r="O43" s="126"/>
      <c r="P43" s="126"/>
      <c r="Q43" s="126"/>
      <c r="R43" s="126"/>
      <c r="S43" s="126"/>
      <c r="T43" s="126"/>
      <c r="U43" s="126"/>
      <c r="V43" s="126"/>
      <c r="W43" s="126"/>
      <c r="X43" s="126"/>
    </row>
    <row r="44" spans="2:24" ht="15" hidden="1" customHeight="1" x14ac:dyDescent="0.35">
      <c r="B44" s="126"/>
      <c r="C44" s="15">
        <v>750</v>
      </c>
      <c r="D44" s="134">
        <v>1.8684099999999999</v>
      </c>
      <c r="E44" s="20">
        <f t="shared" si="2"/>
        <v>0</v>
      </c>
      <c r="F44" s="46"/>
      <c r="G44" s="46"/>
      <c r="H44" s="46"/>
      <c r="I44" s="126"/>
      <c r="J44" s="126"/>
      <c r="K44" s="126"/>
      <c r="L44" s="126"/>
      <c r="M44" s="126"/>
      <c r="N44" s="126"/>
      <c r="O44" s="126"/>
      <c r="P44" s="126"/>
      <c r="Q44" s="126"/>
      <c r="R44" s="126"/>
      <c r="S44" s="126"/>
      <c r="T44" s="126"/>
      <c r="U44" s="126"/>
      <c r="V44" s="126"/>
      <c r="W44" s="126"/>
      <c r="X44" s="126"/>
    </row>
    <row r="45" spans="2:24" ht="15" hidden="1" customHeight="1" x14ac:dyDescent="0.35">
      <c r="B45" s="126"/>
      <c r="C45" s="15">
        <v>1000</v>
      </c>
      <c r="D45" s="134">
        <v>1.5323500000000001</v>
      </c>
      <c r="E45" s="20">
        <f t="shared" si="2"/>
        <v>0</v>
      </c>
      <c r="F45" s="46"/>
      <c r="G45" s="46"/>
      <c r="H45" s="46"/>
      <c r="I45" s="126"/>
      <c r="J45" s="126"/>
      <c r="K45" s="126"/>
      <c r="L45" s="126"/>
      <c r="M45" s="126"/>
      <c r="N45" s="126"/>
      <c r="O45" s="126"/>
      <c r="P45" s="126"/>
      <c r="Q45" s="126"/>
      <c r="R45" s="126"/>
      <c r="S45" s="126"/>
      <c r="T45" s="126"/>
      <c r="U45" s="126"/>
      <c r="V45" s="126"/>
      <c r="W45" s="126"/>
      <c r="X45" s="126"/>
    </row>
    <row r="46" spans="2:24" ht="15" hidden="1" customHeight="1" x14ac:dyDescent="0.35">
      <c r="B46" s="126"/>
      <c r="C46" s="15">
        <v>1250</v>
      </c>
      <c r="D46" s="134">
        <v>1.1456200000000001</v>
      </c>
      <c r="E46" s="20">
        <f t="shared" si="2"/>
        <v>0</v>
      </c>
      <c r="F46" s="46"/>
      <c r="G46" s="46"/>
      <c r="H46" s="46"/>
      <c r="I46" s="126"/>
      <c r="J46" s="126"/>
      <c r="K46" s="126"/>
      <c r="L46" s="126"/>
      <c r="M46" s="126"/>
      <c r="N46" s="126"/>
      <c r="O46" s="126"/>
      <c r="P46" s="126"/>
      <c r="Q46" s="126"/>
      <c r="R46" s="126"/>
      <c r="S46" s="126"/>
      <c r="T46" s="126"/>
      <c r="U46" s="126"/>
      <c r="V46" s="126"/>
      <c r="W46" s="126"/>
      <c r="X46" s="126"/>
    </row>
    <row r="47" spans="2:24" ht="15" hidden="1" customHeight="1" x14ac:dyDescent="0.35">
      <c r="B47" s="126"/>
      <c r="C47" s="15">
        <v>1500</v>
      </c>
      <c r="D47" s="135">
        <v>0.78508699999999998</v>
      </c>
      <c r="E47" s="20">
        <f t="shared" si="2"/>
        <v>0</v>
      </c>
      <c r="F47" s="46"/>
      <c r="G47" s="46"/>
      <c r="H47" s="46"/>
      <c r="I47" s="126"/>
      <c r="J47" s="126"/>
      <c r="K47" s="126"/>
      <c r="L47" s="126"/>
      <c r="M47" s="126"/>
      <c r="N47" s="126"/>
      <c r="O47" s="126"/>
      <c r="P47" s="126"/>
      <c r="Q47" s="126"/>
      <c r="R47" s="126"/>
      <c r="S47" s="126"/>
      <c r="T47" s="126"/>
      <c r="U47" s="126"/>
      <c r="V47" s="126"/>
      <c r="W47" s="126"/>
      <c r="X47" s="126"/>
    </row>
    <row r="48" spans="2:24" ht="15" hidden="1" customHeight="1" x14ac:dyDescent="0.35">
      <c r="B48" s="126"/>
      <c r="C48" s="15">
        <v>1750</v>
      </c>
      <c r="D48" s="135">
        <v>0.69012200000000001</v>
      </c>
      <c r="E48" s="20">
        <f t="shared" si="2"/>
        <v>0</v>
      </c>
      <c r="F48" s="46"/>
      <c r="G48" s="46"/>
      <c r="H48" s="46"/>
      <c r="I48" s="126"/>
      <c r="J48" s="126"/>
      <c r="K48" s="126"/>
      <c r="L48" s="126"/>
      <c r="M48" s="126"/>
      <c r="N48" s="126"/>
      <c r="O48" s="126"/>
      <c r="P48" s="126"/>
      <c r="Q48" s="126"/>
      <c r="R48" s="126"/>
      <c r="S48" s="126"/>
      <c r="T48" s="126"/>
      <c r="U48" s="126"/>
      <c r="V48" s="126"/>
      <c r="W48" s="126"/>
      <c r="X48" s="126"/>
    </row>
    <row r="49" spans="2:24" ht="15" hidden="1" customHeight="1" x14ac:dyDescent="0.35">
      <c r="B49" s="126"/>
      <c r="C49" s="15">
        <v>2000</v>
      </c>
      <c r="D49" s="135">
        <v>0.51725299999999996</v>
      </c>
      <c r="E49" s="20">
        <f t="shared" si="2"/>
        <v>0</v>
      </c>
      <c r="F49" s="46"/>
      <c r="G49" s="46"/>
      <c r="H49" s="46"/>
      <c r="I49" s="126"/>
      <c r="J49" s="126"/>
      <c r="K49" s="126"/>
      <c r="L49" s="126"/>
      <c r="M49" s="126"/>
      <c r="N49" s="126"/>
      <c r="O49" s="126"/>
      <c r="P49" s="126"/>
      <c r="Q49" s="126"/>
      <c r="R49" s="126"/>
      <c r="S49" s="126"/>
      <c r="T49" s="126"/>
      <c r="U49" s="126"/>
      <c r="V49" s="126"/>
      <c r="W49" s="126"/>
      <c r="X49" s="126"/>
    </row>
    <row r="50" spans="2:24" ht="15" hidden="1" customHeight="1" x14ac:dyDescent="0.35">
      <c r="B50" s="126"/>
      <c r="C50" s="15">
        <v>2250</v>
      </c>
      <c r="D50" s="135">
        <v>0.44617299999999999</v>
      </c>
      <c r="E50" s="20">
        <f t="shared" si="2"/>
        <v>0</v>
      </c>
      <c r="F50" s="46"/>
      <c r="G50" s="46"/>
      <c r="H50" s="46"/>
      <c r="I50" s="126"/>
      <c r="J50" s="126"/>
      <c r="K50" s="126"/>
      <c r="L50" s="126"/>
      <c r="M50" s="126"/>
      <c r="N50" s="126"/>
      <c r="O50" s="126"/>
      <c r="P50" s="126"/>
      <c r="Q50" s="126"/>
      <c r="R50" s="126"/>
      <c r="S50" s="126"/>
      <c r="T50" s="126"/>
      <c r="U50" s="126"/>
      <c r="V50" s="126"/>
      <c r="W50" s="126"/>
      <c r="X50" s="126"/>
    </row>
    <row r="51" spans="2:24" ht="15" hidden="1" customHeight="1" x14ac:dyDescent="0.35">
      <c r="B51" s="126"/>
      <c r="C51" s="15">
        <v>2500</v>
      </c>
      <c r="D51" s="135">
        <v>0.37829000000000002</v>
      </c>
      <c r="E51" s="20">
        <f t="shared" si="2"/>
        <v>0</v>
      </c>
      <c r="F51" s="46"/>
      <c r="G51" s="46"/>
      <c r="H51" s="46"/>
      <c r="I51" s="126"/>
      <c r="J51" s="126"/>
      <c r="K51" s="126"/>
      <c r="L51" s="126"/>
      <c r="M51" s="126"/>
      <c r="N51" s="126"/>
      <c r="O51" s="126"/>
      <c r="P51" s="126"/>
      <c r="Q51" s="126"/>
      <c r="R51" s="126"/>
      <c r="S51" s="126"/>
      <c r="T51" s="126"/>
      <c r="U51" s="126"/>
      <c r="V51" s="126"/>
      <c r="W51" s="126"/>
      <c r="X51" s="126"/>
    </row>
    <row r="52" spans="2:24" ht="15" hidden="1" customHeight="1" x14ac:dyDescent="0.35">
      <c r="B52" s="126"/>
      <c r="C52" s="15">
        <v>2750</v>
      </c>
      <c r="D52" s="135">
        <v>0.32759100000000002</v>
      </c>
      <c r="E52" s="20">
        <f t="shared" si="2"/>
        <v>0</v>
      </c>
      <c r="F52" s="46"/>
      <c r="G52" s="46"/>
      <c r="H52" s="46"/>
      <c r="I52" s="126"/>
      <c r="J52" s="126"/>
      <c r="K52" s="126"/>
      <c r="L52" s="126"/>
      <c r="M52" s="126"/>
      <c r="N52" s="126"/>
      <c r="O52" s="126"/>
      <c r="P52" s="126"/>
      <c r="Q52" s="126"/>
      <c r="R52" s="126"/>
      <c r="S52" s="126"/>
      <c r="T52" s="126"/>
      <c r="U52" s="126"/>
      <c r="V52" s="126"/>
      <c r="W52" s="126"/>
      <c r="X52" s="126"/>
    </row>
    <row r="53" spans="2:24" ht="15" hidden="1" customHeight="1" x14ac:dyDescent="0.35">
      <c r="B53" s="126"/>
      <c r="C53" s="15">
        <v>3000</v>
      </c>
      <c r="D53" s="135">
        <v>0.29488999999999999</v>
      </c>
      <c r="E53" s="20">
        <f t="shared" si="2"/>
        <v>0</v>
      </c>
      <c r="F53" s="46"/>
      <c r="G53" s="46"/>
      <c r="H53" s="46"/>
      <c r="I53" s="126"/>
      <c r="J53" s="126"/>
      <c r="K53" s="126"/>
      <c r="L53" s="126"/>
      <c r="M53" s="126"/>
      <c r="N53" s="126"/>
      <c r="O53" s="126"/>
      <c r="P53" s="126"/>
      <c r="Q53" s="126"/>
      <c r="R53" s="126"/>
      <c r="S53" s="126"/>
      <c r="T53" s="126"/>
      <c r="U53" s="126"/>
      <c r="V53" s="126"/>
      <c r="W53" s="126"/>
      <c r="X53" s="126"/>
    </row>
    <row r="54" spans="2:24" ht="15" hidden="1" customHeight="1" x14ac:dyDescent="0.35">
      <c r="B54" s="126"/>
      <c r="C54" s="15">
        <v>3250</v>
      </c>
      <c r="D54" s="135">
        <v>0.24796399999999999</v>
      </c>
      <c r="E54" s="20">
        <f t="shared" si="2"/>
        <v>0</v>
      </c>
      <c r="F54" s="46"/>
      <c r="G54" s="46"/>
      <c r="H54" s="46"/>
      <c r="I54" s="126"/>
      <c r="J54" s="126"/>
      <c r="K54" s="126"/>
      <c r="L54" s="126"/>
      <c r="M54" s="126"/>
      <c r="N54" s="126"/>
      <c r="O54" s="126"/>
      <c r="P54" s="126"/>
      <c r="Q54" s="126"/>
      <c r="R54" s="126"/>
      <c r="S54" s="126"/>
      <c r="T54" s="126"/>
      <c r="U54" s="126"/>
      <c r="V54" s="126"/>
      <c r="W54" s="126"/>
      <c r="X54" s="126"/>
    </row>
    <row r="55" spans="2:24" ht="15" hidden="1" customHeight="1" x14ac:dyDescent="0.35">
      <c r="B55" s="126"/>
      <c r="C55" s="15">
        <v>3500</v>
      </c>
      <c r="D55" s="135">
        <v>0.22991200000000001</v>
      </c>
      <c r="E55" s="20">
        <f t="shared" si="2"/>
        <v>0</v>
      </c>
      <c r="F55" s="32"/>
      <c r="G55" s="46"/>
      <c r="H55" s="46"/>
      <c r="I55" s="126"/>
      <c r="J55" s="126"/>
      <c r="K55" s="126"/>
      <c r="L55" s="126"/>
      <c r="M55" s="126"/>
      <c r="N55" s="126"/>
      <c r="O55" s="126"/>
      <c r="P55" s="126"/>
      <c r="Q55" s="126"/>
      <c r="R55" s="126"/>
      <c r="S55" s="126"/>
      <c r="T55" s="126"/>
      <c r="U55" s="126"/>
      <c r="V55" s="126"/>
      <c r="W55" s="126"/>
      <c r="X55" s="126"/>
    </row>
    <row r="56" spans="2:24" ht="15" hidden="1" customHeight="1" x14ac:dyDescent="0.35">
      <c r="B56" s="126"/>
      <c r="C56" s="15">
        <v>3750</v>
      </c>
      <c r="D56" s="135">
        <v>0.19770099999999999</v>
      </c>
      <c r="E56" s="20">
        <f t="shared" si="2"/>
        <v>0</v>
      </c>
      <c r="F56" s="32"/>
      <c r="G56" s="46"/>
      <c r="H56" s="46"/>
      <c r="I56" s="126"/>
      <c r="J56" s="126"/>
      <c r="K56" s="126"/>
      <c r="L56" s="126"/>
      <c r="M56" s="126"/>
      <c r="N56" s="126"/>
      <c r="O56" s="126"/>
      <c r="P56" s="126"/>
      <c r="Q56" s="126"/>
      <c r="R56" s="126"/>
      <c r="S56" s="126"/>
      <c r="T56" s="126"/>
      <c r="U56" s="126"/>
      <c r="V56" s="126"/>
      <c r="W56" s="126"/>
      <c r="X56" s="126"/>
    </row>
    <row r="57" spans="2:24" ht="15" hidden="1" customHeight="1" x14ac:dyDescent="0.35">
      <c r="B57" s="126"/>
      <c r="C57" s="15">
        <v>4000</v>
      </c>
      <c r="D57" s="135">
        <v>0.18393999999999999</v>
      </c>
      <c r="E57" s="20">
        <f t="shared" si="2"/>
        <v>0</v>
      </c>
      <c r="F57" s="32"/>
      <c r="G57" s="46"/>
      <c r="H57" s="46"/>
      <c r="I57" s="126"/>
      <c r="J57" s="126"/>
      <c r="K57" s="126"/>
      <c r="L57" s="126"/>
      <c r="M57" s="126"/>
      <c r="N57" s="126"/>
      <c r="O57" s="126"/>
      <c r="P57" s="126"/>
      <c r="Q57" s="126"/>
      <c r="R57" s="126"/>
      <c r="S57" s="126"/>
      <c r="T57" s="126"/>
      <c r="U57" s="126"/>
      <c r="V57" s="126"/>
      <c r="W57" s="126"/>
      <c r="X57" s="126"/>
    </row>
    <row r="58" spans="2:24" ht="12.75" hidden="1" customHeight="1" x14ac:dyDescent="0.35">
      <c r="B58" s="126"/>
      <c r="C58" s="15">
        <v>4250</v>
      </c>
      <c r="D58" s="135">
        <v>0.169185</v>
      </c>
      <c r="E58" s="20">
        <f t="shared" si="2"/>
        <v>0</v>
      </c>
      <c r="F58" s="32"/>
      <c r="G58" s="46"/>
      <c r="H58" s="46"/>
      <c r="I58" s="126"/>
      <c r="J58" s="126"/>
      <c r="K58" s="126"/>
      <c r="L58" s="126"/>
      <c r="M58" s="126"/>
      <c r="N58" s="126"/>
      <c r="O58" s="126"/>
      <c r="P58" s="126"/>
      <c r="Q58" s="126"/>
      <c r="R58" s="126"/>
      <c r="S58" s="126"/>
      <c r="T58" s="126"/>
      <c r="U58" s="126"/>
      <c r="V58" s="126"/>
      <c r="W58" s="126"/>
      <c r="X58" s="126"/>
    </row>
    <row r="59" spans="2:24" ht="13.5" hidden="1" customHeight="1" x14ac:dyDescent="0.35">
      <c r="B59" s="126"/>
      <c r="C59" s="15">
        <v>4500</v>
      </c>
      <c r="D59" s="135">
        <v>0.15184500000000001</v>
      </c>
      <c r="E59" s="20">
        <f t="shared" si="2"/>
        <v>0</v>
      </c>
      <c r="F59" s="32"/>
      <c r="G59" s="46"/>
      <c r="H59" s="46"/>
      <c r="I59" s="126"/>
      <c r="J59" s="126"/>
      <c r="K59" s="126"/>
      <c r="L59" s="126"/>
      <c r="M59" s="126"/>
      <c r="N59" s="126"/>
      <c r="O59" s="126"/>
      <c r="P59" s="126"/>
      <c r="Q59" s="126"/>
      <c r="R59" s="126"/>
      <c r="S59" s="126"/>
      <c r="T59" s="126"/>
      <c r="U59" s="126"/>
      <c r="V59" s="126"/>
      <c r="W59" s="126"/>
      <c r="X59" s="126"/>
    </row>
    <row r="60" spans="2:24" ht="15" hidden="1" customHeight="1" x14ac:dyDescent="0.35">
      <c r="B60" s="126"/>
      <c r="C60" s="28">
        <v>4750</v>
      </c>
      <c r="D60" s="136">
        <v>0.14310400000000001</v>
      </c>
      <c r="E60" s="20">
        <f t="shared" si="2"/>
        <v>0</v>
      </c>
      <c r="F60" s="32"/>
      <c r="G60" s="46"/>
      <c r="H60" s="46"/>
      <c r="I60" s="126"/>
      <c r="J60" s="126"/>
      <c r="K60" s="126"/>
      <c r="L60" s="126"/>
      <c r="M60" s="126"/>
      <c r="N60" s="126"/>
      <c r="O60" s="126"/>
      <c r="P60" s="126"/>
      <c r="Q60" s="126"/>
      <c r="R60" s="126"/>
      <c r="S60" s="126"/>
      <c r="T60" s="126"/>
      <c r="U60" s="126"/>
      <c r="V60" s="126"/>
      <c r="W60" s="126"/>
      <c r="X60" s="126"/>
    </row>
    <row r="61" spans="2:24" ht="15" hidden="1" customHeight="1" x14ac:dyDescent="0.35">
      <c r="B61" s="126"/>
      <c r="C61" s="15">
        <v>5000</v>
      </c>
      <c r="D61" s="135">
        <v>0.12795799999999999</v>
      </c>
      <c r="E61" s="20">
        <f t="shared" si="2"/>
        <v>0</v>
      </c>
      <c r="F61" s="32"/>
      <c r="G61" s="46"/>
      <c r="H61" s="46"/>
      <c r="I61" s="126"/>
      <c r="J61" s="126"/>
      <c r="K61" s="126"/>
      <c r="L61" s="126"/>
      <c r="M61" s="126"/>
      <c r="N61" s="126"/>
      <c r="O61" s="126"/>
      <c r="P61" s="126"/>
      <c r="Q61" s="126"/>
      <c r="R61" s="126"/>
      <c r="S61" s="126"/>
      <c r="T61" s="126"/>
      <c r="U61" s="126"/>
      <c r="V61" s="126"/>
      <c r="W61" s="126"/>
      <c r="X61" s="126"/>
    </row>
    <row r="62" spans="2:24" ht="15" hidden="1" customHeight="1" x14ac:dyDescent="0.25">
      <c r="B62" s="126"/>
      <c r="C62" s="15">
        <v>6000</v>
      </c>
      <c r="D62" s="16">
        <v>0.1</v>
      </c>
      <c r="E62" s="20">
        <f t="shared" si="2"/>
        <v>0</v>
      </c>
      <c r="F62" s="32"/>
      <c r="G62" s="46"/>
      <c r="H62" s="46"/>
      <c r="I62" s="126"/>
      <c r="J62" s="126"/>
      <c r="K62" s="126"/>
      <c r="L62" s="126"/>
      <c r="M62" s="126"/>
      <c r="N62" s="126"/>
      <c r="O62" s="126"/>
      <c r="P62" s="126"/>
      <c r="R62" s="126"/>
      <c r="S62" s="126"/>
      <c r="T62" s="126"/>
      <c r="U62" s="126"/>
      <c r="V62" s="126"/>
      <c r="W62" s="126"/>
      <c r="X62" s="126"/>
    </row>
    <row r="63" spans="2:24" ht="15" hidden="1" customHeight="1" x14ac:dyDescent="0.25">
      <c r="B63" s="126"/>
      <c r="C63" s="15">
        <v>7000</v>
      </c>
      <c r="D63" s="29">
        <v>7.6999999999999999E-2</v>
      </c>
      <c r="E63" s="20">
        <f t="shared" si="2"/>
        <v>0</v>
      </c>
      <c r="F63" s="32"/>
      <c r="G63" s="46"/>
      <c r="H63" s="46"/>
      <c r="I63" s="126"/>
      <c r="J63" s="126"/>
      <c r="K63" s="126"/>
      <c r="L63" s="126"/>
      <c r="M63" s="126"/>
      <c r="N63" s="126"/>
      <c r="O63" s="126"/>
      <c r="P63" s="126"/>
      <c r="R63" s="126"/>
      <c r="S63" s="126"/>
      <c r="T63" s="126"/>
      <c r="U63" s="126"/>
      <c r="V63" s="126"/>
      <c r="W63" s="126"/>
      <c r="X63" s="126"/>
    </row>
    <row r="64" spans="2:24" ht="15" hidden="1" customHeight="1" x14ac:dyDescent="0.25">
      <c r="B64" s="126"/>
      <c r="C64" s="15">
        <v>8000</v>
      </c>
      <c r="D64" s="29">
        <v>6.3E-2</v>
      </c>
      <c r="E64" s="20">
        <f t="shared" si="2"/>
        <v>0</v>
      </c>
      <c r="F64" s="32"/>
      <c r="G64" s="46"/>
      <c r="H64" s="46"/>
      <c r="I64" s="126"/>
      <c r="J64" s="126"/>
      <c r="K64" s="126"/>
      <c r="L64" s="126"/>
      <c r="M64" s="126"/>
      <c r="N64" s="126"/>
      <c r="O64" s="126"/>
      <c r="P64" s="126"/>
      <c r="R64" s="126"/>
      <c r="S64" s="126"/>
      <c r="T64" s="137"/>
      <c r="U64" s="137"/>
      <c r="V64" s="137"/>
      <c r="W64" s="137"/>
      <c r="X64" s="137"/>
    </row>
    <row r="65" spans="1:10" ht="15" hidden="1" customHeight="1" x14ac:dyDescent="0.25">
      <c r="A65" s="126"/>
      <c r="B65" s="126"/>
      <c r="C65" s="15">
        <v>9000</v>
      </c>
      <c r="D65" s="29">
        <v>5.2999999999999999E-2</v>
      </c>
      <c r="E65" s="20">
        <f t="shared" si="2"/>
        <v>0</v>
      </c>
      <c r="F65" s="32"/>
      <c r="G65" s="46"/>
      <c r="H65" s="46"/>
      <c r="I65" s="126"/>
      <c r="J65" s="126"/>
    </row>
    <row r="66" spans="1:10" ht="15.75" hidden="1" customHeight="1" thickBot="1" x14ac:dyDescent="0.3">
      <c r="A66" s="126"/>
      <c r="B66" s="126"/>
      <c r="C66" s="17">
        <v>10000</v>
      </c>
      <c r="D66" s="30">
        <v>4.4999999999999998E-2</v>
      </c>
      <c r="E66" s="20">
        <f t="shared" si="2"/>
        <v>0</v>
      </c>
      <c r="F66" s="32"/>
      <c r="G66" s="46"/>
      <c r="H66" s="46"/>
      <c r="I66" s="126"/>
      <c r="J66" s="126"/>
    </row>
    <row r="67" spans="1:10" ht="15" hidden="1" customHeight="1" x14ac:dyDescent="0.25">
      <c r="A67" s="126"/>
      <c r="B67" s="126"/>
      <c r="C67" s="126"/>
      <c r="D67" s="126"/>
      <c r="E67" s="126"/>
      <c r="F67" s="126"/>
      <c r="G67" s="126"/>
      <c r="H67" s="126"/>
      <c r="I67" s="126"/>
      <c r="J67" s="126"/>
    </row>
    <row r="68" spans="1:10" ht="18.5" hidden="1" thickBot="1" x14ac:dyDescent="0.4">
      <c r="A68" s="126"/>
      <c r="B68" s="126"/>
      <c r="C68" s="35"/>
      <c r="D68" s="32"/>
      <c r="E68" s="33"/>
      <c r="F68" s="88"/>
      <c r="G68" s="88"/>
      <c r="H68" s="89"/>
      <c r="I68" s="27"/>
      <c r="J68" s="126"/>
    </row>
    <row r="69" spans="1:10" ht="9" hidden="1" customHeight="1" thickBot="1" x14ac:dyDescent="0.4">
      <c r="A69" s="126"/>
      <c r="B69" s="126"/>
      <c r="C69" s="35"/>
      <c r="D69" s="32"/>
      <c r="E69" s="33"/>
      <c r="F69" s="88"/>
      <c r="G69" s="88"/>
      <c r="H69" s="89"/>
      <c r="I69" s="27"/>
      <c r="J69" s="126"/>
    </row>
    <row r="70" spans="1:10" ht="16" hidden="1" thickBot="1" x14ac:dyDescent="0.4">
      <c r="A70" s="126"/>
      <c r="B70" s="126"/>
      <c r="C70" s="36"/>
      <c r="D70" s="37"/>
      <c r="E70" s="38"/>
      <c r="F70" s="88"/>
      <c r="G70" s="150"/>
      <c r="H70" s="150"/>
      <c r="I70" s="150"/>
      <c r="J70" s="126"/>
    </row>
    <row r="71" spans="1:10" ht="18.75" customHeight="1" x14ac:dyDescent="0.35">
      <c r="A71" s="126"/>
      <c r="B71" s="126"/>
      <c r="C71" s="61" t="s">
        <v>41</v>
      </c>
      <c r="D71" s="16"/>
      <c r="E71" s="40">
        <v>3449</v>
      </c>
      <c r="F71" s="100"/>
      <c r="G71" s="150"/>
      <c r="H71" s="150"/>
      <c r="I71" s="150"/>
      <c r="J71" s="126"/>
    </row>
    <row r="72" spans="1:10" ht="21" customHeight="1" x14ac:dyDescent="0.35">
      <c r="A72" s="126"/>
      <c r="B72" s="126"/>
      <c r="C72" s="62" t="s">
        <v>44</v>
      </c>
      <c r="D72" s="16"/>
      <c r="E72" s="39">
        <v>3.7514181705116667E-2</v>
      </c>
      <c r="F72" s="88"/>
      <c r="G72" s="150"/>
      <c r="H72" s="150"/>
      <c r="I72" s="150"/>
      <c r="J72" s="126"/>
    </row>
    <row r="73" spans="1:10" ht="18.75" customHeight="1" x14ac:dyDescent="0.35">
      <c r="A73" s="126"/>
      <c r="B73" s="126"/>
      <c r="C73" s="62" t="s">
        <v>45</v>
      </c>
      <c r="D73" s="16"/>
      <c r="E73" s="39">
        <v>0.19484865977637597</v>
      </c>
      <c r="F73" s="88"/>
      <c r="G73" s="88"/>
      <c r="H73" s="89"/>
      <c r="I73" s="27"/>
      <c r="J73" s="126"/>
    </row>
    <row r="74" spans="1:10" ht="19.5" customHeight="1" thickBot="1" x14ac:dyDescent="0.3">
      <c r="A74" s="126"/>
      <c r="B74" s="126"/>
      <c r="C74" s="63" t="s">
        <v>46</v>
      </c>
      <c r="D74" s="138"/>
      <c r="E74" s="43">
        <v>1.3917650070506984E-2</v>
      </c>
      <c r="F74" s="126"/>
      <c r="G74" s="126"/>
      <c r="H74" s="126"/>
      <c r="I74" s="126"/>
      <c r="J74" s="126"/>
    </row>
    <row r="75" spans="1:10" hidden="1" x14ac:dyDescent="0.25">
      <c r="A75" s="126"/>
      <c r="B75" s="139"/>
      <c r="C75" s="132"/>
      <c r="D75" s="132"/>
      <c r="E75" s="140"/>
      <c r="F75" s="126"/>
      <c r="G75" s="126"/>
      <c r="H75" s="126"/>
      <c r="I75" s="126"/>
      <c r="J75" s="126"/>
    </row>
    <row r="76" spans="1:10" hidden="1" x14ac:dyDescent="0.25">
      <c r="A76" s="126"/>
      <c r="B76" s="126"/>
      <c r="C76" s="126"/>
      <c r="D76" s="126"/>
      <c r="E76" s="126"/>
      <c r="F76" s="126"/>
      <c r="G76" s="126"/>
      <c r="H76" s="126"/>
      <c r="I76" s="126"/>
      <c r="J76" s="126"/>
    </row>
    <row r="77" spans="1:10" hidden="1" x14ac:dyDescent="0.25">
      <c r="A77" s="6" t="s">
        <v>47</v>
      </c>
      <c r="B77" s="126"/>
      <c r="C77" s="126"/>
      <c r="D77" s="126"/>
      <c r="E77" s="126"/>
      <c r="F77" s="126"/>
      <c r="G77" s="126"/>
      <c r="H77" s="126"/>
      <c r="I77" s="126"/>
      <c r="J77" s="126"/>
    </row>
    <row r="78" spans="1:10" hidden="1" x14ac:dyDescent="0.25">
      <c r="A78" s="6" t="s">
        <v>48</v>
      </c>
      <c r="B78" s="126"/>
      <c r="C78" s="126"/>
      <c r="D78" s="126"/>
      <c r="E78" s="126"/>
      <c r="F78" s="126"/>
      <c r="G78" s="126"/>
      <c r="H78" s="126"/>
      <c r="I78" s="126"/>
      <c r="J78" s="126"/>
    </row>
    <row r="79" spans="1:10" hidden="1" x14ac:dyDescent="0.25">
      <c r="A79" s="126"/>
      <c r="B79" s="126"/>
      <c r="C79" s="126"/>
      <c r="D79" s="126"/>
      <c r="E79" s="126"/>
      <c r="F79" s="126"/>
      <c r="G79" s="126"/>
      <c r="H79" s="126"/>
      <c r="I79" s="126"/>
      <c r="J79" s="126"/>
    </row>
    <row r="80" spans="1:10" hidden="1" x14ac:dyDescent="0.25">
      <c r="A80" s="126"/>
      <c r="B80" s="126"/>
      <c r="C80" s="126"/>
      <c r="D80" s="126"/>
      <c r="E80" s="126"/>
      <c r="F80" s="126"/>
      <c r="G80" s="126"/>
      <c r="H80" s="126"/>
      <c r="I80" s="126"/>
      <c r="J80" s="126"/>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2:24" hidden="1" x14ac:dyDescent="0.25">
      <c r="B97" s="126"/>
      <c r="C97" s="126"/>
      <c r="D97" s="126"/>
      <c r="E97" s="126"/>
      <c r="F97" s="126"/>
      <c r="G97" s="126"/>
      <c r="H97" s="126"/>
      <c r="I97" s="126"/>
      <c r="J97" s="126"/>
      <c r="K97" s="126"/>
      <c r="L97" s="126"/>
      <c r="M97" s="126"/>
      <c r="N97" s="126"/>
      <c r="O97" s="126"/>
      <c r="P97" s="126"/>
      <c r="R97" s="126"/>
      <c r="S97" s="126"/>
      <c r="T97" s="126"/>
      <c r="U97" s="126"/>
      <c r="V97" s="126"/>
      <c r="W97" s="126"/>
      <c r="X97" s="126"/>
    </row>
    <row r="98" spans="2:24" hidden="1" x14ac:dyDescent="0.25">
      <c r="B98" s="126"/>
      <c r="C98" s="126"/>
      <c r="D98" s="126"/>
      <c r="E98" s="126"/>
      <c r="F98" s="126"/>
      <c r="G98" s="126"/>
      <c r="H98" s="126"/>
      <c r="I98" s="126"/>
      <c r="J98" s="126"/>
      <c r="K98" s="126"/>
      <c r="L98" s="126"/>
      <c r="M98" s="126"/>
      <c r="N98" s="126"/>
      <c r="O98" s="126"/>
      <c r="P98" s="126"/>
      <c r="R98" s="126"/>
      <c r="S98" s="126"/>
      <c r="T98" s="126"/>
      <c r="U98" s="126"/>
      <c r="V98" s="126"/>
      <c r="W98" s="126"/>
      <c r="X98" s="126"/>
    </row>
    <row r="99" spans="2:24" hidden="1" x14ac:dyDescent="0.25">
      <c r="B99" s="126"/>
      <c r="C99" s="126"/>
      <c r="D99" s="126"/>
      <c r="E99" s="126"/>
      <c r="F99" s="126"/>
      <c r="G99" s="126"/>
      <c r="H99" s="126"/>
      <c r="I99" s="126"/>
      <c r="J99" s="126"/>
      <c r="K99" s="126"/>
      <c r="L99" s="126"/>
      <c r="M99" s="126"/>
      <c r="N99" s="126"/>
      <c r="O99" s="126"/>
      <c r="P99" s="126"/>
      <c r="R99" s="126"/>
      <c r="S99" s="126"/>
      <c r="T99" s="126"/>
      <c r="U99" s="126"/>
      <c r="V99" s="126"/>
      <c r="W99" s="126"/>
      <c r="X99" s="126"/>
    </row>
    <row r="100" spans="2:24" hidden="1" x14ac:dyDescent="0.25">
      <c r="B100" s="126"/>
      <c r="C100" s="126"/>
      <c r="D100" s="126"/>
      <c r="E100" s="126"/>
      <c r="F100" s="126"/>
      <c r="G100" s="126"/>
      <c r="H100" s="126"/>
      <c r="I100" s="126"/>
      <c r="J100" s="126"/>
      <c r="K100" s="126"/>
      <c r="L100" s="126"/>
      <c r="M100" s="126"/>
      <c r="N100" s="126"/>
      <c r="O100" s="126"/>
      <c r="P100" s="126"/>
      <c r="R100" s="126"/>
      <c r="S100" s="126"/>
      <c r="T100" s="126"/>
      <c r="U100" s="126"/>
      <c r="V100" s="126"/>
      <c r="W100" s="126"/>
      <c r="X100" s="126"/>
    </row>
    <row r="102" spans="2:24" ht="18" x14ac:dyDescent="0.25">
      <c r="B102" s="35" t="s">
        <v>49</v>
      </c>
      <c r="C102" s="126"/>
      <c r="D102" s="126"/>
      <c r="E102" s="126"/>
      <c r="F102" s="126"/>
      <c r="G102" s="126"/>
      <c r="H102" s="126"/>
      <c r="I102" s="126"/>
      <c r="J102" s="126"/>
      <c r="K102" s="126"/>
      <c r="L102" s="126"/>
      <c r="M102" s="126"/>
      <c r="N102" s="126"/>
      <c r="O102" s="126"/>
      <c r="P102" s="126"/>
      <c r="R102" s="126"/>
      <c r="S102" s="126"/>
      <c r="T102" s="126"/>
      <c r="U102" s="126"/>
      <c r="V102" s="126"/>
      <c r="W102" s="126"/>
      <c r="X102" s="126"/>
    </row>
    <row r="103" spans="2:24" ht="5.25" customHeight="1" thickBot="1" x14ac:dyDescent="0.3">
      <c r="B103" s="126"/>
      <c r="C103" s="126"/>
      <c r="D103" s="126"/>
      <c r="E103" s="126"/>
      <c r="F103" s="126"/>
      <c r="G103" s="126"/>
      <c r="H103" s="126"/>
      <c r="I103" s="126"/>
      <c r="J103" s="126"/>
      <c r="K103" s="126"/>
      <c r="L103" s="126"/>
      <c r="M103" s="126"/>
      <c r="N103" s="126"/>
      <c r="O103" s="126"/>
      <c r="P103" s="126"/>
      <c r="R103" s="126"/>
      <c r="S103" s="126"/>
      <c r="T103" s="126"/>
      <c r="U103" s="126"/>
      <c r="V103" s="126"/>
      <c r="W103" s="126"/>
      <c r="X103" s="126"/>
    </row>
    <row r="104" spans="2:24" ht="20.25" customHeight="1" thickBot="1" x14ac:dyDescent="0.3">
      <c r="B104" s="126"/>
      <c r="C104" s="57" t="s">
        <v>50</v>
      </c>
      <c r="D104" s="141"/>
      <c r="E104" s="141"/>
      <c r="F104" s="142"/>
      <c r="G104" s="126"/>
      <c r="H104" s="126"/>
      <c r="I104" s="126"/>
      <c r="J104" s="126"/>
      <c r="K104" s="126"/>
      <c r="L104" s="126"/>
      <c r="M104" s="137"/>
      <c r="N104" s="126"/>
      <c r="O104" s="126"/>
      <c r="P104" s="126"/>
      <c r="R104" s="126"/>
      <c r="S104" s="126"/>
      <c r="T104" s="126"/>
      <c r="U104" s="126"/>
      <c r="V104" s="126"/>
      <c r="W104" s="126"/>
      <c r="X104" s="126"/>
    </row>
    <row r="105" spans="2:24" ht="16" thickBot="1" x14ac:dyDescent="0.3">
      <c r="B105" s="126"/>
      <c r="C105" s="66" t="s">
        <v>51</v>
      </c>
      <c r="D105" s="67"/>
      <c r="E105" s="67" t="s">
        <v>52</v>
      </c>
      <c r="F105" s="70" t="s">
        <v>53</v>
      </c>
      <c r="G105" s="12"/>
      <c r="H105" s="60"/>
      <c r="I105" s="126"/>
      <c r="J105" s="126"/>
      <c r="K105" s="126"/>
      <c r="L105" s="126"/>
      <c r="M105" s="126"/>
      <c r="N105" s="126"/>
      <c r="O105" s="126"/>
      <c r="P105" s="126"/>
      <c r="R105" s="126"/>
      <c r="S105" s="126"/>
      <c r="T105" s="126"/>
      <c r="U105" s="126"/>
      <c r="V105" s="126"/>
      <c r="W105" s="126"/>
      <c r="X105" s="126"/>
    </row>
    <row r="106" spans="2:24" x14ac:dyDescent="0.25">
      <c r="B106" s="126"/>
      <c r="C106" s="73">
        <v>1</v>
      </c>
      <c r="D106" s="74"/>
      <c r="E106" s="74">
        <v>4</v>
      </c>
      <c r="F106" s="75">
        <v>3305</v>
      </c>
      <c r="G106" s="7"/>
      <c r="H106" s="7"/>
      <c r="I106" s="126"/>
      <c r="J106" s="126"/>
      <c r="K106" s="126"/>
      <c r="L106" s="126"/>
      <c r="M106" s="126"/>
      <c r="N106" s="126"/>
      <c r="O106" s="126"/>
      <c r="P106" s="126"/>
      <c r="R106" s="126"/>
      <c r="S106" s="126"/>
      <c r="T106" s="126"/>
      <c r="U106" s="126"/>
      <c r="V106" s="126"/>
      <c r="W106" s="126"/>
      <c r="X106" s="126"/>
    </row>
    <row r="107" spans="2:24" x14ac:dyDescent="0.25">
      <c r="B107" s="126"/>
      <c r="C107" s="15">
        <v>1</v>
      </c>
      <c r="D107" s="55"/>
      <c r="E107" s="55">
        <v>20</v>
      </c>
      <c r="F107" s="58">
        <v>1133</v>
      </c>
      <c r="G107" s="7"/>
      <c r="H107" s="7"/>
      <c r="I107" s="126"/>
      <c r="J107" s="126"/>
      <c r="K107" s="126"/>
      <c r="L107" s="126"/>
      <c r="M107" s="126"/>
      <c r="N107" s="126"/>
      <c r="O107" s="126"/>
      <c r="P107" s="126"/>
      <c r="R107" s="126"/>
      <c r="S107" s="126"/>
      <c r="T107" s="126"/>
      <c r="U107" s="126"/>
      <c r="V107" s="126"/>
      <c r="W107" s="126"/>
      <c r="X107" s="126"/>
    </row>
    <row r="108" spans="2:24" ht="16" thickBot="1" x14ac:dyDescent="0.3">
      <c r="B108" s="126"/>
      <c r="C108" s="17">
        <v>1</v>
      </c>
      <c r="D108" s="56"/>
      <c r="E108" s="56">
        <v>100</v>
      </c>
      <c r="F108" s="59">
        <v>388</v>
      </c>
      <c r="G108" s="7"/>
      <c r="H108" s="7"/>
      <c r="I108" s="126"/>
      <c r="J108" s="126"/>
      <c r="K108" s="126"/>
      <c r="L108" s="126"/>
      <c r="M108" s="126"/>
      <c r="N108" s="126"/>
      <c r="O108" s="126"/>
      <c r="P108" s="126"/>
      <c r="R108" s="126"/>
      <c r="S108" s="126"/>
      <c r="T108" s="126"/>
      <c r="U108" s="126"/>
      <c r="V108" s="126"/>
      <c r="W108" s="126"/>
      <c r="X108" s="126"/>
    </row>
    <row r="109" spans="2:24" s="81" customFormat="1" ht="21.75" customHeight="1" thickBot="1" x14ac:dyDescent="0.3">
      <c r="B109" s="124" t="s">
        <v>54</v>
      </c>
      <c r="C109" s="143"/>
      <c r="D109" s="143"/>
      <c r="E109" s="143"/>
      <c r="F109" s="143"/>
      <c r="G109" s="82"/>
      <c r="H109" s="82"/>
      <c r="I109" s="143"/>
      <c r="J109" s="143"/>
      <c r="K109" s="143"/>
      <c r="L109" s="143"/>
      <c r="M109" s="143"/>
      <c r="N109" s="143"/>
      <c r="O109" s="143"/>
      <c r="P109" s="143"/>
      <c r="Q109" s="82"/>
      <c r="R109" s="143"/>
      <c r="S109" s="143"/>
      <c r="T109" s="143"/>
      <c r="U109" s="143"/>
      <c r="V109" s="143"/>
      <c r="W109" s="143"/>
      <c r="X109" s="143"/>
    </row>
    <row r="110" spans="2:24" x14ac:dyDescent="0.25">
      <c r="B110" s="126"/>
      <c r="C110" s="76" t="s">
        <v>55</v>
      </c>
      <c r="D110" s="144"/>
      <c r="E110" s="40"/>
      <c r="F110" s="126"/>
      <c r="G110" s="126"/>
      <c r="H110" s="126"/>
      <c r="I110" s="126"/>
      <c r="J110" s="126"/>
      <c r="K110" s="126"/>
      <c r="L110" s="126"/>
      <c r="M110" s="126"/>
      <c r="N110" s="126"/>
      <c r="O110" s="126"/>
      <c r="P110" s="126"/>
      <c r="R110" s="126"/>
      <c r="S110" s="126"/>
      <c r="T110" s="126"/>
      <c r="U110" s="126"/>
      <c r="V110" s="126"/>
      <c r="W110" s="126"/>
      <c r="X110" s="126"/>
    </row>
    <row r="111" spans="2:24" ht="32.5" customHeight="1" thickBot="1" x14ac:dyDescent="0.3">
      <c r="B111" s="126"/>
      <c r="C111" s="107" t="s">
        <v>56</v>
      </c>
      <c r="D111" s="145"/>
      <c r="E111" s="80"/>
      <c r="F111" s="126"/>
      <c r="G111" s="126"/>
      <c r="H111" s="12"/>
      <c r="I111" s="126"/>
      <c r="J111" s="126"/>
      <c r="K111" s="126"/>
      <c r="L111" s="126"/>
      <c r="M111" s="126"/>
      <c r="N111" s="126"/>
      <c r="O111" s="126"/>
      <c r="P111" s="126"/>
      <c r="R111" s="126"/>
      <c r="S111" s="126"/>
      <c r="T111" s="126"/>
      <c r="U111" s="126"/>
      <c r="V111" s="126"/>
      <c r="W111" s="126"/>
      <c r="X111" s="126"/>
    </row>
    <row r="112" spans="2:24" ht="16" thickBot="1" x14ac:dyDescent="0.3">
      <c r="B112" s="126"/>
      <c r="C112" s="12"/>
      <c r="D112" s="126"/>
      <c r="E112" s="32"/>
      <c r="F112" s="126"/>
      <c r="G112" s="126"/>
      <c r="H112" s="12"/>
      <c r="I112" s="126"/>
      <c r="J112" s="126"/>
      <c r="K112" s="126"/>
      <c r="L112" s="126"/>
      <c r="M112" s="126"/>
      <c r="N112" s="126"/>
      <c r="O112" s="126"/>
      <c r="P112" s="126"/>
      <c r="R112" s="126"/>
      <c r="S112" s="126"/>
      <c r="T112" s="126"/>
      <c r="U112" s="126"/>
      <c r="V112" s="126"/>
      <c r="W112" s="126"/>
      <c r="X112" s="126"/>
    </row>
    <row r="113" spans="2:24" ht="16" thickBot="1" x14ac:dyDescent="0.3">
      <c r="B113" s="126"/>
      <c r="C113" s="68" t="s">
        <v>51</v>
      </c>
      <c r="D113" s="69"/>
      <c r="E113" s="69" t="s">
        <v>52</v>
      </c>
      <c r="F113" s="70" t="s">
        <v>41</v>
      </c>
      <c r="G113" s="12"/>
      <c r="H113" s="60"/>
      <c r="I113" s="126"/>
      <c r="J113" s="126"/>
      <c r="K113" s="126"/>
      <c r="L113" s="126"/>
      <c r="M113" s="126"/>
      <c r="N113" s="126"/>
      <c r="O113" s="126"/>
      <c r="P113" s="126"/>
      <c r="R113" s="126"/>
      <c r="S113" s="126"/>
      <c r="T113" s="126"/>
      <c r="U113" s="126"/>
      <c r="V113" s="126"/>
      <c r="W113" s="126"/>
      <c r="X113" s="126"/>
    </row>
    <row r="114" spans="2:24" x14ac:dyDescent="0.25">
      <c r="B114" s="126"/>
      <c r="C114" s="73">
        <v>3</v>
      </c>
      <c r="D114" s="74"/>
      <c r="E114" s="74">
        <v>4</v>
      </c>
      <c r="F114" s="75"/>
      <c r="G114" s="7"/>
      <c r="H114" s="7"/>
      <c r="I114" s="126"/>
      <c r="J114" s="126"/>
      <c r="K114" s="126"/>
      <c r="L114" s="126"/>
      <c r="M114" s="126"/>
      <c r="N114" s="126"/>
      <c r="O114" s="126"/>
      <c r="P114" s="126"/>
      <c r="R114" s="126"/>
      <c r="S114" s="126"/>
      <c r="T114" s="126"/>
      <c r="U114" s="126"/>
      <c r="V114" s="126"/>
      <c r="W114" s="126"/>
      <c r="X114" s="126"/>
    </row>
    <row r="115" spans="2:24" x14ac:dyDescent="0.25">
      <c r="B115" s="126"/>
      <c r="C115" s="15">
        <v>3</v>
      </c>
      <c r="D115" s="55"/>
      <c r="E115" s="55">
        <v>20</v>
      </c>
      <c r="F115" s="58"/>
      <c r="G115" s="126"/>
      <c r="H115" s="126"/>
      <c r="I115" s="126"/>
      <c r="J115" s="126"/>
      <c r="K115" s="126"/>
      <c r="L115" s="126"/>
      <c r="M115" s="126"/>
      <c r="N115" s="126"/>
      <c r="O115" s="126"/>
      <c r="P115" s="126"/>
      <c r="R115" s="126"/>
      <c r="S115" s="126"/>
      <c r="T115" s="126"/>
      <c r="U115" s="126"/>
      <c r="V115" s="126"/>
      <c r="W115" s="126"/>
      <c r="X115" s="126"/>
    </row>
    <row r="116" spans="2:24" ht="16" thickBot="1" x14ac:dyDescent="0.3">
      <c r="B116" s="126"/>
      <c r="C116" s="17">
        <v>3</v>
      </c>
      <c r="D116" s="56"/>
      <c r="E116" s="56">
        <v>100</v>
      </c>
      <c r="F116" s="59"/>
      <c r="G116" s="126"/>
      <c r="H116" s="126"/>
      <c r="I116" s="126"/>
      <c r="J116" s="126"/>
      <c r="K116" s="126"/>
      <c r="L116" s="126"/>
      <c r="M116" s="126"/>
      <c r="N116" s="126"/>
      <c r="O116" s="126"/>
      <c r="P116" s="126"/>
      <c r="R116" s="126"/>
      <c r="S116" s="126"/>
      <c r="T116" s="126"/>
      <c r="U116" s="126"/>
      <c r="V116" s="126"/>
      <c r="W116" s="126"/>
      <c r="X116" s="126"/>
    </row>
    <row r="117" spans="2:24" ht="16" thickBot="1" x14ac:dyDescent="0.3">
      <c r="B117" s="126"/>
      <c r="C117" s="68" t="s">
        <v>57</v>
      </c>
      <c r="D117" s="146"/>
      <c r="E117" s="69" t="s">
        <v>58</v>
      </c>
      <c r="F117" s="70" t="s">
        <v>41</v>
      </c>
      <c r="G117" s="126"/>
      <c r="H117" s="126"/>
      <c r="I117" s="126"/>
      <c r="J117" s="126"/>
      <c r="K117" s="126"/>
      <c r="L117" s="126"/>
      <c r="M117" s="126"/>
      <c r="N117" s="126"/>
      <c r="O117" s="126"/>
      <c r="P117" s="126"/>
      <c r="R117" s="126"/>
      <c r="S117" s="126"/>
      <c r="T117" s="126"/>
      <c r="U117" s="126"/>
      <c r="V117" s="126"/>
      <c r="W117" s="126"/>
      <c r="X117" s="126"/>
    </row>
    <row r="118" spans="2:24" x14ac:dyDescent="0.25">
      <c r="B118" s="126"/>
      <c r="C118" s="77"/>
      <c r="D118" s="126"/>
      <c r="E118" s="64">
        <v>4</v>
      </c>
      <c r="F118" s="65"/>
      <c r="G118" s="126"/>
      <c r="H118" s="126"/>
      <c r="I118" s="126"/>
      <c r="J118" s="126"/>
      <c r="K118" s="126"/>
      <c r="L118" s="126"/>
      <c r="M118" s="126"/>
      <c r="N118" s="126"/>
      <c r="O118" s="126"/>
      <c r="P118" s="126"/>
      <c r="R118" s="126"/>
      <c r="S118" s="126"/>
      <c r="T118" s="126"/>
      <c r="U118" s="126"/>
      <c r="V118" s="126"/>
      <c r="W118" s="126"/>
      <c r="X118" s="126"/>
    </row>
    <row r="119" spans="2:24" x14ac:dyDescent="0.25">
      <c r="B119" s="126"/>
      <c r="C119" s="78"/>
      <c r="D119" s="126"/>
      <c r="E119" s="55">
        <v>20</v>
      </c>
      <c r="F119" s="58"/>
      <c r="G119" s="126"/>
      <c r="H119" s="126"/>
      <c r="I119" s="126"/>
      <c r="J119" s="126"/>
      <c r="K119" s="126"/>
      <c r="L119" s="126"/>
      <c r="M119" s="126"/>
      <c r="N119" s="126"/>
      <c r="O119" s="126"/>
      <c r="P119" s="126"/>
      <c r="R119" s="126"/>
      <c r="S119" s="126"/>
      <c r="T119" s="126"/>
      <c r="U119" s="126"/>
      <c r="V119" s="126"/>
      <c r="W119" s="126"/>
      <c r="X119" s="126"/>
    </row>
    <row r="120" spans="2:24" ht="16" thickBot="1" x14ac:dyDescent="0.3">
      <c r="B120" s="126"/>
      <c r="C120" s="79"/>
      <c r="D120" s="126"/>
      <c r="E120" s="71">
        <v>100</v>
      </c>
      <c r="F120" s="72"/>
      <c r="G120" s="126"/>
      <c r="H120" s="126"/>
      <c r="I120" s="126"/>
      <c r="J120" s="126"/>
      <c r="K120" s="126"/>
      <c r="L120" s="126"/>
      <c r="M120" s="126"/>
      <c r="N120" s="126"/>
      <c r="O120" s="126"/>
      <c r="P120" s="126"/>
      <c r="R120" s="126"/>
      <c r="S120" s="126"/>
      <c r="T120" s="126"/>
      <c r="U120" s="126"/>
      <c r="V120" s="126"/>
      <c r="W120" s="126"/>
      <c r="X120" s="126"/>
    </row>
    <row r="121" spans="2:24" ht="16" thickBot="1" x14ac:dyDescent="0.3">
      <c r="B121" s="126"/>
      <c r="C121" s="68" t="s">
        <v>59</v>
      </c>
      <c r="D121" s="147"/>
      <c r="E121" s="69" t="s">
        <v>58</v>
      </c>
      <c r="F121" s="70" t="s">
        <v>41</v>
      </c>
      <c r="G121" s="126"/>
      <c r="H121" s="126"/>
      <c r="I121" s="126"/>
      <c r="J121" s="126"/>
      <c r="K121" s="126"/>
      <c r="L121" s="126"/>
      <c r="M121" s="126"/>
      <c r="N121" s="126"/>
      <c r="O121" s="126"/>
      <c r="P121" s="126"/>
      <c r="R121" s="126"/>
      <c r="S121" s="126"/>
      <c r="T121" s="126"/>
      <c r="U121" s="126"/>
      <c r="V121" s="126"/>
      <c r="W121" s="126"/>
      <c r="X121" s="126"/>
    </row>
    <row r="122" spans="2:24" x14ac:dyDescent="0.25">
      <c r="B122" s="126"/>
      <c r="C122" s="83"/>
      <c r="D122" s="148"/>
      <c r="E122" s="64">
        <v>4</v>
      </c>
      <c r="F122" s="65"/>
      <c r="G122" s="126"/>
      <c r="H122" s="126"/>
      <c r="I122" s="126"/>
      <c r="J122" s="126"/>
      <c r="K122" s="126"/>
      <c r="L122" s="126"/>
      <c r="M122" s="126"/>
      <c r="N122" s="126"/>
      <c r="O122" s="126"/>
      <c r="P122" s="126"/>
      <c r="R122" s="126"/>
      <c r="S122" s="126"/>
      <c r="T122" s="126"/>
      <c r="U122" s="126"/>
      <c r="V122" s="126"/>
      <c r="W122" s="126"/>
      <c r="X122" s="126"/>
    </row>
    <row r="123" spans="2:24" x14ac:dyDescent="0.25">
      <c r="B123" s="126"/>
      <c r="C123" s="84"/>
      <c r="D123" s="149"/>
      <c r="E123" s="55">
        <v>20</v>
      </c>
      <c r="F123" s="58"/>
      <c r="G123" s="126"/>
      <c r="H123" s="126"/>
      <c r="I123" s="126"/>
      <c r="J123" s="126"/>
      <c r="K123" s="126"/>
      <c r="L123" s="126"/>
      <c r="M123" s="126"/>
      <c r="N123" s="126"/>
      <c r="O123" s="126"/>
      <c r="P123" s="126"/>
      <c r="R123" s="126"/>
      <c r="S123" s="126"/>
      <c r="T123" s="126"/>
      <c r="U123" s="126"/>
      <c r="V123" s="126"/>
      <c r="W123" s="126"/>
      <c r="X123" s="126"/>
    </row>
    <row r="124" spans="2:24" ht="16" thickBot="1" x14ac:dyDescent="0.3">
      <c r="B124" s="126"/>
      <c r="C124" s="85"/>
      <c r="D124" s="145"/>
      <c r="E124" s="56">
        <v>100</v>
      </c>
      <c r="F124" s="59"/>
      <c r="G124" s="126"/>
      <c r="H124" s="126"/>
      <c r="I124" s="126"/>
      <c r="J124" s="126"/>
      <c r="K124" s="126"/>
      <c r="L124" s="126"/>
      <c r="M124" s="126"/>
      <c r="N124" s="126"/>
      <c r="O124" s="126"/>
      <c r="P124" s="126"/>
      <c r="R124" s="126"/>
      <c r="S124" s="126"/>
      <c r="T124" s="126"/>
      <c r="U124" s="126"/>
      <c r="V124" s="126"/>
      <c r="W124" s="126"/>
      <c r="X124" s="126"/>
    </row>
    <row r="125" spans="2:24" ht="16" thickBot="1" x14ac:dyDescent="0.3">
      <c r="B125" s="126"/>
      <c r="C125" s="32"/>
      <c r="D125" s="126"/>
      <c r="E125" s="7"/>
      <c r="F125" s="7"/>
      <c r="G125" s="126"/>
      <c r="H125" s="126"/>
      <c r="I125" s="126"/>
      <c r="J125" s="126"/>
      <c r="K125" s="126"/>
      <c r="L125" s="126"/>
      <c r="M125" s="126"/>
      <c r="N125" s="126"/>
      <c r="O125" s="126"/>
      <c r="P125" s="126"/>
      <c r="R125" s="126"/>
      <c r="S125" s="126"/>
      <c r="T125" s="126"/>
      <c r="U125" s="126"/>
      <c r="V125" s="126"/>
      <c r="W125" s="126"/>
      <c r="X125" s="126"/>
    </row>
    <row r="126" spans="2:24" ht="22.5" customHeight="1" thickBot="1" x14ac:dyDescent="0.3">
      <c r="B126" s="125"/>
      <c r="C126" s="93" t="s">
        <v>60</v>
      </c>
      <c r="D126" s="141"/>
      <c r="E126" s="94" t="s">
        <v>61</v>
      </c>
      <c r="F126" s="95"/>
      <c r="G126" s="126"/>
      <c r="H126" s="126"/>
      <c r="I126" s="126"/>
      <c r="J126" s="126"/>
      <c r="K126" s="126"/>
      <c r="L126" s="126"/>
      <c r="M126" s="126"/>
      <c r="N126" s="126"/>
      <c r="O126" s="126"/>
      <c r="P126" s="126"/>
      <c r="R126" s="126"/>
      <c r="S126" s="126"/>
      <c r="T126" s="126"/>
      <c r="U126" s="126"/>
      <c r="V126" s="126"/>
      <c r="W126" s="126"/>
      <c r="X126" s="126"/>
    </row>
    <row r="127" spans="2:24" x14ac:dyDescent="0.25">
      <c r="B127" s="126"/>
      <c r="C127" s="126"/>
      <c r="D127" s="126"/>
      <c r="E127" s="92"/>
      <c r="F127" s="92"/>
      <c r="G127" s="126"/>
      <c r="H127" s="126"/>
      <c r="I127" s="126"/>
      <c r="J127" s="126"/>
      <c r="K127" s="126"/>
      <c r="L127" s="126"/>
      <c r="M127" s="126"/>
      <c r="N127" s="126"/>
      <c r="O127" s="126"/>
      <c r="P127" s="126"/>
      <c r="R127" s="126"/>
      <c r="S127" s="126"/>
      <c r="T127" s="126"/>
      <c r="U127" s="126"/>
      <c r="V127" s="126"/>
      <c r="W127" s="126"/>
      <c r="X127" s="126"/>
    </row>
    <row r="128" spans="2:24" x14ac:dyDescent="0.25">
      <c r="B128" s="126"/>
      <c r="C128" s="126"/>
      <c r="D128" s="126"/>
      <c r="E128" s="126"/>
      <c r="F128" s="126"/>
      <c r="G128" s="126"/>
      <c r="H128" s="126"/>
      <c r="I128" s="126"/>
      <c r="J128" s="126"/>
      <c r="K128" s="126"/>
      <c r="L128" s="126"/>
      <c r="M128" s="126"/>
      <c r="N128" s="126"/>
      <c r="O128" s="126"/>
      <c r="P128" s="126"/>
      <c r="R128" s="126"/>
      <c r="S128" s="126"/>
      <c r="T128" s="126"/>
      <c r="U128" s="126"/>
      <c r="V128" s="126"/>
      <c r="W128" s="126"/>
      <c r="X128" s="126"/>
    </row>
  </sheetData>
  <sheetProtection algorithmName="SHA-512" hashValue="wUqaQitBagm5/CUc5YPwBN3kk4ssaPlOyw1hfP623qPFfEDoAiYYNC7jAcynbhNekAqfaTO9baziZwFGwqbccA==" saltValue="57wh+FS4ydO+AbC6jz08nw==" spinCount="100000" sheet="1" objects="1" scenarios="1"/>
  <mergeCells count="9">
    <mergeCell ref="G71:I71"/>
    <mergeCell ref="G72:I72"/>
    <mergeCell ref="C36:E36"/>
    <mergeCell ref="M7:M8"/>
    <mergeCell ref="B5:B6"/>
    <mergeCell ref="C5:E6"/>
    <mergeCell ref="B34:B35"/>
    <mergeCell ref="C34:E35"/>
    <mergeCell ref="G70:I70"/>
  </mergeCells>
  <phoneticPr fontId="0" type="noConversion"/>
  <hyperlinks>
    <hyperlink ref="E126" r:id="rId1" xr:uid="{00000000-0004-0000-0100-000000000000}"/>
  </hyperlinks>
  <pageMargins left="0.75" right="0.75" top="1" bottom="1" header="0.5" footer="0.5"/>
  <pageSetup paperSize="9" orientation="landscape"/>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ermit File" ma:contentTypeID="0x0101000E9AD557692E154F9D2697C8C6432F7600A4CEBB1D6A641A4E837F1E441D55020D" ma:contentTypeVersion="45" ma:contentTypeDescription="Create a new document." ma:contentTypeScope="" ma:versionID="69091e4700ec431e0990d218e32383b3">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13c3dd66-95f8-469c-aefa-160cfe61df31" targetNamespace="http://schemas.microsoft.com/office/2006/metadata/properties" ma:root="true" ma:fieldsID="67dbef5ffbbb47677e30d9231999aaf6" ns2:_="" ns3:_="" ns4:_="" ns5:_="" ns6:_="">
    <xsd:import namespace="8595a0ec-c146-4eeb-925a-270f4bc4be63"/>
    <xsd:import namespace="662745e8-e224-48e8-a2e3-254862b8c2f5"/>
    <xsd:import namespace="eebef177-55b5-4448-a5fb-28ea454417ee"/>
    <xsd:import namespace="5ffd8e36-f429-4edc-ab50-c5be84842779"/>
    <xsd:import namespace="13c3dd66-95f8-469c-aefa-160cfe61df31"/>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AutoKeyPoints" minOccurs="0"/>
                <xsd:element ref="ns6:MediaServiceKeyPoints" minOccurs="0"/>
                <xsd:element ref="ns6:MediaServiceLocation" minOccurs="0"/>
                <xsd:element ref="ns6:MediaLengthInSeconds" minOccurs="0"/>
                <xsd:element ref="ns2:SharedWithUsers" minOccurs="0"/>
                <xsd:element ref="ns2:SharedWithDetails" minOccurs="0"/>
                <xsd:element ref="ns6: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c3dd66-95f8-469c-aefa-160cfe61df31"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AutoKeyPoints" ma:index="55" nillable="true" ma:displayName="MediaServiceAutoKeyPoints" ma:hidden="true" ma:internalName="MediaServiceAutoKeyPoints" ma:readOnly="true">
      <xsd:simpleType>
        <xsd:restriction base="dms:Note"/>
      </xsd:simpleType>
    </xsd:element>
    <xsd:element name="MediaServiceKeyPoints" ma:index="56" nillable="true" ma:displayName="KeyPoints" ma:internalName="MediaServiceKeyPoints"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Length (seconds)"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6D2FB51C20CF364CA253EF9E7DDF673E" ma:contentTypeVersion="19" ma:contentTypeDescription="Create a new document." ma:contentTypeScope="" ma:versionID="db71e0e5370ee27fed8647667c593313">
  <xsd:schema xmlns:xsd="http://www.w3.org/2001/XMLSchema" xmlns:xs="http://www.w3.org/2001/XMLSchema" xmlns:p="http://schemas.microsoft.com/office/2006/metadata/properties" xmlns:ns1="http://schemas.microsoft.com/sharepoint/v3" xmlns:ns2="662745e8-e224-48e8-a2e3-254862b8c2f5" xmlns:ns3="e76eb3f9-f7d4-4afe-8d75-1839375753c6" xmlns:ns4="eeb09b4d-7fc5-4598-a05d-16f96bddb35d" targetNamespace="http://schemas.microsoft.com/office/2006/metadata/properties" ma:root="true" ma:fieldsID="14fad2d6dfb9e4f771b59dd5b38eda17" ns1:_="" ns2:_="" ns3:_="" ns4:_="">
    <xsd:import namespace="http://schemas.microsoft.com/sharepoint/v3"/>
    <xsd:import namespace="662745e8-e224-48e8-a2e3-254862b8c2f5"/>
    <xsd:import namespace="e76eb3f9-f7d4-4afe-8d75-1839375753c6"/>
    <xsd:import namespace="eeb09b4d-7fc5-4598-a05d-16f96bddb35d"/>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ector" minOccurs="0"/>
                <xsd:element ref="ns4:MediaServiceMetadata" minOccurs="0"/>
                <xsd:element ref="ns4:MediaServiceFastMetadata" minOccurs="0"/>
                <xsd:element ref="ns4:Process_x0020_stage" minOccurs="0"/>
                <xsd:element ref="ns4:Document_x0020_type" minOccurs="0"/>
                <xsd:element ref="ns4:MediaServiceAutoKeyPoints" minOccurs="0"/>
                <xsd:element ref="ns4:MediaServiceKeyPoints" minOccurs="0"/>
                <xsd:element ref="ns3:SharedWithUsers" minOccurs="0"/>
                <xsd:element ref="ns3:SharedWithDetails" minOccurs="0"/>
                <xsd:element ref="ns4:MediaServiceDateTaken" minOccurs="0"/>
                <xsd:element ref="ns4:MediaLengthInSeconds" minOccurs="0"/>
                <xsd:element ref="ns1:URL"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3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314b903-0b07-4e5f-bc01-af818658ec35}" ma:internalName="TaxCatchAll" ma:showField="CatchAllData" ma:web="e76eb3f9-f7d4-4afe-8d75-1839375753c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14b903-0b07-4e5f-bc01-af818658ec35}" ma:internalName="TaxCatchAllLabel" ma:readOnly="true" ma:showField="CatchAllDataLabel" ma:web="e76eb3f9-f7d4-4afe-8d75-1839375753c6">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ional Permitting Service Installations Regime" ma:internalName="Team">
      <xsd:simpleType>
        <xsd:restriction base="dms:Text"/>
      </xsd:simpleType>
    </xsd:element>
    <xsd:element name="Topic" ma:index="20" nillable="true" ma:displayName="Topic" ma:default="Resource Library"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EA|b77da37e-7166-4741-8c12-4679faab22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6eb3f9-f7d4-4afe-8d75-1839375753c6" elementFormDefault="qualified">
    <xsd:import namespace="http://schemas.microsoft.com/office/2006/documentManagement/types"/>
    <xsd:import namespace="http://schemas.microsoft.com/office/infopath/2007/PartnerControls"/>
    <xsd:element name="Sector" ma:index="25" nillable="true" ma:displayName="Sector/Amenity" ma:description="What sector does this belong to?" ma:internalName="Sector" ma:requiredMultiChoice="true">
      <xsd:complexType>
        <xsd:complexContent>
          <xsd:extension base="dms:MultiChoice">
            <xsd:sequence>
              <xsd:element name="Value" maxOccurs="unbounded" minOccurs="0" nillable="true">
                <xsd:simpleType>
                  <xsd:restriction base="dms:Choice">
                    <xsd:enumeration value="General"/>
                    <xsd:enumeration value="Intensive Farming"/>
                    <xsd:enumeration value="Landfill"/>
                    <xsd:enumeration value="Incineration"/>
                    <xsd:enumeration value="Food &amp; Drink"/>
                    <xsd:enumeration value="Chemicals"/>
                    <xsd:enumeration value="Combustion"/>
                    <xsd:enumeration value="Surface Treatment"/>
                    <xsd:enumeration value="Refineries"/>
                    <xsd:enumeration value="Cement &amp; Lime"/>
                    <xsd:enumeration value="Paper &amp; Pulp"/>
                    <xsd:enumeration value="Ferrous Metals"/>
                    <xsd:enumeration value="Non-Ferrous Metals"/>
                    <xsd:enumeration value="Textiles"/>
                    <xsd:enumeration value="Onshore Oil &amp; Gas"/>
                    <xsd:enumeration value="Hazardous Waste"/>
                    <xsd:enumeration value="Non-hazardous Waste"/>
                    <xsd:enumeration value="Metal and WEEE"/>
                    <xsd:enumeration value="Biowaste Treatment"/>
                    <xsd:enumeration value="Conservation/Habitats"/>
                    <xsd:enumeration value="Water Quality"/>
                    <xsd:enumeration value="Noise"/>
                    <xsd:enumeration value="Odour"/>
                    <xsd:enumeration value="Air Quality"/>
                    <xsd:enumeration value="Fire Prevention Plans"/>
                    <xsd:enumeration value="Dust"/>
                    <xsd:enumeration value="Contaminated Land"/>
                    <xsd:enumeration value="Charging"/>
                    <xsd:enumeration value="Monitoring"/>
                    <xsd:enumeration value="High Public Interest"/>
                  </xsd:restriction>
                </xsd:simpleType>
              </xsd:element>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b09b4d-7fc5-4598-a05d-16f96bddb35d"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Process_x0020_stage" ma:index="28" nillable="true" ma:displayName="Process stage" ma:description="What stage of the permitting process does this document relate to?" ma:internalName="Process_x0020_stage" ma:requiredMultiChoice="true">
      <xsd:complexType>
        <xsd:complexContent>
          <xsd:extension base="dms:MultiChoice">
            <xsd:sequence>
              <xsd:element name="Value" maxOccurs="unbounded" minOccurs="0" nillable="true">
                <xsd:simpleType>
                  <xsd:restriction base="dms:Choice">
                    <xsd:enumeration value="General"/>
                    <xsd:enumeration value="Pre-application"/>
                    <xsd:enumeration value="Duly Making"/>
                    <xsd:enumeration value="Consultation"/>
                    <xsd:enumeration value="Determination"/>
                    <xsd:enumeration value="Technical Assessment"/>
                    <xsd:enumeration value="Review, Sign-off and Issue"/>
                    <xsd:enumeration value="Sector Review"/>
                    <xsd:enumeration value="Refusals / Appeals"/>
                  </xsd:restriction>
                </xsd:simpleType>
              </xsd:element>
            </xsd:sequence>
          </xsd:extension>
        </xsd:complexContent>
      </xsd:complexType>
    </xsd:element>
    <xsd:element name="Document_x0020_type" ma:index="29" nillable="true" ma:displayName="Document type" ma:description="What type of document or resource is this?" ma:internalName="Document_x0020_type" ma:requiredMultiChoice="true">
      <xsd:complexType>
        <xsd:complexContent>
          <xsd:extension base="dms:MultiChoice">
            <xsd:sequence>
              <xsd:element name="Value" maxOccurs="unbounded" minOccurs="0" nillable="true">
                <xsd:simpleType>
                  <xsd:restriction base="dms:Choice">
                    <xsd:enumeration value="Checklist"/>
                    <xsd:enumeration value="Decision document"/>
                    <xsd:enumeration value="Guidance"/>
                    <xsd:enumeration value="Instruction"/>
                    <xsd:enumeration value="Letter template"/>
                    <xsd:enumeration value="Permit template"/>
                    <xsd:enumeration value="Other template or form"/>
                    <xsd:enumeration value="Slideshow"/>
                    <xsd:enumeration value="Training"/>
                    <xsd:enumeration value="Other"/>
                  </xsd:restriction>
                </xsd:simpleType>
              </xsd:element>
            </xsd:sequence>
          </xsd:extension>
        </xsd:complexContent>
      </xsd:complex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element name="_Flow_SignoffStatus" ma:index="3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12</Value>
      <Value>10</Value>
      <Value>9</Value>
      <Value>38</Value>
      <Value>182</Value>
    </TaxCatchAll>
    <EAReceivedDate xmlns="eebef177-55b5-4448-a5fb-28ea454417ee">2022-09-01T23:00:00+00:00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Internal Only</TermName>
          <TermId xmlns="http://schemas.microsoft.com/office/infopath/2007/PartnerControls">8ea715af-5874-4d14-8309-f46c5fa3b3b6</TermId>
        </TermInfo>
      </Terms>
    </c52c737aaa794145b5e1ab0b33580095>
    <PermitNumber xmlns="eebef177-55b5-4448-a5fb-28ea454417ee">epr-gp3834tt</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Cullingworth Commercials Ltd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2022-09-01T23:00:00+00:00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HU11 5QL</FacilityAddressPostcode>
    <ExternalAuthor xmlns="eebef177-55b5-4448-a5fb-28ea454417ee">Andrew Stephen</ExternalAuthor>
    <SiteName xmlns="eebef177-55b5-4448-a5fb-28ea454417ee">Westfield Farm</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lcf76f155ced4ddcb4097134ff3c332f xmlns="13c3dd66-95f8-469c-aefa-160cfe61df31">
      <Terms xmlns="http://schemas.microsoft.com/office/infopath/2007/PartnerControls"/>
    </lcf76f155ced4ddcb4097134ff3c332f>
    <ga477587807b4e8dbd9d142e03c014fa xmlns="8595a0ec-c146-4eeb-925a-270f4bc4be63">
      <Terms xmlns="http://schemas.microsoft.com/office/infopath/2007/PartnerControls"/>
    </ga477587807b4e8dbd9d142e03c014fa>
    <FacilityAddress xmlns="eebef177-55b5-4448-a5fb-28ea454417ee">Westfield House Hornsea Road HULL HU11 5QL</FacilityAddress>
  </documentManagement>
</p:properties>
</file>

<file path=customXml/itemProps1.xml><?xml version="1.0" encoding="utf-8"?>
<ds:datastoreItem xmlns:ds="http://schemas.openxmlformats.org/officeDocument/2006/customXml" ds:itemID="{D0980158-2FB2-430E-A24D-A7EDE7F7804C}">
  <ds:schemaRefs>
    <ds:schemaRef ds:uri="http://schemas.microsoft.com/sharepoint/v3/contenttype/forms"/>
  </ds:schemaRefs>
</ds:datastoreItem>
</file>

<file path=customXml/itemProps2.xml><?xml version="1.0" encoding="utf-8"?>
<ds:datastoreItem xmlns:ds="http://schemas.openxmlformats.org/officeDocument/2006/customXml" ds:itemID="{968D6015-5267-424A-A18E-F44DA13ABBF0}"/>
</file>

<file path=customXml/itemProps3.xml><?xml version="1.0" encoding="utf-8"?>
<ds:datastoreItem xmlns:ds="http://schemas.openxmlformats.org/officeDocument/2006/customXml" ds:itemID="{97E3AC75-12A9-4751-8A9B-27A9B7EAC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e76eb3f9-f7d4-4afe-8d75-1839375753c6"/>
    <ds:schemaRef ds:uri="eeb09b4d-7fc5-4598-a05d-16f96bddb3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6360B3-341F-4F35-9230-1F0BF90C2AE7}">
  <ds:schemaRefs>
    <ds:schemaRef ds:uri="http://schemas.microsoft.com/office/2006/metadata/properties"/>
    <ds:schemaRef ds:uri="http://schemas.microsoft.com/office/infopath/2007/PartnerControls"/>
    <ds:schemaRef ds:uri="662745e8-e224-48e8-a2e3-254862b8c2f5"/>
    <ds:schemaRef ds:uri="e76eb3f9-f7d4-4afe-8d75-1839375753c6"/>
    <ds:schemaRef ds:uri="eeb09b4d-7fc5-4598-a05d-16f96bddb35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Ammonia</vt:lpstr>
      <vt:lpstr>Input</vt:lpstr>
    </vt:vector>
  </TitlesOfParts>
  <Manager/>
  <Company>Environment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mmcvay</dc:creator>
  <cp:keywords/>
  <dc:description/>
  <cp:lastModifiedBy>Stephen, Andrew G</cp:lastModifiedBy>
  <cp:revision/>
  <dcterms:created xsi:type="dcterms:W3CDTF">2005-06-28T15:01:01Z</dcterms:created>
  <dcterms:modified xsi:type="dcterms:W3CDTF">2022-09-02T13:05:19Z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0x0101000E9AD557692E154F9D2697C8C6432F7600A4CEBB1D6A641A4E837F1E441D55020D</vt:lpwstr>
  </property>
  <property fmtid="{D5CDD505-2E9C-101B-9397-08002B2CF9AE}" pid="4" name="Distribution">
    <vt:lpwstr>9;#Internal EA|b77da37e-7166-4741-8c12-4679faab22d9</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8;#EA|d5f78ddb-b1b6-4328-9877-d7e3ed06fdac</vt:lpwstr>
  </property>
  <property fmtid="{D5CDD505-2E9C-101B-9397-08002B2CF9AE}" pid="9" name="InformationType">
    <vt:lpwstr/>
  </property>
  <property fmtid="{D5CDD505-2E9C-101B-9397-08002B2CF9AE}" pid="10" name="PermitDocumentType">
    <vt:lpwstr/>
  </property>
  <property fmtid="{D5CDD505-2E9C-101B-9397-08002B2CF9AE}" pid="11" name="MediaServiceImageTags">
    <vt:lpwstr/>
  </property>
  <property fmtid="{D5CDD505-2E9C-101B-9397-08002B2CF9AE}" pid="12" name="TypeofPermit">
    <vt:lpwstr>9;#N/A - Do not select for New Permits|0430e4c2-ee0a-4b2d-9af6-df735aafbcb2</vt:lpwstr>
  </property>
  <property fmtid="{D5CDD505-2E9C-101B-9397-08002B2CF9AE}" pid="13" name="DisclosureStatus">
    <vt:lpwstr>182;#Internal Only|8ea715af-5874-4d14-8309-f46c5fa3b3b6</vt:lpwstr>
  </property>
  <property fmtid="{D5CDD505-2E9C-101B-9397-08002B2CF9AE}" pid="14" name="RegulatedActivitySub-Class">
    <vt:lpwstr/>
  </property>
  <property fmtid="{D5CDD505-2E9C-101B-9397-08002B2CF9AE}" pid="15" name="EventType1">
    <vt:lpwstr/>
  </property>
  <property fmtid="{D5CDD505-2E9C-101B-9397-08002B2CF9AE}" pid="16" name="ActivityGrouping">
    <vt:lpwstr>12;#Application ＆ Associated Docs|5eadfd3c-6deb-44e1-b7e1-16accd427bec</vt:lpwstr>
  </property>
  <property fmtid="{D5CDD505-2E9C-101B-9397-08002B2CF9AE}" pid="17" name="RegulatedActivityClass">
    <vt:lpwstr>38;#Installations|645f1c9c-65df-490a-9ce3-4a2aa7c5ff7f</vt:lpwstr>
  </property>
  <property fmtid="{D5CDD505-2E9C-101B-9397-08002B2CF9AE}" pid="18" name="Catchment">
    <vt:lpwstr/>
  </property>
  <property fmtid="{D5CDD505-2E9C-101B-9397-08002B2CF9AE}" pid="19" name="MajorProjectID">
    <vt:lpwstr/>
  </property>
  <property fmtid="{D5CDD505-2E9C-101B-9397-08002B2CF9AE}" pid="20" name="StandardRulesID">
    <vt:lpwstr/>
  </property>
  <property fmtid="{D5CDD505-2E9C-101B-9397-08002B2CF9AE}" pid="21" name="CessationStatus">
    <vt:lpwstr/>
  </property>
  <property fmtid="{D5CDD505-2E9C-101B-9397-08002B2CF9AE}" pid="22" name="Regime">
    <vt:lpwstr>10;#EPR|0e5af97d-1a8c-4d8f-a20b-528a11cab1f6</vt:lpwstr>
  </property>
  <property fmtid="{D5CDD505-2E9C-101B-9397-08002B2CF9AE}" pid="23" name="SysUpdateNoER">
    <vt:lpwstr>No</vt:lpwstr>
  </property>
</Properties>
</file>