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ess Folders\Consultation\ZP3629SK\"/>
    </mc:Choice>
  </mc:AlternateContent>
  <xr:revisionPtr revIDLastSave="0" documentId="8_{D59FEDD8-B748-43FF-A993-788BC8E34885}" xr6:coauthVersionLast="47" xr6:coauthVersionMax="47" xr10:uidLastSave="{00000000-0000-0000-0000-000000000000}"/>
  <bookViews>
    <workbookView xWindow="-120" yWindow="-120" windowWidth="29040" windowHeight="15840" tabRatio="533" firstSheet="7" activeTab="8" xr2:uid="{422B5591-BA40-4AE0-AFD2-2ACC151EAFD6}"/>
  </bookViews>
  <sheets>
    <sheet name="T1 GWE" sheetId="3" r:id="rId1"/>
    <sheet name="T2 Lab Results" sheetId="1" r:id="rId2"/>
    <sheet name="T3 Wellhead Parameters" sheetId="2" r:id="rId3"/>
    <sheet name="T4 EG Farm" sheetId="4" r:id="rId4"/>
    <sheet name="Groundwater Quality Graphs" sheetId="6" state="hidden" r:id="rId5"/>
    <sheet name="Groundwater Quality Graphs (2)" sheetId="7" state="hidden" r:id="rId6"/>
    <sheet name="Groundwater Quality Graphs (3)" sheetId="9" r:id="rId7"/>
    <sheet name="Sheet1" sheetId="5" r:id="rId8"/>
    <sheet name="Compliance limits" sheetId="8" r:id="rId9"/>
  </sheets>
  <definedNames>
    <definedName name="_xlnm._FilterDatabase" localSheetId="1" hidden="1">'T2 Lab Results'!#REF!</definedName>
    <definedName name="_Ref54611411" localSheetId="8">'Compliance limits'!#REF!</definedName>
    <definedName name="_Ref54611411" localSheetId="4">'Groundwater Quality Graphs'!#REF!</definedName>
    <definedName name="_Ref54611411" localSheetId="5">'Groundwater Quality Graphs (2)'!#REF!</definedName>
    <definedName name="_Ref54611411" localSheetId="6">'Groundwater Quality Graphs (3)'!#REF!</definedName>
    <definedName name="_Ref54611411" localSheetId="0">'T1 GWE'!#REF!</definedName>
    <definedName name="_xlnm.Print_Area" localSheetId="8">'Compliance limits'!$A$1:$S$160</definedName>
    <definedName name="_xlnm.Print_Area" localSheetId="4">'Groundwater Quality Graphs'!$O$1:$AG$114</definedName>
    <definedName name="_xlnm.Print_Area" localSheetId="5">'Groundwater Quality Graphs (2)'!$A$1:$AG$87</definedName>
    <definedName name="_xlnm.Print_Area" localSheetId="6">'Groundwater Quality Graphs (3)'!$O$1:$AG$87</definedName>
    <definedName name="_xlnm.Print_Area" localSheetId="1">'T2 Lab Results'!$A$1:$S$307</definedName>
    <definedName name="_xlnm.Print_Area" localSheetId="3">'T4 EG Farm'!$A$1:$F$76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6" i="8" l="1"/>
  <c r="P46" i="8"/>
  <c r="Q84" i="8"/>
  <c r="P84" i="8"/>
  <c r="Q124" i="8"/>
  <c r="P124" i="8"/>
  <c r="R126" i="8"/>
  <c r="O9" i="8"/>
  <c r="O8" i="8"/>
  <c r="N8" i="8"/>
  <c r="Q125" i="8"/>
  <c r="Q126" i="8"/>
  <c r="Q127" i="8"/>
  <c r="P125" i="8"/>
  <c r="P126" i="8"/>
  <c r="P127" i="8"/>
  <c r="Q86" i="8"/>
  <c r="Q85" i="8"/>
  <c r="P87" i="8"/>
  <c r="P86" i="8"/>
  <c r="R86" i="8"/>
  <c r="P85" i="8"/>
  <c r="Q87" i="8"/>
  <c r="R47" i="8"/>
  <c r="Q47" i="8"/>
  <c r="Q45" i="8"/>
  <c r="Q44" i="8"/>
  <c r="P47" i="8"/>
  <c r="P45" i="8"/>
  <c r="P44" i="8"/>
  <c r="Q7" i="8"/>
  <c r="Q6" i="8"/>
  <c r="Q5" i="8"/>
  <c r="Q4" i="8"/>
  <c r="P7" i="8"/>
  <c r="P6" i="8"/>
  <c r="R6" i="8"/>
  <c r="P5" i="8"/>
  <c r="P4" i="8"/>
  <c r="R87" i="8"/>
  <c r="R46" i="8"/>
  <c r="R7" i="8"/>
  <c r="S91" i="1"/>
  <c r="S35" i="1"/>
  <c r="S292" i="1"/>
  <c r="S291" i="1"/>
  <c r="S290" i="1"/>
  <c r="S285" i="1"/>
  <c r="S280" i="1"/>
  <c r="S267" i="1"/>
  <c r="S266" i="1"/>
  <c r="S264" i="1"/>
  <c r="S260" i="1"/>
  <c r="S259" i="1"/>
  <c r="S256" i="1"/>
  <c r="S255" i="1"/>
  <c r="S254" i="1"/>
  <c r="S250" i="1"/>
  <c r="S248" i="1"/>
  <c r="S247" i="1"/>
  <c r="S246" i="1"/>
  <c r="S245" i="1"/>
  <c r="S244" i="1"/>
  <c r="S243" i="1"/>
  <c r="S242" i="1"/>
  <c r="S241" i="1"/>
  <c r="S240" i="1"/>
  <c r="S238" i="1"/>
  <c r="S237" i="1"/>
  <c r="S236" i="1"/>
  <c r="S235" i="1"/>
  <c r="S179" i="1"/>
  <c r="S190" i="1"/>
  <c r="S189" i="1"/>
  <c r="S187" i="1"/>
  <c r="S183" i="1"/>
  <c r="S182" i="1"/>
  <c r="S181" i="1"/>
  <c r="S178" i="1"/>
  <c r="S177" i="1"/>
  <c r="S173" i="1"/>
  <c r="S171" i="1"/>
  <c r="S170" i="1"/>
  <c r="S169" i="1"/>
  <c r="S168" i="1"/>
  <c r="S167" i="1"/>
  <c r="S166" i="1"/>
  <c r="S165" i="1"/>
  <c r="S164" i="1"/>
  <c r="S163" i="1"/>
  <c r="S161" i="1"/>
  <c r="S160" i="1"/>
  <c r="S159" i="1"/>
  <c r="S158" i="1"/>
  <c r="S89" i="1"/>
  <c r="S113" i="1"/>
  <c r="S112" i="1"/>
  <c r="S110" i="1"/>
  <c r="S106" i="1"/>
  <c r="S105" i="1"/>
  <c r="S102" i="1"/>
  <c r="S101" i="1"/>
  <c r="S100" i="1"/>
  <c r="S96" i="1"/>
  <c r="S94" i="1"/>
  <c r="S93" i="1"/>
  <c r="S92" i="1"/>
  <c r="S90" i="1"/>
  <c r="S88" i="1"/>
  <c r="S87" i="1"/>
  <c r="S86" i="1"/>
  <c r="S84" i="1"/>
  <c r="S83" i="1"/>
  <c r="S82" i="1"/>
  <c r="S81" i="1"/>
  <c r="S22" i="1"/>
  <c r="S23" i="1"/>
  <c r="S24" i="1"/>
  <c r="S25" i="1"/>
  <c r="S33" i="1"/>
  <c r="S32" i="1"/>
  <c r="S36" i="1"/>
  <c r="S29" i="1"/>
  <c r="S28" i="1"/>
  <c r="S27" i="1"/>
  <c r="S19" i="1"/>
  <c r="S17" i="1"/>
  <c r="S16" i="1"/>
  <c r="S15" i="1"/>
  <c r="S14" i="1"/>
  <c r="S13" i="1"/>
  <c r="S12" i="1"/>
  <c r="S7" i="1"/>
  <c r="S6" i="1"/>
  <c r="S5" i="1"/>
  <c r="S4" i="1"/>
  <c r="R127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F12" i="4"/>
  <c r="K243" i="1"/>
  <c r="L243" i="1"/>
  <c r="N243" i="1"/>
  <c r="O243" i="1"/>
  <c r="P243" i="1"/>
  <c r="J243" i="1"/>
  <c r="J166" i="1"/>
  <c r="K166" i="1"/>
  <c r="L166" i="1"/>
  <c r="N166" i="1"/>
  <c r="O166" i="1"/>
  <c r="P166" i="1"/>
  <c r="J89" i="1"/>
  <c r="K89" i="1"/>
  <c r="L89" i="1"/>
  <c r="M89" i="1"/>
  <c r="N89" i="1"/>
  <c r="O89" i="1"/>
  <c r="P89" i="1"/>
  <c r="L12" i="1"/>
  <c r="M12" i="1"/>
  <c r="N12" i="1"/>
  <c r="O12" i="1"/>
  <c r="G89" i="1"/>
  <c r="H89" i="1"/>
  <c r="I89" i="1"/>
  <c r="G243" i="1"/>
  <c r="I166" i="1"/>
  <c r="I12" i="1"/>
  <c r="G12" i="1"/>
  <c r="G292" i="1"/>
  <c r="G166" i="1"/>
  <c r="C8" i="8"/>
  <c r="D8" i="8"/>
  <c r="E8" i="8"/>
  <c r="F8" i="8"/>
  <c r="G8" i="8"/>
  <c r="H8" i="8"/>
  <c r="I8" i="8"/>
  <c r="J8" i="8"/>
  <c r="K8" i="8"/>
  <c r="L8" i="8"/>
  <c r="M8" i="8"/>
  <c r="C9" i="8"/>
  <c r="D9" i="8"/>
  <c r="E9" i="8"/>
  <c r="F9" i="8"/>
  <c r="G9" i="8"/>
  <c r="H9" i="8"/>
  <c r="I9" i="8"/>
  <c r="J9" i="8"/>
  <c r="K9" i="8"/>
  <c r="L9" i="8"/>
  <c r="M9" i="8"/>
  <c r="N9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L18" i="3"/>
  <c r="L16" i="3"/>
  <c r="L15" i="3"/>
  <c r="L19" i="3"/>
</calcChain>
</file>

<file path=xl/sharedStrings.xml><?xml version="1.0" encoding="utf-8"?>
<sst xmlns="http://schemas.openxmlformats.org/spreadsheetml/2006/main" count="5576" uniqueCount="181">
  <si>
    <t>Results</t>
  </si>
  <si>
    <t>Units</t>
  </si>
  <si>
    <t>UKDWS</t>
  </si>
  <si>
    <t>EQS</t>
  </si>
  <si>
    <t>Long Term (AA)</t>
  </si>
  <si>
    <t>Short Term (MAC)</t>
  </si>
  <si>
    <t>Inorganics</t>
  </si>
  <si>
    <t>BTEX</t>
  </si>
  <si>
    <t>PAH 16MS (w)</t>
  </si>
  <si>
    <t>pH</t>
  </si>
  <si>
    <t>µg/l</t>
  </si>
  <si>
    <t>mg/l Ca CO3</t>
  </si>
  <si>
    <t>mg/l</t>
  </si>
  <si>
    <t>&lt;15</t>
  </si>
  <si>
    <t>&lt;0.02</t>
  </si>
  <si>
    <t>&lt;0.005</t>
  </si>
  <si>
    <t>&lt;1</t>
  </si>
  <si>
    <t>&lt;0.2</t>
  </si>
  <si>
    <t>&lt;0.01</t>
  </si>
  <si>
    <t>&lt;0.1</t>
  </si>
  <si>
    <t>&lt;100</t>
  </si>
  <si>
    <t>&lt;0.001</t>
  </si>
  <si>
    <t>&lt;0.002</t>
  </si>
  <si>
    <t>- -</t>
  </si>
  <si>
    <t>Alkalinity (Total) Colorimetry</t>
  </si>
  <si>
    <t>Alkalinity by Titration (Bicarbonate)</t>
  </si>
  <si>
    <t>Alkalinity by Titration (Carbonate)</t>
  </si>
  <si>
    <t>Total Dissolved Solids</t>
  </si>
  <si>
    <t>Total Suspended Solids</t>
  </si>
  <si>
    <t>Ammoniacal Nitrogen as N</t>
  </si>
  <si>
    <t>Chloride</t>
  </si>
  <si>
    <t>Nitrite</t>
  </si>
  <si>
    <t>Nitrate</t>
  </si>
  <si>
    <t>Nitrogen, Total Oxidised</t>
  </si>
  <si>
    <t>Sulphate</t>
  </si>
  <si>
    <t>Calcium (Dissolved)</t>
  </si>
  <si>
    <t>Copper (Dissolved)</t>
  </si>
  <si>
    <t>Manganese (Dissolved)</t>
  </si>
  <si>
    <t>Magnesium (Dissolved)</t>
  </si>
  <si>
    <t>Mercury (Dissolved)</t>
  </si>
  <si>
    <t>Potassium (Dissolved)</t>
  </si>
  <si>
    <t>Sodium (Dissolved)</t>
  </si>
  <si>
    <t>BTEX - m &amp; p Xylene</t>
  </si>
  <si>
    <t>BTEX - o Xylene</t>
  </si>
  <si>
    <t>Acenaphthylene</t>
  </si>
  <si>
    <t>Benzo(a)anthracene</t>
  </si>
  <si>
    <t>Benzo(ghi)perylene</t>
  </si>
  <si>
    <t>Chrysene</t>
  </si>
  <si>
    <t>Dibenzo(ah)anthracene</t>
  </si>
  <si>
    <t>Fluorene</t>
  </si>
  <si>
    <t>Indeno(123-cd)pyrene</t>
  </si>
  <si>
    <t>Phenanthrene</t>
  </si>
  <si>
    <t>Pyrene</t>
  </si>
  <si>
    <t>Total PAH 16MS</t>
  </si>
  <si>
    <t>Speciated PCB-WHO12</t>
  </si>
  <si>
    <t>PCB BZ 81</t>
  </si>
  <si>
    <t>PCB BZ 105</t>
  </si>
  <si>
    <t>PCB BZ 114</t>
  </si>
  <si>
    <t>PCB BZ 118</t>
  </si>
  <si>
    <t>PCB BZ 123</t>
  </si>
  <si>
    <t>PCB BZ 126</t>
  </si>
  <si>
    <t>PCB BZ 156</t>
  </si>
  <si>
    <t>PCB BZ 157</t>
  </si>
  <si>
    <t>PCB BZ 167</t>
  </si>
  <si>
    <t>PCB BZ 169</t>
  </si>
  <si>
    <t>PCB BZ 189</t>
  </si>
  <si>
    <t>PCB BZ 77</t>
  </si>
  <si>
    <t>Cyanide (Total)**</t>
  </si>
  <si>
    <t>Dissolved Organic Carbon</t>
  </si>
  <si>
    <t>Arsenic (Dissolved)*</t>
  </si>
  <si>
    <t>Cadmium (Dissolved)**</t>
  </si>
  <si>
    <t>Chromium (Hexavalent)*</t>
  </si>
  <si>
    <t>Chromium (Dissolved)*</t>
  </si>
  <si>
    <t>Lead (Dissolved)*</t>
  </si>
  <si>
    <t>Mercury, Speciated*</t>
  </si>
  <si>
    <t>Nickel (Dissolved)**</t>
  </si>
  <si>
    <t>Selenium (Dissolved)**</t>
  </si>
  <si>
    <t>Zinc (Dissolved)**</t>
  </si>
  <si>
    <t>BTEX - Benzene*</t>
  </si>
  <si>
    <t>BTEX - Toluene*</t>
  </si>
  <si>
    <t>BTEX - Ethyl Benzene*</t>
  </si>
  <si>
    <t>Acenaphthene*</t>
  </si>
  <si>
    <t>Anthracene*</t>
  </si>
  <si>
    <t>Benzo(a)pyrene*</t>
  </si>
  <si>
    <t>Benzo(b)fluoranthene*</t>
  </si>
  <si>
    <t>Benzo(k)fluoranthene*</t>
  </si>
  <si>
    <t>Fluoranthene*</t>
  </si>
  <si>
    <t>Naphthalene**</t>
  </si>
  <si>
    <t>Total Speciated PCB-WHO12*</t>
  </si>
  <si>
    <r>
      <t>Electrical Conductivity (20</t>
    </r>
    <r>
      <rPr>
        <sz val="11"/>
        <color theme="1"/>
        <rFont val="Calibri"/>
        <family val="2"/>
        <scheme val="minor"/>
      </rPr>
      <t>°C)</t>
    </r>
  </si>
  <si>
    <t>-</t>
  </si>
  <si>
    <r>
      <t xml:space="preserve">Notes
</t>
    </r>
    <r>
      <rPr>
        <sz val="11"/>
        <color theme="1"/>
        <rFont val="Calibri"/>
        <family val="2"/>
        <scheme val="minor"/>
      </rPr>
      <t xml:space="preserve">* Denotes Hazardous Substance
** Denotes Non-Hazardous Pollutant
- - Denotes No Screening Value
- Denotes Not Analysed
All Exceedances are shaded in Grey
Values in </t>
    </r>
    <r>
      <rPr>
        <b/>
        <sz val="11"/>
        <color theme="1"/>
        <rFont val="Calibri"/>
        <family val="2"/>
        <scheme val="minor"/>
      </rPr>
      <t>Bold</t>
    </r>
    <r>
      <rPr>
        <sz val="11"/>
        <color theme="1"/>
        <rFont val="Calibri"/>
        <family val="2"/>
        <scheme val="minor"/>
      </rPr>
      <t xml:space="preserve"> exceed the UKDWS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Values in </t>
    </r>
    <r>
      <rPr>
        <i/>
        <sz val="11"/>
        <color theme="1"/>
        <rFont val="Calibri"/>
        <family val="2"/>
        <scheme val="minor"/>
      </rPr>
      <t>Italics</t>
    </r>
    <r>
      <rPr>
        <sz val="11"/>
        <color theme="1"/>
        <rFont val="Calibri"/>
        <family val="2"/>
        <scheme val="minor"/>
      </rPr>
      <t xml:space="preserve"> exceed the EQS Long Term Annual Average
Values that are </t>
    </r>
    <r>
      <rPr>
        <u/>
        <sz val="11"/>
        <color theme="1"/>
        <rFont val="Calibri"/>
        <family val="2"/>
        <scheme val="minor"/>
      </rPr>
      <t xml:space="preserve">Underlined </t>
    </r>
    <r>
      <rPr>
        <sz val="11"/>
        <color theme="1"/>
        <rFont val="Calibri"/>
        <family val="2"/>
        <scheme val="minor"/>
      </rPr>
      <t>exceed the EQS Short Term Maximum Allowable Concentration</t>
    </r>
  </si>
  <si>
    <t>Filtered (Dissolved) Metals</t>
  </si>
  <si>
    <t>Ammoniacal Nitrogen as NH4+</t>
  </si>
  <si>
    <t xml:space="preserve">- - </t>
  </si>
  <si>
    <t>ORP</t>
  </si>
  <si>
    <t>DO</t>
  </si>
  <si>
    <t>EC</t>
  </si>
  <si>
    <t>TDS</t>
  </si>
  <si>
    <t>Unit</t>
  </si>
  <si>
    <t>µs/cm</t>
  </si>
  <si>
    <t>PSU</t>
  </si>
  <si>
    <t>mV</t>
  </si>
  <si>
    <t>Parameter</t>
  </si>
  <si>
    <t xml:space="preserve">Salinity </t>
  </si>
  <si>
    <t>PAH-4 (Summed) Benzo(b)(ghi)(k) and Indeno</t>
  </si>
  <si>
    <t xml:space="preserve"> -</t>
  </si>
  <si>
    <t>Date</t>
  </si>
  <si>
    <t>Measured By</t>
  </si>
  <si>
    <t>Dip Level (m BTOC)</t>
  </si>
  <si>
    <t>Groundwater Elevation (m AOD)</t>
  </si>
  <si>
    <t>LQ</t>
  </si>
  <si>
    <t>Dry</t>
  </si>
  <si>
    <t>WA</t>
  </si>
  <si>
    <t>Note</t>
  </si>
  <si>
    <t>LQ - Lightwater Quarries (the Client)</t>
  </si>
  <si>
    <t>WA - Wardell Armstrong</t>
  </si>
  <si>
    <t>m BTOC – Metres Below Top of Casing</t>
  </si>
  <si>
    <t>m AOD – Metres Above Ordnance Datum</t>
  </si>
  <si>
    <t>BHWA01</t>
  </si>
  <si>
    <t>BHWA03</t>
  </si>
  <si>
    <t>BHWA04</t>
  </si>
  <si>
    <r>
      <t>Table 1</t>
    </r>
    <r>
      <rPr>
        <b/>
        <sz val="11"/>
        <color rgb="FF000000"/>
        <rFont val="Calibri"/>
        <family val="2"/>
      </rPr>
      <t xml:space="preserve"> Manual Groundwater Elevation Measurements</t>
    </r>
  </si>
  <si>
    <t>BH8</t>
  </si>
  <si>
    <t xml:space="preserve"> ­ No measurement recorded</t>
  </si>
  <si>
    <t>&lt;0.04</t>
  </si>
  <si>
    <t>Casing Elevation (mAOD)</t>
  </si>
  <si>
    <t>&lt;10</t>
  </si>
  <si>
    <t>Jan-21*</t>
  </si>
  <si>
    <t>*</t>
  </si>
  <si>
    <t xml:space="preserve">Additional laboratory analysis conducted for Redox Potential and Dissolved Oxygen                          </t>
  </si>
  <si>
    <t>No measurement recorded</t>
  </si>
  <si>
    <t>Feb-21**</t>
  </si>
  <si>
    <t>**</t>
  </si>
  <si>
    <t>Wellhead parameters monitored using Aquatroll-500</t>
  </si>
  <si>
    <t xml:space="preserve">     BHWA02</t>
  </si>
  <si>
    <r>
      <t>118.67</t>
    </r>
    <r>
      <rPr>
        <sz val="11"/>
        <color rgb="FF000000"/>
        <rFont val="Calibri"/>
        <family val="2"/>
      </rPr>
      <t>¹</t>
    </r>
  </si>
  <si>
    <t xml:space="preserve">¹ Updated Casing Elevation following March 2021 Topographic Survey </t>
  </si>
  <si>
    <t>BH WA01</t>
  </si>
  <si>
    <t>BH WA02</t>
  </si>
  <si>
    <t>BH WA03</t>
  </si>
  <si>
    <r>
      <t>BH</t>
    </r>
    <r>
      <rPr>
        <sz val="8"/>
        <color rgb="FF000000"/>
        <rFont val="Calibri"/>
        <family val="2"/>
      </rPr>
      <t xml:space="preserve"> 
</t>
    </r>
    <r>
      <rPr>
        <b/>
        <sz val="11"/>
        <color rgb="FF000000"/>
        <rFont val="Calibri"/>
        <family val="2"/>
      </rPr>
      <t>WA04</t>
    </r>
  </si>
  <si>
    <t>East Gebdykes Farm</t>
  </si>
  <si>
    <t>BHWA02</t>
  </si>
  <si>
    <t>Nitrite (mg/l)</t>
  </si>
  <si>
    <t>UKDWS = 0.1mg/l</t>
  </si>
  <si>
    <t>Nitrate (mg/l)</t>
  </si>
  <si>
    <t>UKDWS = 50mg/l</t>
  </si>
  <si>
    <t>Cadmium (mg/l)</t>
  </si>
  <si>
    <t>UKDWS = 5µg/l</t>
  </si>
  <si>
    <t>EQS Long Term (AA) = 0.25µg/l</t>
  </si>
  <si>
    <t>Manganese (mg/l)</t>
  </si>
  <si>
    <t>UKDWS = 50µg/l</t>
  </si>
  <si>
    <t>EQS Long Term (AA) = 123µg/l</t>
  </si>
  <si>
    <t>Magnesium (mg/l)</t>
  </si>
  <si>
    <t>Nickel (mg/l)</t>
  </si>
  <si>
    <t>UKDWS = 20µg/l</t>
  </si>
  <si>
    <t>EQS Long Term (AA) = 4µg/l</t>
  </si>
  <si>
    <t>Zinc (mg/l)</t>
  </si>
  <si>
    <t>EQS Long Term (AA) = 10.9µg/l</t>
  </si>
  <si>
    <t>Chloride (mg/l)</t>
  </si>
  <si>
    <t>UKDWS = 250mg/l</t>
  </si>
  <si>
    <t>Sulphate (mg/l)</t>
  </si>
  <si>
    <t>Lead (mg/l)</t>
  </si>
  <si>
    <t>UKDWS = 0.01mg/l</t>
  </si>
  <si>
    <t>Standard Deviation</t>
  </si>
  <si>
    <t>Compliance Limit (BHWA03)</t>
  </si>
  <si>
    <t>Compliance Limit (BHWA04)</t>
  </si>
  <si>
    <r>
      <t>Copper (</t>
    </r>
    <r>
      <rPr>
        <b/>
        <sz val="11"/>
        <color theme="1"/>
        <rFont val="Calibri"/>
        <family val="2"/>
      </rPr>
      <t>µ</t>
    </r>
    <r>
      <rPr>
        <b/>
        <sz val="11"/>
        <color theme="1"/>
        <rFont val="Calibri"/>
        <family val="2"/>
        <scheme val="minor"/>
      </rPr>
      <t>g/l)</t>
    </r>
  </si>
  <si>
    <t>EQS Long Term (AA) = 1µg/l</t>
  </si>
  <si>
    <r>
      <t>Chromium (</t>
    </r>
    <r>
      <rPr>
        <b/>
        <sz val="11"/>
        <color theme="1"/>
        <rFont val="Calibri"/>
        <family val="2"/>
      </rPr>
      <t>µ</t>
    </r>
    <r>
      <rPr>
        <b/>
        <sz val="11"/>
        <color theme="1"/>
        <rFont val="Calibri"/>
        <family val="2"/>
        <scheme val="minor"/>
      </rPr>
      <t>g/l)</t>
    </r>
  </si>
  <si>
    <r>
      <t>Lead (</t>
    </r>
    <r>
      <rPr>
        <b/>
        <sz val="11"/>
        <color theme="1"/>
        <rFont val="Calibri"/>
        <family val="2"/>
      </rPr>
      <t>µ</t>
    </r>
    <r>
      <rPr>
        <b/>
        <sz val="11"/>
        <color theme="1"/>
        <rFont val="Calibri"/>
        <family val="2"/>
        <scheme val="minor"/>
      </rPr>
      <t>g/l)</t>
    </r>
  </si>
  <si>
    <r>
      <t>Arsenic (</t>
    </r>
    <r>
      <rPr>
        <b/>
        <sz val="11"/>
        <color theme="1"/>
        <rFont val="Calibri"/>
        <family val="2"/>
      </rPr>
      <t>µ</t>
    </r>
    <r>
      <rPr>
        <b/>
        <sz val="11"/>
        <color theme="1"/>
        <rFont val="Calibri"/>
        <family val="2"/>
        <scheme val="minor"/>
      </rPr>
      <t>g/l)</t>
    </r>
  </si>
  <si>
    <t>Mean</t>
  </si>
  <si>
    <t>Compliance Limit*</t>
  </si>
  <si>
    <t>Note:</t>
  </si>
  <si>
    <t>* Compliance Limit based on mean + 3 standard deviations</t>
  </si>
  <si>
    <t>Average</t>
  </si>
  <si>
    <t>&lt;4</t>
  </si>
  <si>
    <t>&lt;2</t>
  </si>
  <si>
    <t>&lt;1.00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</si>
</sst>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8"/>
      <color rgb="FF000000"/>
      <name val="Calibri"/>
      <family val="2"/>
    </font>
    <font>
      <sz val="11"/>
      <color theme="0" tint="-0.1499984740745262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17" fontId="1" fillId="2" borderId="1" xfId="0" applyNumberFormat="1" applyFont="1" applyFill="1" applyBorder="1" applyAlignment="1">
      <alignment horizontal="center" vertical="center"/>
    </xf>
    <xf numFmtId="17" fontId="1" fillId="2" borderId="6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" fontId="1" fillId="2" borderId="19" xfId="0" applyNumberFormat="1" applyFont="1" applyFill="1" applyBorder="1" applyAlignment="1">
      <alignment horizontal="center" vertical="center"/>
    </xf>
    <xf numFmtId="0" fontId="0" fillId="0" borderId="19" xfId="0" quotePrefix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/>
    <xf numFmtId="17" fontId="9" fillId="2" borderId="1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quotePrefix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quotePrefix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11" fillId="0" borderId="1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31" xfId="0" applyBorder="1"/>
    <xf numFmtId="1" fontId="0" fillId="0" borderId="19" xfId="0" quotePrefix="1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4" fillId="0" borderId="29" xfId="0" applyFont="1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 wrapText="1"/>
    </xf>
    <xf numFmtId="17" fontId="1" fillId="2" borderId="37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 wrapText="1"/>
    </xf>
    <xf numFmtId="0" fontId="0" fillId="0" borderId="13" xfId="0" quotePrefix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1" xfId="0" quotePrefix="1" applyNumberFormat="1" applyBorder="1" applyAlignment="1">
      <alignment horizontal="center" wrapText="1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 wrapText="1"/>
    </xf>
    <xf numFmtId="0" fontId="0" fillId="0" borderId="11" xfId="0" quotePrefix="1" applyBorder="1" applyAlignment="1">
      <alignment horizontal="center"/>
    </xf>
    <xf numFmtId="0" fontId="0" fillId="0" borderId="19" xfId="0" quotePrefix="1" applyBorder="1" applyAlignment="1">
      <alignment horizontal="center"/>
    </xf>
    <xf numFmtId="49" fontId="0" fillId="0" borderId="14" xfId="0" applyNumberFormat="1" applyBorder="1" applyAlignment="1">
      <alignment horizontal="center" wrapText="1"/>
    </xf>
    <xf numFmtId="49" fontId="0" fillId="0" borderId="12" xfId="0" applyNumberFormat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10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5" fontId="8" fillId="0" borderId="11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2" fontId="7" fillId="0" borderId="37" xfId="0" applyNumberFormat="1" applyFont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" fontId="1" fillId="2" borderId="5" xfId="0" applyNumberFormat="1" applyFont="1" applyFill="1" applyBorder="1" applyAlignment="1">
      <alignment horizontal="center" vertical="center"/>
    </xf>
    <xf numFmtId="17" fontId="9" fillId="2" borderId="6" xfId="0" applyNumberFormat="1" applyFont="1" applyFill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1" fontId="0" fillId="0" borderId="6" xfId="0" quotePrefix="1" applyNumberFormat="1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8" xfId="0" quotePrefix="1" applyBorder="1" applyAlignment="1">
      <alignment horizontal="center"/>
    </xf>
    <xf numFmtId="0" fontId="0" fillId="0" borderId="17" xfId="0" quotePrefix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1" fillId="2" borderId="4" xfId="0" applyFont="1" applyFill="1" applyBorder="1" applyAlignment="1">
      <alignment vertical="top"/>
    </xf>
    <xf numFmtId="164" fontId="0" fillId="0" borderId="6" xfId="0" applyNumberFormat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/>
    <xf numFmtId="17" fontId="1" fillId="2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wrapText="1"/>
    </xf>
    <xf numFmtId="165" fontId="0" fillId="0" borderId="1" xfId="0" quotePrefix="1" applyNumberFormat="1" applyBorder="1" applyAlignment="1">
      <alignment horizontal="center" wrapText="1"/>
    </xf>
    <xf numFmtId="0" fontId="13" fillId="0" borderId="0" xfId="0" applyFont="1"/>
    <xf numFmtId="165" fontId="13" fillId="0" borderId="0" xfId="0" applyNumberFormat="1" applyFont="1"/>
    <xf numFmtId="1" fontId="13" fillId="0" borderId="0" xfId="0" applyNumberFormat="1" applyFont="1"/>
    <xf numFmtId="1" fontId="0" fillId="0" borderId="1" xfId="0" applyNumberFormat="1" applyBorder="1" applyAlignment="1">
      <alignment horizontal="center" wrapText="1"/>
    </xf>
    <xf numFmtId="0" fontId="1" fillId="0" borderId="0" xfId="0" applyFont="1"/>
    <xf numFmtId="0" fontId="0" fillId="0" borderId="13" xfId="0" applyBorder="1"/>
    <xf numFmtId="165" fontId="13" fillId="0" borderId="0" xfId="0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0" borderId="1" xfId="0" quotePrefix="1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7" fontId="1" fillId="0" borderId="0" xfId="0" applyNumberFormat="1" applyFont="1" applyAlignment="1">
      <alignment horizontal="center" vertical="center" wrapText="1"/>
    </xf>
    <xf numFmtId="165" fontId="0" fillId="0" borderId="0" xfId="0" quotePrefix="1" applyNumberFormat="1" applyAlignment="1">
      <alignment horizontal="center" wrapText="1"/>
    </xf>
    <xf numFmtId="165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 wrapText="1"/>
    </xf>
    <xf numFmtId="165" fontId="0" fillId="0" borderId="0" xfId="0" quotePrefix="1" applyNumberFormat="1" applyAlignment="1">
      <alignment horizontal="center"/>
    </xf>
    <xf numFmtId="1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wrapText="1"/>
    </xf>
    <xf numFmtId="166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0" fillId="0" borderId="18" xfId="0" applyBorder="1"/>
    <xf numFmtId="0" fontId="0" fillId="0" borderId="44" xfId="0" applyBorder="1"/>
    <xf numFmtId="0" fontId="0" fillId="0" borderId="44" xfId="0" applyBorder="1" applyAlignment="1">
      <alignment horizontal="center" vertical="center"/>
    </xf>
    <xf numFmtId="0" fontId="0" fillId="0" borderId="46" xfId="0" applyBorder="1"/>
    <xf numFmtId="0" fontId="1" fillId="0" borderId="18" xfId="0" applyFont="1" applyBorder="1" applyAlignment="1">
      <alignment horizontal="left" vertical="top" wrapText="1"/>
    </xf>
    <xf numFmtId="0" fontId="1" fillId="0" borderId="44" xfId="0" applyFont="1" applyBorder="1" applyAlignment="1">
      <alignment horizontal="left" vertical="top" wrapText="1"/>
    </xf>
    <xf numFmtId="0" fontId="1" fillId="0" borderId="1" xfId="0" applyFont="1" applyBorder="1"/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9" fontId="0" fillId="0" borderId="1" xfId="0" applyNumberFormat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left" vertical="top" wrapText="1"/>
    </xf>
    <xf numFmtId="0" fontId="1" fillId="0" borderId="45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4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4" fillId="0" borderId="23" xfId="0" applyFont="1" applyBorder="1" applyAlignment="1" applyProtection="1">
      <alignment horizontal="left" vertical="center"/>
      <protection locked="0"/>
    </xf>
    <xf numFmtId="0" fontId="1" fillId="0" borderId="34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218"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 val="0"/>
        <i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 val="0"/>
        <i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 val="0"/>
        <i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 val="0"/>
        <i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 val="0"/>
        <i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 val="0"/>
        <i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 val="0"/>
        <i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 val="0"/>
        <i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 val="0"/>
        <i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 val="0"/>
        <i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 val="0"/>
        <i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 val="0"/>
        <i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 val="0"/>
        <i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u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 val="0"/>
        <i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Nitrite</a:t>
            </a:r>
            <a:r>
              <a:rPr lang="en-GB" baseline="0"/>
              <a:t>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Graphs'!$B$3:$M$3</c:f>
              <c:numCache>
                <c:formatCode>General</c:formatCode>
                <c:ptCount val="12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0E-4C3E-82CD-0D67E81A68D6}"/>
            </c:ext>
          </c:extLst>
        </c:ser>
        <c:ser>
          <c:idx val="1"/>
          <c:order val="1"/>
          <c:tx>
            <c:strRef>
              <c:f>'Groundwater Quality Graphs'!$A$4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Graphs'!$B$4:$M$4</c:f>
              <c:numCache>
                <c:formatCode>General</c:formatCode>
                <c:ptCount val="12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0E-4C3E-82CD-0D67E81A68D6}"/>
            </c:ext>
          </c:extLst>
        </c:ser>
        <c:ser>
          <c:idx val="2"/>
          <c:order val="2"/>
          <c:tx>
            <c:strRef>
              <c:f>'Groundwater Quality Graphs'!$A$5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Graphs'!$B$5:$M$5</c:f>
              <c:numCache>
                <c:formatCode>General</c:formatCode>
                <c:ptCount val="12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0E-4C3E-82CD-0D67E81A68D6}"/>
            </c:ext>
          </c:extLst>
        </c:ser>
        <c:ser>
          <c:idx val="3"/>
          <c:order val="3"/>
          <c:tx>
            <c:strRef>
              <c:f>'Groundwater Quality Graphs'!$A$6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Graphs'!$B$6:$M$6</c:f>
              <c:numCache>
                <c:formatCode>General</c:formatCode>
                <c:ptCount val="12"/>
                <c:pt idx="0">
                  <c:v>0.8</c:v>
                </c:pt>
                <c:pt idx="1">
                  <c:v>7.1</c:v>
                </c:pt>
                <c:pt idx="2">
                  <c:v>3.3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0E-4C3E-82CD-0D67E81A68D6}"/>
            </c:ext>
          </c:extLst>
        </c:ser>
        <c:ser>
          <c:idx val="4"/>
          <c:order val="4"/>
          <c:tx>
            <c:strRef>
              <c:f>'Groundwater Quality Graphs'!$A$7</c:f>
              <c:strCache>
                <c:ptCount val="1"/>
                <c:pt idx="0">
                  <c:v>UKDWS = 0.1mg/l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Graphs'!$B$7:$M$7</c:f>
              <c:numCache>
                <c:formatCode>General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0E-4C3E-82CD-0D67E81A6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Nitrite</a:t>
                </a:r>
                <a:r>
                  <a:rPr lang="en-GB" baseline="0"/>
                  <a:t> Concentrations (mg/l)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585005381198811"/>
          <c:y val="0.24655576640969448"/>
          <c:w val="0.23937194772897985"/>
          <c:h val="0.341570003729452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Lead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Graphs'!$B$78:$M$78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EB-4551-84F4-CBE5D4276B2A}"/>
            </c:ext>
          </c:extLst>
        </c:ser>
        <c:ser>
          <c:idx val="1"/>
          <c:order val="1"/>
          <c:tx>
            <c:strRef>
              <c:f>'Groundwater Quality Graphs'!$A$4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Graphs'!$B$79:$M$79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EB-4551-84F4-CBE5D4276B2A}"/>
            </c:ext>
          </c:extLst>
        </c:ser>
        <c:ser>
          <c:idx val="2"/>
          <c:order val="2"/>
          <c:tx>
            <c:strRef>
              <c:f>'Groundwater Quality Graphs'!$A$5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Graphs'!$B$80:$M$80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EB-4551-84F4-CBE5D4276B2A}"/>
            </c:ext>
          </c:extLst>
        </c:ser>
        <c:ser>
          <c:idx val="3"/>
          <c:order val="3"/>
          <c:tx>
            <c:strRef>
              <c:f>'Groundwater Quality Graphs'!$A$6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Graphs'!$B$81:$M$81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EB-4551-84F4-CBE5D4276B2A}"/>
            </c:ext>
          </c:extLst>
        </c:ser>
        <c:ser>
          <c:idx val="4"/>
          <c:order val="4"/>
          <c:tx>
            <c:strRef>
              <c:f>'Groundwater Quality Graphs'!$A$82</c:f>
              <c:strCache>
                <c:ptCount val="1"/>
                <c:pt idx="0">
                  <c:v>UKDWS = 0.01mg/l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Graphs'!$B$82:$M$82</c:f>
              <c:numCache>
                <c:formatCode>General</c:formatCode>
                <c:ptCount val="12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EB-4551-84F4-CBE5D4276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Lead Concentrations (mg/l)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585005381198811"/>
          <c:y val="0.24655576640969448"/>
          <c:w val="0.24415000350431443"/>
          <c:h val="0.438201736640627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Nitrite</a:t>
            </a:r>
            <a:r>
              <a:rPr lang="en-GB" baseline="0"/>
              <a:t>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 (2)'!$A$3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(2)'!$B$3:$M$3</c:f>
              <c:numCache>
                <c:formatCode>General</c:formatCode>
                <c:ptCount val="12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DA-4D97-A899-28FFA431234A}"/>
            </c:ext>
          </c:extLst>
        </c:ser>
        <c:ser>
          <c:idx val="1"/>
          <c:order val="1"/>
          <c:tx>
            <c:strRef>
              <c:f>'Groundwater Quality Graphs (2)'!$A$4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(2)'!$B$4:$M$4</c:f>
              <c:numCache>
                <c:formatCode>General</c:formatCode>
                <c:ptCount val="12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DA-4D97-A899-28FFA431234A}"/>
            </c:ext>
          </c:extLst>
        </c:ser>
        <c:ser>
          <c:idx val="2"/>
          <c:order val="2"/>
          <c:tx>
            <c:strRef>
              <c:f>'Groundwater Quality Graphs (2)'!$A$5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(2)'!$B$5:$M$5</c:f>
              <c:numCache>
                <c:formatCode>General</c:formatCode>
                <c:ptCount val="12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DA-4D97-A899-28FFA431234A}"/>
            </c:ext>
          </c:extLst>
        </c:ser>
        <c:ser>
          <c:idx val="3"/>
          <c:order val="3"/>
          <c:tx>
            <c:strRef>
              <c:f>'Groundwater Quality Graphs (2)'!$A$6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(2)'!$B$6:$M$6</c:f>
              <c:numCache>
                <c:formatCode>General</c:formatCode>
                <c:ptCount val="12"/>
                <c:pt idx="0">
                  <c:v>0.8</c:v>
                </c:pt>
                <c:pt idx="1">
                  <c:v>7.1</c:v>
                </c:pt>
                <c:pt idx="2">
                  <c:v>3.3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DA-4D97-A899-28FFA431234A}"/>
            </c:ext>
          </c:extLst>
        </c:ser>
        <c:ser>
          <c:idx val="4"/>
          <c:order val="4"/>
          <c:tx>
            <c:strRef>
              <c:f>'Groundwater Quality Graphs (2)'!$A$7</c:f>
              <c:strCache>
                <c:ptCount val="1"/>
                <c:pt idx="0">
                  <c:v>UKDWS = 0.1mg/l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(2)'!$B$7:$M$7</c:f>
              <c:numCache>
                <c:formatCode>General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DA-4D97-A899-28FFA4312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Nitrite</a:t>
                </a:r>
                <a:r>
                  <a:rPr lang="en-GB" baseline="0"/>
                  <a:t> Concentrations (mg/l)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585005381198811"/>
          <c:y val="0.24655576640969448"/>
          <c:w val="0.24414996784601622"/>
          <c:h val="0.351611219192551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Nitrate</a:t>
            </a:r>
            <a:r>
              <a:rPr lang="en-GB" baseline="0"/>
              <a:t>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 (2)'!$A$3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(2)'!$B$11:$M$11</c:f>
              <c:numCache>
                <c:formatCode>General</c:formatCode>
                <c:ptCount val="12"/>
                <c:pt idx="0">
                  <c:v>70.400000000000006</c:v>
                </c:pt>
                <c:pt idx="1">
                  <c:v>18.399999999999999</c:v>
                </c:pt>
                <c:pt idx="2">
                  <c:v>0</c:v>
                </c:pt>
                <c:pt idx="3">
                  <c:v>103</c:v>
                </c:pt>
                <c:pt idx="4">
                  <c:v>72</c:v>
                </c:pt>
                <c:pt idx="5">
                  <c:v>67.400000000000006</c:v>
                </c:pt>
                <c:pt idx="6">
                  <c:v>61.5</c:v>
                </c:pt>
                <c:pt idx="7">
                  <c:v>70.2</c:v>
                </c:pt>
                <c:pt idx="8">
                  <c:v>55.4</c:v>
                </c:pt>
                <c:pt idx="9">
                  <c:v>63.5</c:v>
                </c:pt>
                <c:pt idx="10">
                  <c:v>57.2</c:v>
                </c:pt>
                <c:pt idx="11">
                  <c:v>66.8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44-4508-BADA-D9B7F67E19D8}"/>
            </c:ext>
          </c:extLst>
        </c:ser>
        <c:ser>
          <c:idx val="1"/>
          <c:order val="1"/>
          <c:tx>
            <c:strRef>
              <c:f>'Groundwater Quality Graphs (2)'!$A$4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(2)'!$B$12:$M$12</c:f>
              <c:numCache>
                <c:formatCode>General</c:formatCode>
                <c:ptCount val="12"/>
                <c:pt idx="0">
                  <c:v>56.2</c:v>
                </c:pt>
                <c:pt idx="1">
                  <c:v>11.7</c:v>
                </c:pt>
                <c:pt idx="2">
                  <c:v>70.2</c:v>
                </c:pt>
                <c:pt idx="3">
                  <c:v>65.3</c:v>
                </c:pt>
                <c:pt idx="4">
                  <c:v>43.9</c:v>
                </c:pt>
                <c:pt idx="5">
                  <c:v>55.6</c:v>
                </c:pt>
                <c:pt idx="6">
                  <c:v>57.9</c:v>
                </c:pt>
                <c:pt idx="7">
                  <c:v>74.5</c:v>
                </c:pt>
                <c:pt idx="8">
                  <c:v>65.400000000000006</c:v>
                </c:pt>
                <c:pt idx="9">
                  <c:v>65.400000000000006</c:v>
                </c:pt>
                <c:pt idx="10">
                  <c:v>52.7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44-4508-BADA-D9B7F67E19D8}"/>
            </c:ext>
          </c:extLst>
        </c:ser>
        <c:ser>
          <c:idx val="2"/>
          <c:order val="2"/>
          <c:tx>
            <c:strRef>
              <c:f>'Groundwater Quality Graphs (2)'!$A$5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(2)'!$B$13:$M$13</c:f>
              <c:numCache>
                <c:formatCode>General</c:formatCode>
                <c:ptCount val="12"/>
                <c:pt idx="0">
                  <c:v>58.9</c:v>
                </c:pt>
                <c:pt idx="1">
                  <c:v>15.9</c:v>
                </c:pt>
                <c:pt idx="2">
                  <c:v>29.3</c:v>
                </c:pt>
                <c:pt idx="3">
                  <c:v>77.400000000000006</c:v>
                </c:pt>
                <c:pt idx="4">
                  <c:v>52.5</c:v>
                </c:pt>
                <c:pt idx="5">
                  <c:v>52.3</c:v>
                </c:pt>
                <c:pt idx="6">
                  <c:v>48.3</c:v>
                </c:pt>
                <c:pt idx="7">
                  <c:v>61.1</c:v>
                </c:pt>
                <c:pt idx="8">
                  <c:v>49.4</c:v>
                </c:pt>
                <c:pt idx="9">
                  <c:v>53.6</c:v>
                </c:pt>
                <c:pt idx="10">
                  <c:v>55.5</c:v>
                </c:pt>
                <c:pt idx="11">
                  <c:v>62.3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44-4508-BADA-D9B7F67E19D8}"/>
            </c:ext>
          </c:extLst>
        </c:ser>
        <c:ser>
          <c:idx val="3"/>
          <c:order val="3"/>
          <c:tx>
            <c:strRef>
              <c:f>'Groundwater Quality Graphs (2)'!$A$6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(2)'!$B$14:$M$14</c:f>
              <c:numCache>
                <c:formatCode>General</c:formatCode>
                <c:ptCount val="12"/>
                <c:pt idx="0">
                  <c:v>53.5</c:v>
                </c:pt>
                <c:pt idx="1">
                  <c:v>6.5</c:v>
                </c:pt>
                <c:pt idx="2">
                  <c:v>24</c:v>
                </c:pt>
                <c:pt idx="3">
                  <c:v>36.799999999999997</c:v>
                </c:pt>
                <c:pt idx="4">
                  <c:v>51.1</c:v>
                </c:pt>
                <c:pt idx="5">
                  <c:v>53.5</c:v>
                </c:pt>
                <c:pt idx="6">
                  <c:v>51.2</c:v>
                </c:pt>
                <c:pt idx="7">
                  <c:v>56.3</c:v>
                </c:pt>
                <c:pt idx="8">
                  <c:v>49.7</c:v>
                </c:pt>
                <c:pt idx="9">
                  <c:v>65.099999999999994</c:v>
                </c:pt>
                <c:pt idx="10">
                  <c:v>64.2</c:v>
                </c:pt>
                <c:pt idx="11">
                  <c:v>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44-4508-BADA-D9B7F67E19D8}"/>
            </c:ext>
          </c:extLst>
        </c:ser>
        <c:ser>
          <c:idx val="4"/>
          <c:order val="4"/>
          <c:tx>
            <c:strRef>
              <c:f>'Groundwater Quality Graphs (2)'!$A$15</c:f>
              <c:strCache>
                <c:ptCount val="1"/>
                <c:pt idx="0">
                  <c:v>UKDWS = 50mg/l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(2)'!$B$15:$M$15</c:f>
              <c:numCache>
                <c:formatCode>General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44-4508-BADA-D9B7F67E1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Nitrate</a:t>
                </a:r>
                <a:r>
                  <a:rPr lang="en-GB" baseline="0"/>
                  <a:t> Concentrations (mg/l)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848888493103182"/>
          <c:y val="0.24655576640969448"/>
          <c:w val="0.2530527577150874"/>
          <c:h val="0.43118459746754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Cadmium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 (2)'!$A$3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(2)'!$B$19:$M$19</c:f>
              <c:numCache>
                <c:formatCode>General</c:formatCode>
                <c:ptCount val="12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14-4455-BCB3-AE2ADAF5012C}"/>
            </c:ext>
          </c:extLst>
        </c:ser>
        <c:ser>
          <c:idx val="1"/>
          <c:order val="1"/>
          <c:tx>
            <c:strRef>
              <c:f>'Groundwater Quality Graphs (2)'!$A$4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(2)'!$B$20:$M$20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14-4455-BCB3-AE2ADAF5012C}"/>
            </c:ext>
          </c:extLst>
        </c:ser>
        <c:ser>
          <c:idx val="2"/>
          <c:order val="2"/>
          <c:tx>
            <c:strRef>
              <c:f>'Groundwater Quality Graphs (2)'!$A$5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(2)'!$B$21:$M$21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14-4455-BCB3-AE2ADAF5012C}"/>
            </c:ext>
          </c:extLst>
        </c:ser>
        <c:ser>
          <c:idx val="3"/>
          <c:order val="3"/>
          <c:tx>
            <c:strRef>
              <c:f>'Groundwater Quality Graphs (2)'!$A$6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(2)'!$B$22:$M$22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14-4455-BCB3-AE2ADAF5012C}"/>
            </c:ext>
          </c:extLst>
        </c:ser>
        <c:ser>
          <c:idx val="4"/>
          <c:order val="4"/>
          <c:tx>
            <c:strRef>
              <c:f>'Groundwater Quality Graphs (2)'!$A$23</c:f>
              <c:strCache>
                <c:ptCount val="1"/>
                <c:pt idx="0">
                  <c:v>UKDWS = 5µg/l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(2)'!$B$23:$M$23</c:f>
              <c:numCache>
                <c:formatCode>General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14-4455-BCB3-AE2ADAF5012C}"/>
            </c:ext>
          </c:extLst>
        </c:ser>
        <c:ser>
          <c:idx val="5"/>
          <c:order val="5"/>
          <c:tx>
            <c:strRef>
              <c:f>'Groundwater Quality Graphs (2)'!$A$24</c:f>
              <c:strCache>
                <c:ptCount val="1"/>
                <c:pt idx="0">
                  <c:v>EQS Long Term (AA) = 0.25µg/l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(2)'!$B$18:$M$18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(2)'!$B$24:$M$24</c:f>
              <c:numCache>
                <c:formatCode>General</c:formatCode>
                <c:ptCount val="12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14-4455-BCB3-AE2ADAF50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Cadmium</a:t>
                </a:r>
                <a:r>
                  <a:rPr lang="en-GB" baseline="0"/>
                  <a:t> Concentrations (µg/l)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305263273012461"/>
          <c:y val="0.11725342699252955"/>
          <c:w val="0.20694736726987534"/>
          <c:h val="0.8237879819942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Manganese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 (2)'!$A$3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(2)'!$B$28:$M$28</c:f>
              <c:numCache>
                <c:formatCode>General</c:formatCode>
                <c:ptCount val="12"/>
                <c:pt idx="0">
                  <c:v>2</c:v>
                </c:pt>
                <c:pt idx="1">
                  <c:v>401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293</c:v>
                </c:pt>
                <c:pt idx="10">
                  <c:v>3</c:v>
                </c:pt>
                <c:pt idx="1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6C-4886-9F7A-32FD007E1769}"/>
            </c:ext>
          </c:extLst>
        </c:ser>
        <c:ser>
          <c:idx val="1"/>
          <c:order val="1"/>
          <c:tx>
            <c:strRef>
              <c:f>'Groundwater Quality Graphs (2)'!$A$4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(2)'!$B$29:$M$29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6</c:v>
                </c:pt>
                <c:pt idx="7">
                  <c:v>12</c:v>
                </c:pt>
                <c:pt idx="8">
                  <c:v>2</c:v>
                </c:pt>
                <c:pt idx="9">
                  <c:v>2</c:v>
                </c:pt>
                <c:pt idx="10">
                  <c:v>12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6C-4886-9F7A-32FD007E1769}"/>
            </c:ext>
          </c:extLst>
        </c:ser>
        <c:ser>
          <c:idx val="2"/>
          <c:order val="2"/>
          <c:tx>
            <c:strRef>
              <c:f>'Groundwater Quality Graphs (2)'!$A$5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(2)'!$B$30:$M$30</c:f>
              <c:numCache>
                <c:formatCode>General</c:formatCode>
                <c:ptCount val="12"/>
                <c:pt idx="0">
                  <c:v>4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  <c:pt idx="4">
                  <c:v>13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6C-4886-9F7A-32FD007E1769}"/>
            </c:ext>
          </c:extLst>
        </c:ser>
        <c:ser>
          <c:idx val="3"/>
          <c:order val="3"/>
          <c:tx>
            <c:strRef>
              <c:f>'Groundwater Quality Graphs (2)'!$A$6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(2)'!$B$31:$M$31</c:f>
              <c:numCache>
                <c:formatCode>General</c:formatCode>
                <c:ptCount val="12"/>
                <c:pt idx="0">
                  <c:v>4</c:v>
                </c:pt>
                <c:pt idx="1">
                  <c:v>72</c:v>
                </c:pt>
                <c:pt idx="2">
                  <c:v>17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6C-4886-9F7A-32FD007E1769}"/>
            </c:ext>
          </c:extLst>
        </c:ser>
        <c:ser>
          <c:idx val="4"/>
          <c:order val="4"/>
          <c:tx>
            <c:strRef>
              <c:f>'Groundwater Quality Graphs (2)'!$A$32</c:f>
              <c:strCache>
                <c:ptCount val="1"/>
                <c:pt idx="0">
                  <c:v>UKDWS = 50µg/l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(2)'!$B$32:$M$32</c:f>
              <c:numCache>
                <c:formatCode>General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6C-4886-9F7A-32FD007E1769}"/>
            </c:ext>
          </c:extLst>
        </c:ser>
        <c:ser>
          <c:idx val="5"/>
          <c:order val="5"/>
          <c:tx>
            <c:strRef>
              <c:f>'Groundwater Quality Graphs (2)'!$A$33</c:f>
              <c:strCache>
                <c:ptCount val="1"/>
                <c:pt idx="0">
                  <c:v>EQS Long Term (AA) = 123µg/l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(2)'!$B$18:$M$18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(2)'!$B$33:$M$33</c:f>
              <c:numCache>
                <c:formatCode>General</c:formatCode>
                <c:ptCount val="12"/>
                <c:pt idx="0">
                  <c:v>123</c:v>
                </c:pt>
                <c:pt idx="1">
                  <c:v>123</c:v>
                </c:pt>
                <c:pt idx="2">
                  <c:v>123</c:v>
                </c:pt>
                <c:pt idx="3">
                  <c:v>123</c:v>
                </c:pt>
                <c:pt idx="4">
                  <c:v>123</c:v>
                </c:pt>
                <c:pt idx="5">
                  <c:v>123</c:v>
                </c:pt>
                <c:pt idx="6">
                  <c:v>123</c:v>
                </c:pt>
                <c:pt idx="7">
                  <c:v>123</c:v>
                </c:pt>
                <c:pt idx="8">
                  <c:v>123</c:v>
                </c:pt>
                <c:pt idx="9">
                  <c:v>123</c:v>
                </c:pt>
                <c:pt idx="10">
                  <c:v>123</c:v>
                </c:pt>
                <c:pt idx="11">
                  <c:v>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6C-4886-9F7A-32FD007E1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Manganese Concentrations (µg/l)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305263273012461"/>
          <c:y val="0.11725342699252955"/>
          <c:w val="0.20694736726987534"/>
          <c:h val="0.8237879819942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Magnesium</a:t>
            </a:r>
            <a:r>
              <a:rPr lang="en-GB" baseline="0"/>
              <a:t>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 (2)'!$A$3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(2)'!$B$37:$M$37</c:f>
              <c:numCache>
                <c:formatCode>General</c:formatCode>
                <c:ptCount val="12"/>
                <c:pt idx="0">
                  <c:v>28</c:v>
                </c:pt>
                <c:pt idx="1">
                  <c:v>70</c:v>
                </c:pt>
                <c:pt idx="2">
                  <c:v>0</c:v>
                </c:pt>
                <c:pt idx="3">
                  <c:v>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37</c:v>
                </c:pt>
                <c:pt idx="8">
                  <c:v>38</c:v>
                </c:pt>
                <c:pt idx="9">
                  <c:v>98</c:v>
                </c:pt>
                <c:pt idx="10">
                  <c:v>40</c:v>
                </c:pt>
                <c:pt idx="11">
                  <c:v>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1A-4431-BA2A-C93498507118}"/>
            </c:ext>
          </c:extLst>
        </c:ser>
        <c:ser>
          <c:idx val="1"/>
          <c:order val="1"/>
          <c:tx>
            <c:strRef>
              <c:f>'Groundwater Quality Graphs (2)'!$A$4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(2)'!$B$38:$M$38</c:f>
              <c:numCache>
                <c:formatCode>General</c:formatCode>
                <c:ptCount val="12"/>
                <c:pt idx="0">
                  <c:v>31</c:v>
                </c:pt>
                <c:pt idx="1">
                  <c:v>29</c:v>
                </c:pt>
                <c:pt idx="2">
                  <c:v>31</c:v>
                </c:pt>
                <c:pt idx="3">
                  <c:v>0</c:v>
                </c:pt>
                <c:pt idx="4">
                  <c:v>26</c:v>
                </c:pt>
                <c:pt idx="5">
                  <c:v>27</c:v>
                </c:pt>
                <c:pt idx="6">
                  <c:v>32</c:v>
                </c:pt>
                <c:pt idx="7">
                  <c:v>35</c:v>
                </c:pt>
                <c:pt idx="8">
                  <c:v>36</c:v>
                </c:pt>
                <c:pt idx="9">
                  <c:v>35</c:v>
                </c:pt>
                <c:pt idx="10">
                  <c:v>35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1A-4431-BA2A-C93498507118}"/>
            </c:ext>
          </c:extLst>
        </c:ser>
        <c:ser>
          <c:idx val="2"/>
          <c:order val="2"/>
          <c:tx>
            <c:strRef>
              <c:f>'Groundwater Quality Graphs (2)'!$A$5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(2)'!$B$39:$M$39</c:f>
              <c:numCache>
                <c:formatCode>General</c:formatCode>
                <c:ptCount val="12"/>
                <c:pt idx="0">
                  <c:v>45</c:v>
                </c:pt>
                <c:pt idx="1">
                  <c:v>45</c:v>
                </c:pt>
                <c:pt idx="2">
                  <c:v>52</c:v>
                </c:pt>
                <c:pt idx="3">
                  <c:v>0</c:v>
                </c:pt>
                <c:pt idx="4">
                  <c:v>45</c:v>
                </c:pt>
                <c:pt idx="5">
                  <c:v>44</c:v>
                </c:pt>
                <c:pt idx="6">
                  <c:v>46</c:v>
                </c:pt>
                <c:pt idx="7">
                  <c:v>45</c:v>
                </c:pt>
                <c:pt idx="8">
                  <c:v>48</c:v>
                </c:pt>
                <c:pt idx="9">
                  <c:v>47</c:v>
                </c:pt>
                <c:pt idx="10">
                  <c:v>49</c:v>
                </c:pt>
                <c:pt idx="11">
                  <c:v>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1A-4431-BA2A-C93498507118}"/>
            </c:ext>
          </c:extLst>
        </c:ser>
        <c:ser>
          <c:idx val="3"/>
          <c:order val="3"/>
          <c:tx>
            <c:strRef>
              <c:f>'Groundwater Quality Graphs (2)'!$A$6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(2)'!$B$40:$M$40</c:f>
              <c:numCache>
                <c:formatCode>General</c:formatCode>
                <c:ptCount val="12"/>
                <c:pt idx="0">
                  <c:v>38</c:v>
                </c:pt>
                <c:pt idx="1">
                  <c:v>25</c:v>
                </c:pt>
                <c:pt idx="2">
                  <c:v>39</c:v>
                </c:pt>
                <c:pt idx="3">
                  <c:v>0</c:v>
                </c:pt>
                <c:pt idx="4">
                  <c:v>38</c:v>
                </c:pt>
                <c:pt idx="5">
                  <c:v>39</c:v>
                </c:pt>
                <c:pt idx="6">
                  <c:v>37</c:v>
                </c:pt>
                <c:pt idx="7">
                  <c:v>36</c:v>
                </c:pt>
                <c:pt idx="8">
                  <c:v>39</c:v>
                </c:pt>
                <c:pt idx="9">
                  <c:v>40</c:v>
                </c:pt>
                <c:pt idx="10">
                  <c:v>40</c:v>
                </c:pt>
                <c:pt idx="11">
                  <c:v>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1A-4431-BA2A-C93498507118}"/>
            </c:ext>
          </c:extLst>
        </c:ser>
        <c:ser>
          <c:idx val="4"/>
          <c:order val="4"/>
          <c:tx>
            <c:strRef>
              <c:f>'Groundwater Quality Graphs (2)'!$A$41</c:f>
              <c:strCache>
                <c:ptCount val="1"/>
                <c:pt idx="0">
                  <c:v>UKDWS = 50mg/l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(2)'!$B$41:$M$41</c:f>
              <c:numCache>
                <c:formatCode>General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1A-4431-BA2A-C93498507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Magnesium Concentrations (mg/l)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585005381198811"/>
          <c:y val="0.24655576640969448"/>
          <c:w val="0.24415000350431443"/>
          <c:h val="0.351245290539384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Nickel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 (2)'!$A$3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(2)'!$B$45:$M$45</c:f>
              <c:numCache>
                <c:formatCode>General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42-46A7-9E54-C6E7D223042B}"/>
            </c:ext>
          </c:extLst>
        </c:ser>
        <c:ser>
          <c:idx val="1"/>
          <c:order val="1"/>
          <c:tx>
            <c:strRef>
              <c:f>'Groundwater Quality Graphs (2)'!$A$4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(2)'!$B$46:$M$46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42-46A7-9E54-C6E7D223042B}"/>
            </c:ext>
          </c:extLst>
        </c:ser>
        <c:ser>
          <c:idx val="2"/>
          <c:order val="2"/>
          <c:tx>
            <c:strRef>
              <c:f>'Groundwater Quality Graphs (2)'!$A$5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(2)'!$B$47:$M$47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42-46A7-9E54-C6E7D223042B}"/>
            </c:ext>
          </c:extLst>
        </c:ser>
        <c:ser>
          <c:idx val="3"/>
          <c:order val="3"/>
          <c:tx>
            <c:strRef>
              <c:f>'Groundwater Quality Graphs (2)'!$A$6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(2)'!$B$48:$M$48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42-46A7-9E54-C6E7D223042B}"/>
            </c:ext>
          </c:extLst>
        </c:ser>
        <c:ser>
          <c:idx val="4"/>
          <c:order val="4"/>
          <c:tx>
            <c:strRef>
              <c:f>'Groundwater Quality Graphs (2)'!$A$49</c:f>
              <c:strCache>
                <c:ptCount val="1"/>
                <c:pt idx="0">
                  <c:v>UKDWS = 20µg/l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(2)'!$B$49:$M$49</c:f>
              <c:numCache>
                <c:formatCode>General</c:formatCode>
                <c:ptCount val="12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42-46A7-9E54-C6E7D223042B}"/>
            </c:ext>
          </c:extLst>
        </c:ser>
        <c:ser>
          <c:idx val="5"/>
          <c:order val="5"/>
          <c:tx>
            <c:strRef>
              <c:f>'Groundwater Quality Graphs (2)'!$A$50</c:f>
              <c:strCache>
                <c:ptCount val="1"/>
                <c:pt idx="0">
                  <c:v>EQS Long Term (AA) = 4µg/l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(2)'!$B$18:$M$18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(2)'!$B$50:$M$50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42-46A7-9E54-C6E7D2230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Cadmium</a:t>
                </a:r>
                <a:r>
                  <a:rPr lang="en-GB" baseline="0"/>
                  <a:t> Concentrations (µg/l)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305263273012461"/>
          <c:y val="0.11725342699252955"/>
          <c:w val="0.20694736726987534"/>
          <c:h val="0.8237879819942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Zinc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 (2)'!$A$3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(2)'!$B$56:$M$56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17</c:v>
                </c:pt>
                <c:pt idx="3">
                  <c:v>2</c:v>
                </c:pt>
                <c:pt idx="4">
                  <c:v>6</c:v>
                </c:pt>
                <c:pt idx="5">
                  <c:v>14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B8-45B9-8334-49AB3EBDFAB3}"/>
            </c:ext>
          </c:extLst>
        </c:ser>
        <c:ser>
          <c:idx val="1"/>
          <c:order val="1"/>
          <c:tx>
            <c:strRef>
              <c:f>'Groundwater Quality Graphs (2)'!$A$4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(2)'!$B$55:$M$55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14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B8-45B9-8334-49AB3EBDFAB3}"/>
            </c:ext>
          </c:extLst>
        </c:ser>
        <c:ser>
          <c:idx val="2"/>
          <c:order val="2"/>
          <c:tx>
            <c:strRef>
              <c:f>'Groundwater Quality Graphs (2)'!$A$5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(2)'!$B$47:$M$47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B8-45B9-8334-49AB3EBDFAB3}"/>
            </c:ext>
          </c:extLst>
        </c:ser>
        <c:ser>
          <c:idx val="3"/>
          <c:order val="3"/>
          <c:tx>
            <c:strRef>
              <c:f>'Groundwater Quality Graphs (2)'!$A$6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(2)'!$B$57:$M$57</c:f>
              <c:numCache>
                <c:formatCode>General</c:formatCode>
                <c:ptCount val="12"/>
                <c:pt idx="0">
                  <c:v>5</c:v>
                </c:pt>
                <c:pt idx="1">
                  <c:v>38</c:v>
                </c:pt>
                <c:pt idx="2">
                  <c:v>4</c:v>
                </c:pt>
                <c:pt idx="3">
                  <c:v>23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B8-45B9-8334-49AB3EBDFAB3}"/>
            </c:ext>
          </c:extLst>
        </c:ser>
        <c:ser>
          <c:idx val="4"/>
          <c:order val="4"/>
          <c:tx>
            <c:strRef>
              <c:f>'Groundwater Quality Graphs (2)'!$A$58</c:f>
              <c:strCache>
                <c:ptCount val="1"/>
                <c:pt idx="0">
                  <c:v>EQS Long Term (AA) = 10.9µg/l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(2)'!$B$58:$M$58</c:f>
              <c:numCache>
                <c:formatCode>General</c:formatCode>
                <c:ptCount val="12"/>
                <c:pt idx="0">
                  <c:v>10.9</c:v>
                </c:pt>
                <c:pt idx="1">
                  <c:v>10.9</c:v>
                </c:pt>
                <c:pt idx="2">
                  <c:v>10.9</c:v>
                </c:pt>
                <c:pt idx="3">
                  <c:v>10.9</c:v>
                </c:pt>
                <c:pt idx="4">
                  <c:v>10.9</c:v>
                </c:pt>
                <c:pt idx="5">
                  <c:v>10.9</c:v>
                </c:pt>
                <c:pt idx="6">
                  <c:v>10.9</c:v>
                </c:pt>
                <c:pt idx="7">
                  <c:v>10.9</c:v>
                </c:pt>
                <c:pt idx="8">
                  <c:v>10.9</c:v>
                </c:pt>
                <c:pt idx="9">
                  <c:v>10.9</c:v>
                </c:pt>
                <c:pt idx="10">
                  <c:v>10.9</c:v>
                </c:pt>
                <c:pt idx="11">
                  <c:v>10.9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B8-45B9-8334-49AB3EBD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  <c:extLst>
          <c:ext xmlns:c15="http://schemas.microsoft.com/office/drawing/2012/chart" uri="{02D57815-91ED-43cb-92C2-25804820EDAC}">
            <c15:filteredScatte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'Groundwater Quality Graphs (2)'!$A$50</c15:sqref>
                        </c15:formulaRef>
                      </c:ext>
                    </c:extLst>
                    <c:strCache>
                      <c:ptCount val="1"/>
                      <c:pt idx="0">
                        <c:v>EQS Long Term (AA) = 4µg/l</c:v>
                      </c:pt>
                    </c:strCache>
                  </c:strRef>
                </c:tx>
                <c:spPr>
                  <a:ln w="19050" cap="rnd">
                    <a:solidFill>
                      <a:srgbClr val="00B0F0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'Groundwater Quality Graphs (2)'!$B$18:$M$18</c15:sqref>
                        </c15:formulaRef>
                      </c:ext>
                    </c:extLst>
                    <c:numCache>
                      <c:formatCode>mmm\-yy</c:formatCode>
                      <c:ptCount val="12"/>
                      <c:pt idx="0">
                        <c:v>44044</c:v>
                      </c:pt>
                      <c:pt idx="1">
                        <c:v>44075</c:v>
                      </c:pt>
                      <c:pt idx="2">
                        <c:v>44105</c:v>
                      </c:pt>
                      <c:pt idx="3">
                        <c:v>44136</c:v>
                      </c:pt>
                      <c:pt idx="4">
                        <c:v>44166</c:v>
                      </c:pt>
                      <c:pt idx="5">
                        <c:v>44197</c:v>
                      </c:pt>
                      <c:pt idx="6">
                        <c:v>44228</c:v>
                      </c:pt>
                      <c:pt idx="7">
                        <c:v>44256</c:v>
                      </c:pt>
                      <c:pt idx="8">
                        <c:v>44301</c:v>
                      </c:pt>
                      <c:pt idx="9">
                        <c:v>44317</c:v>
                      </c:pt>
                      <c:pt idx="10">
                        <c:v>44348</c:v>
                      </c:pt>
                      <c:pt idx="11">
                        <c:v>44593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'Groundwater Quality Graphs (2)'!$B$50:$M$50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D3B8-45B9-8334-49AB3EBDFAB3}"/>
                  </c:ext>
                </c:extLst>
              </c15:ser>
            </c15:filteredScatterSeries>
          </c:ext>
        </c:extLst>
      </c:scatterChart>
      <c:valAx>
        <c:axId val="40313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Zinc Concentrations (µg/l)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305263273012461"/>
          <c:y val="0.11725342699252955"/>
          <c:w val="0.20694736726987534"/>
          <c:h val="0.8237879819942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Chloride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 (2)'!$A$3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(2)'!$B$62:$M$62</c:f>
              <c:numCache>
                <c:formatCode>General</c:formatCode>
                <c:ptCount val="12"/>
                <c:pt idx="0">
                  <c:v>17</c:v>
                </c:pt>
                <c:pt idx="1">
                  <c:v>17</c:v>
                </c:pt>
                <c:pt idx="2">
                  <c:v>0</c:v>
                </c:pt>
                <c:pt idx="3">
                  <c:v>21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20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60-4FAD-9C80-AFF3BA0473BD}"/>
            </c:ext>
          </c:extLst>
        </c:ser>
        <c:ser>
          <c:idx val="1"/>
          <c:order val="1"/>
          <c:tx>
            <c:strRef>
              <c:f>'Groundwater Quality Graphs (2)'!$A$4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(2)'!$B$63:$M$63</c:f>
              <c:numCache>
                <c:formatCode>General</c:formatCode>
                <c:ptCount val="12"/>
                <c:pt idx="0">
                  <c:v>27</c:v>
                </c:pt>
                <c:pt idx="1">
                  <c:v>29</c:v>
                </c:pt>
                <c:pt idx="2">
                  <c:v>29</c:v>
                </c:pt>
                <c:pt idx="3">
                  <c:v>26</c:v>
                </c:pt>
                <c:pt idx="4">
                  <c:v>25</c:v>
                </c:pt>
                <c:pt idx="5">
                  <c:v>27</c:v>
                </c:pt>
                <c:pt idx="6">
                  <c:v>30</c:v>
                </c:pt>
                <c:pt idx="7">
                  <c:v>31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60-4FAD-9C80-AFF3BA0473BD}"/>
            </c:ext>
          </c:extLst>
        </c:ser>
        <c:ser>
          <c:idx val="2"/>
          <c:order val="2"/>
          <c:tx>
            <c:strRef>
              <c:f>'Groundwater Quality Graphs (2)'!$A$5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(2)'!$B$64:$M$64</c:f>
              <c:numCache>
                <c:formatCode>General</c:formatCode>
                <c:ptCount val="12"/>
                <c:pt idx="0">
                  <c:v>31</c:v>
                </c:pt>
                <c:pt idx="1">
                  <c:v>33</c:v>
                </c:pt>
                <c:pt idx="2">
                  <c:v>33</c:v>
                </c:pt>
                <c:pt idx="3">
                  <c:v>34</c:v>
                </c:pt>
                <c:pt idx="4">
                  <c:v>32</c:v>
                </c:pt>
                <c:pt idx="5">
                  <c:v>33</c:v>
                </c:pt>
                <c:pt idx="6">
                  <c:v>33</c:v>
                </c:pt>
                <c:pt idx="7">
                  <c:v>31</c:v>
                </c:pt>
                <c:pt idx="8">
                  <c:v>31</c:v>
                </c:pt>
                <c:pt idx="9">
                  <c:v>36</c:v>
                </c:pt>
                <c:pt idx="10">
                  <c:v>30</c:v>
                </c:pt>
                <c:pt idx="11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60-4FAD-9C80-AFF3BA0473BD}"/>
            </c:ext>
          </c:extLst>
        </c:ser>
        <c:ser>
          <c:idx val="3"/>
          <c:order val="3"/>
          <c:tx>
            <c:strRef>
              <c:f>'Groundwater Quality Graphs (2)'!$A$6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(2)'!$B$65:$M$65</c:f>
              <c:numCache>
                <c:formatCode>General</c:formatCode>
                <c:ptCount val="12"/>
                <c:pt idx="0">
                  <c:v>32</c:v>
                </c:pt>
                <c:pt idx="1">
                  <c:v>15</c:v>
                </c:pt>
                <c:pt idx="2">
                  <c:v>22</c:v>
                </c:pt>
                <c:pt idx="3">
                  <c:v>19</c:v>
                </c:pt>
                <c:pt idx="4">
                  <c:v>28</c:v>
                </c:pt>
                <c:pt idx="5">
                  <c:v>27</c:v>
                </c:pt>
                <c:pt idx="6">
                  <c:v>27</c:v>
                </c:pt>
                <c:pt idx="7">
                  <c:v>28</c:v>
                </c:pt>
                <c:pt idx="8">
                  <c:v>24</c:v>
                </c:pt>
                <c:pt idx="9">
                  <c:v>34</c:v>
                </c:pt>
                <c:pt idx="10">
                  <c:v>44</c:v>
                </c:pt>
                <c:pt idx="11">
                  <c:v>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60-4FAD-9C80-AFF3BA0473BD}"/>
            </c:ext>
          </c:extLst>
        </c:ser>
        <c:ser>
          <c:idx val="4"/>
          <c:order val="4"/>
          <c:tx>
            <c:strRef>
              <c:f>'Groundwater Quality Graphs (2)'!$A$66</c:f>
              <c:strCache>
                <c:ptCount val="1"/>
                <c:pt idx="0">
                  <c:v>UKDWS = 250mg/l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(2)'!$B$66:$M$66</c:f>
              <c:numCache>
                <c:formatCode>General</c:formatCode>
                <c:ptCount val="12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60-4FAD-9C80-AFF3BA047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Chloride Concentrations (mg/l)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585005381198811"/>
          <c:y val="0.24655576640969448"/>
          <c:w val="0.24415000350431443"/>
          <c:h val="0.438201736640627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Sulphate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 (2)'!$A$3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(2)'!$B$62:$M$62</c:f>
              <c:numCache>
                <c:formatCode>General</c:formatCode>
                <c:ptCount val="12"/>
                <c:pt idx="0">
                  <c:v>17</c:v>
                </c:pt>
                <c:pt idx="1">
                  <c:v>17</c:v>
                </c:pt>
                <c:pt idx="2">
                  <c:v>0</c:v>
                </c:pt>
                <c:pt idx="3">
                  <c:v>21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20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3E-4170-A631-FC2A495EAB89}"/>
            </c:ext>
          </c:extLst>
        </c:ser>
        <c:ser>
          <c:idx val="1"/>
          <c:order val="1"/>
          <c:tx>
            <c:strRef>
              <c:f>'Groundwater Quality Graphs (2)'!$A$4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(2)'!$B$63:$M$63</c:f>
              <c:numCache>
                <c:formatCode>General</c:formatCode>
                <c:ptCount val="12"/>
                <c:pt idx="0">
                  <c:v>27</c:v>
                </c:pt>
                <c:pt idx="1">
                  <c:v>29</c:v>
                </c:pt>
                <c:pt idx="2">
                  <c:v>29</c:v>
                </c:pt>
                <c:pt idx="3">
                  <c:v>26</c:v>
                </c:pt>
                <c:pt idx="4">
                  <c:v>25</c:v>
                </c:pt>
                <c:pt idx="5">
                  <c:v>27</c:v>
                </c:pt>
                <c:pt idx="6">
                  <c:v>30</c:v>
                </c:pt>
                <c:pt idx="7">
                  <c:v>31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3E-4170-A631-FC2A495EAB89}"/>
            </c:ext>
          </c:extLst>
        </c:ser>
        <c:ser>
          <c:idx val="2"/>
          <c:order val="2"/>
          <c:tx>
            <c:strRef>
              <c:f>'Groundwater Quality Graphs (2)'!$A$5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(2)'!$B$64:$M$64</c:f>
              <c:numCache>
                <c:formatCode>General</c:formatCode>
                <c:ptCount val="12"/>
                <c:pt idx="0">
                  <c:v>31</c:v>
                </c:pt>
                <c:pt idx="1">
                  <c:v>33</c:v>
                </c:pt>
                <c:pt idx="2">
                  <c:v>33</c:v>
                </c:pt>
                <c:pt idx="3">
                  <c:v>34</c:v>
                </c:pt>
                <c:pt idx="4">
                  <c:v>32</c:v>
                </c:pt>
                <c:pt idx="5">
                  <c:v>33</c:v>
                </c:pt>
                <c:pt idx="6">
                  <c:v>33</c:v>
                </c:pt>
                <c:pt idx="7">
                  <c:v>31</c:v>
                </c:pt>
                <c:pt idx="8">
                  <c:v>31</c:v>
                </c:pt>
                <c:pt idx="9">
                  <c:v>36</c:v>
                </c:pt>
                <c:pt idx="10">
                  <c:v>30</c:v>
                </c:pt>
                <c:pt idx="11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3E-4170-A631-FC2A495EAB89}"/>
            </c:ext>
          </c:extLst>
        </c:ser>
        <c:ser>
          <c:idx val="3"/>
          <c:order val="3"/>
          <c:tx>
            <c:strRef>
              <c:f>'Groundwater Quality Graphs (2)'!$A$6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(2)'!$B$65:$M$65</c:f>
              <c:numCache>
                <c:formatCode>General</c:formatCode>
                <c:ptCount val="12"/>
                <c:pt idx="0">
                  <c:v>32</c:v>
                </c:pt>
                <c:pt idx="1">
                  <c:v>15</c:v>
                </c:pt>
                <c:pt idx="2">
                  <c:v>22</c:v>
                </c:pt>
                <c:pt idx="3">
                  <c:v>19</c:v>
                </c:pt>
                <c:pt idx="4">
                  <c:v>28</c:v>
                </c:pt>
                <c:pt idx="5">
                  <c:v>27</c:v>
                </c:pt>
                <c:pt idx="6">
                  <c:v>27</c:v>
                </c:pt>
                <c:pt idx="7">
                  <c:v>28</c:v>
                </c:pt>
                <c:pt idx="8">
                  <c:v>24</c:v>
                </c:pt>
                <c:pt idx="9">
                  <c:v>34</c:v>
                </c:pt>
                <c:pt idx="10">
                  <c:v>44</c:v>
                </c:pt>
                <c:pt idx="11">
                  <c:v>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3E-4170-A631-FC2A495EAB89}"/>
            </c:ext>
          </c:extLst>
        </c:ser>
        <c:ser>
          <c:idx val="4"/>
          <c:order val="4"/>
          <c:tx>
            <c:strRef>
              <c:f>'Groundwater Quality Graphs (2)'!$A$66</c:f>
              <c:strCache>
                <c:ptCount val="1"/>
                <c:pt idx="0">
                  <c:v>UKDWS = 250mg/l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(2)'!$B$66:$M$66</c:f>
              <c:numCache>
                <c:formatCode>General</c:formatCode>
                <c:ptCount val="12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3E-4170-A631-FC2A495EA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Sulphate Concentrations (mg/l)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585005381198811"/>
          <c:y val="0.24655576640969448"/>
          <c:w val="0.24415000350431443"/>
          <c:h val="0.438201736640627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Nitrate</a:t>
            </a:r>
            <a:r>
              <a:rPr lang="en-GB" baseline="0"/>
              <a:t>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Graphs'!$B$11:$M$11</c:f>
              <c:numCache>
                <c:formatCode>General</c:formatCode>
                <c:ptCount val="12"/>
                <c:pt idx="0">
                  <c:v>70.400000000000006</c:v>
                </c:pt>
                <c:pt idx="1">
                  <c:v>18.399999999999999</c:v>
                </c:pt>
                <c:pt idx="2">
                  <c:v>0</c:v>
                </c:pt>
                <c:pt idx="3">
                  <c:v>103</c:v>
                </c:pt>
                <c:pt idx="4">
                  <c:v>72</c:v>
                </c:pt>
                <c:pt idx="5">
                  <c:v>67.400000000000006</c:v>
                </c:pt>
                <c:pt idx="6">
                  <c:v>61.5</c:v>
                </c:pt>
                <c:pt idx="7">
                  <c:v>70.2</c:v>
                </c:pt>
                <c:pt idx="8">
                  <c:v>55.4</c:v>
                </c:pt>
                <c:pt idx="9">
                  <c:v>63.5</c:v>
                </c:pt>
                <c:pt idx="10">
                  <c:v>57.2</c:v>
                </c:pt>
                <c:pt idx="11">
                  <c:v>66.8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7A-4D5B-8FAF-5F1C9561AF22}"/>
            </c:ext>
          </c:extLst>
        </c:ser>
        <c:ser>
          <c:idx val="1"/>
          <c:order val="1"/>
          <c:tx>
            <c:strRef>
              <c:f>'Groundwater Quality Graphs'!$A$4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Graphs'!$B$12:$M$12</c:f>
              <c:numCache>
                <c:formatCode>General</c:formatCode>
                <c:ptCount val="12"/>
                <c:pt idx="0">
                  <c:v>56.2</c:v>
                </c:pt>
                <c:pt idx="1">
                  <c:v>11.7</c:v>
                </c:pt>
                <c:pt idx="2">
                  <c:v>70.2</c:v>
                </c:pt>
                <c:pt idx="3">
                  <c:v>65.3</c:v>
                </c:pt>
                <c:pt idx="4">
                  <c:v>43.9</c:v>
                </c:pt>
                <c:pt idx="5">
                  <c:v>55.6</c:v>
                </c:pt>
                <c:pt idx="6">
                  <c:v>57.9</c:v>
                </c:pt>
                <c:pt idx="7">
                  <c:v>74.5</c:v>
                </c:pt>
                <c:pt idx="8">
                  <c:v>65.400000000000006</c:v>
                </c:pt>
                <c:pt idx="9">
                  <c:v>65.400000000000006</c:v>
                </c:pt>
                <c:pt idx="10">
                  <c:v>52.7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7A-4D5B-8FAF-5F1C9561AF22}"/>
            </c:ext>
          </c:extLst>
        </c:ser>
        <c:ser>
          <c:idx val="2"/>
          <c:order val="2"/>
          <c:tx>
            <c:strRef>
              <c:f>'Groundwater Quality Graphs'!$A$5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Graphs'!$B$13:$M$13</c:f>
              <c:numCache>
                <c:formatCode>General</c:formatCode>
                <c:ptCount val="12"/>
                <c:pt idx="0">
                  <c:v>58.9</c:v>
                </c:pt>
                <c:pt idx="1">
                  <c:v>15.9</c:v>
                </c:pt>
                <c:pt idx="2">
                  <c:v>29.3</c:v>
                </c:pt>
                <c:pt idx="3">
                  <c:v>77.400000000000006</c:v>
                </c:pt>
                <c:pt idx="4">
                  <c:v>52.5</c:v>
                </c:pt>
                <c:pt idx="5">
                  <c:v>52.3</c:v>
                </c:pt>
                <c:pt idx="6">
                  <c:v>48.3</c:v>
                </c:pt>
                <c:pt idx="7">
                  <c:v>61.1</c:v>
                </c:pt>
                <c:pt idx="8">
                  <c:v>49.4</c:v>
                </c:pt>
                <c:pt idx="9">
                  <c:v>53.6</c:v>
                </c:pt>
                <c:pt idx="10">
                  <c:v>55.5</c:v>
                </c:pt>
                <c:pt idx="11">
                  <c:v>62.3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7A-4D5B-8FAF-5F1C9561AF22}"/>
            </c:ext>
          </c:extLst>
        </c:ser>
        <c:ser>
          <c:idx val="3"/>
          <c:order val="3"/>
          <c:tx>
            <c:strRef>
              <c:f>'Groundwater Quality Graphs'!$A$6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Graphs'!$B$14:$M$14</c:f>
              <c:numCache>
                <c:formatCode>General</c:formatCode>
                <c:ptCount val="12"/>
                <c:pt idx="0">
                  <c:v>53.5</c:v>
                </c:pt>
                <c:pt idx="1">
                  <c:v>6.5</c:v>
                </c:pt>
                <c:pt idx="2">
                  <c:v>24</c:v>
                </c:pt>
                <c:pt idx="3">
                  <c:v>36.799999999999997</c:v>
                </c:pt>
                <c:pt idx="4">
                  <c:v>51.1</c:v>
                </c:pt>
                <c:pt idx="5">
                  <c:v>53.5</c:v>
                </c:pt>
                <c:pt idx="6">
                  <c:v>51.2</c:v>
                </c:pt>
                <c:pt idx="7">
                  <c:v>56.3</c:v>
                </c:pt>
                <c:pt idx="8">
                  <c:v>49.7</c:v>
                </c:pt>
                <c:pt idx="9">
                  <c:v>65.099999999999994</c:v>
                </c:pt>
                <c:pt idx="10">
                  <c:v>64.2</c:v>
                </c:pt>
                <c:pt idx="11">
                  <c:v>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7A-4D5B-8FAF-5F1C9561AF22}"/>
            </c:ext>
          </c:extLst>
        </c:ser>
        <c:ser>
          <c:idx val="4"/>
          <c:order val="4"/>
          <c:tx>
            <c:strRef>
              <c:f>'Groundwater Quality Graphs'!$A$15</c:f>
              <c:strCache>
                <c:ptCount val="1"/>
                <c:pt idx="0">
                  <c:v>UKDWS = 50mg/l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Graphs'!$B$15:$M$15</c:f>
              <c:numCache>
                <c:formatCode>General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7A-4D5B-8FAF-5F1C9561A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Nitrate</a:t>
                </a:r>
                <a:r>
                  <a:rPr lang="en-GB" baseline="0"/>
                  <a:t> Concentrations (mg/l)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848888493103182"/>
          <c:y val="0.24655576640969448"/>
          <c:w val="0.2530527577150874"/>
          <c:h val="0.43118459746754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Lead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 (2)'!$A$3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(2)'!$B$78:$M$78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F2-4D3C-A38C-78DA940A7C61}"/>
            </c:ext>
          </c:extLst>
        </c:ser>
        <c:ser>
          <c:idx val="1"/>
          <c:order val="1"/>
          <c:tx>
            <c:strRef>
              <c:f>'Groundwater Quality Graphs (2)'!$A$4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(2)'!$B$79:$M$79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F2-4D3C-A38C-78DA940A7C61}"/>
            </c:ext>
          </c:extLst>
        </c:ser>
        <c:ser>
          <c:idx val="2"/>
          <c:order val="2"/>
          <c:tx>
            <c:strRef>
              <c:f>'Groundwater Quality Graphs (2)'!$A$5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(2)'!$B$80:$M$80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F2-4D3C-A38C-78DA940A7C61}"/>
            </c:ext>
          </c:extLst>
        </c:ser>
        <c:ser>
          <c:idx val="3"/>
          <c:order val="3"/>
          <c:tx>
            <c:strRef>
              <c:f>'Groundwater Quality Graphs (2)'!$A$6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(2)'!$B$81:$M$81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F2-4D3C-A38C-78DA940A7C61}"/>
            </c:ext>
          </c:extLst>
        </c:ser>
        <c:ser>
          <c:idx val="4"/>
          <c:order val="4"/>
          <c:tx>
            <c:strRef>
              <c:f>'Groundwater Quality Graphs (2)'!$A$82</c:f>
              <c:strCache>
                <c:ptCount val="1"/>
                <c:pt idx="0">
                  <c:v>UKDWS = 0.01mg/l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(2)'!$B$2:$M$2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 (2)'!$B$82:$M$82</c:f>
              <c:numCache>
                <c:formatCode>General</c:formatCode>
                <c:ptCount val="12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F2-4D3C-A38C-78DA940A7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Lead Concentrations (mg/l)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585005381198811"/>
          <c:y val="0.24655576640969448"/>
          <c:w val="0.24415000350431443"/>
          <c:h val="0.438201736640627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Nitrite</a:t>
            </a:r>
            <a:r>
              <a:rPr lang="en-GB" baseline="0"/>
              <a:t>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 (3)'!$A$3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(3)'!$B$3:$N$3</c:f>
              <c:numCache>
                <c:formatCode>General</c:formatCode>
                <c:ptCount val="13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06-4177-ADF6-EB11DFD67347}"/>
            </c:ext>
          </c:extLst>
        </c:ser>
        <c:ser>
          <c:idx val="1"/>
          <c:order val="1"/>
          <c:tx>
            <c:strRef>
              <c:f>'Groundwater Quality Graphs (3)'!$A$4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(3)'!$B$4:$N$4</c:f>
              <c:numCache>
                <c:formatCode>General</c:formatCode>
                <c:ptCount val="13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06-4177-ADF6-EB11DFD67347}"/>
            </c:ext>
          </c:extLst>
        </c:ser>
        <c:ser>
          <c:idx val="2"/>
          <c:order val="2"/>
          <c:tx>
            <c:strRef>
              <c:f>'Groundwater Quality Graphs (3)'!$A$5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(3)'!$B$5:$N$5</c:f>
              <c:numCache>
                <c:formatCode>General</c:formatCode>
                <c:ptCount val="13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06-4177-ADF6-EB11DFD67347}"/>
            </c:ext>
          </c:extLst>
        </c:ser>
        <c:ser>
          <c:idx val="3"/>
          <c:order val="3"/>
          <c:tx>
            <c:strRef>
              <c:f>'Groundwater Quality Graphs (3)'!$A$6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(3)'!$B$6:$N$6</c:f>
              <c:numCache>
                <c:formatCode>General</c:formatCode>
                <c:ptCount val="13"/>
                <c:pt idx="0">
                  <c:v>0.8</c:v>
                </c:pt>
                <c:pt idx="1">
                  <c:v>7.1</c:v>
                </c:pt>
                <c:pt idx="2">
                  <c:v>3.3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06-4177-ADF6-EB11DFD67347}"/>
            </c:ext>
          </c:extLst>
        </c:ser>
        <c:ser>
          <c:idx val="4"/>
          <c:order val="4"/>
          <c:tx>
            <c:strRef>
              <c:f>'Groundwater Quality Graphs (3)'!$A$7</c:f>
              <c:strCache>
                <c:ptCount val="1"/>
                <c:pt idx="0">
                  <c:v>UKDWS = 0.1mg/l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(3)'!$B$7:$N$7</c:f>
              <c:numCache>
                <c:formatCode>General</c:formatCode>
                <c:ptCount val="1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06-4177-ADF6-EB11DFD67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  <c:max val="44900"/>
          <c:min val="4404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  <c:majorUnit val="210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Nitrite</a:t>
                </a:r>
                <a:r>
                  <a:rPr lang="en-GB" baseline="0"/>
                  <a:t> Concentrations (mg/l)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585005381198811"/>
          <c:y val="0.24655576640969448"/>
          <c:w val="0.24414996784601622"/>
          <c:h val="0.351611219192551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Nitrate</a:t>
            </a:r>
            <a:r>
              <a:rPr lang="en-GB" baseline="0"/>
              <a:t>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 (3)'!$A$3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(3)'!$B$11:$N$11</c:f>
              <c:numCache>
                <c:formatCode>General</c:formatCode>
                <c:ptCount val="13"/>
                <c:pt idx="0">
                  <c:v>70.400000000000006</c:v>
                </c:pt>
                <c:pt idx="1">
                  <c:v>18.399999999999999</c:v>
                </c:pt>
                <c:pt idx="2">
                  <c:v>0</c:v>
                </c:pt>
                <c:pt idx="3">
                  <c:v>103</c:v>
                </c:pt>
                <c:pt idx="4">
                  <c:v>72</c:v>
                </c:pt>
                <c:pt idx="5">
                  <c:v>67.400000000000006</c:v>
                </c:pt>
                <c:pt idx="6">
                  <c:v>61.5</c:v>
                </c:pt>
                <c:pt idx="7">
                  <c:v>70.2</c:v>
                </c:pt>
                <c:pt idx="8">
                  <c:v>55.4</c:v>
                </c:pt>
                <c:pt idx="9">
                  <c:v>63.5</c:v>
                </c:pt>
                <c:pt idx="10">
                  <c:v>57.2</c:v>
                </c:pt>
                <c:pt idx="11">
                  <c:v>66.8</c:v>
                </c:pt>
                <c:pt idx="12">
                  <c:v>53.2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6A-4581-8A22-60846BB5A5B8}"/>
            </c:ext>
          </c:extLst>
        </c:ser>
        <c:ser>
          <c:idx val="1"/>
          <c:order val="1"/>
          <c:tx>
            <c:strRef>
              <c:f>'Groundwater Quality Graphs (3)'!$A$4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(3)'!$B$12:$N$12</c:f>
              <c:numCache>
                <c:formatCode>General</c:formatCode>
                <c:ptCount val="13"/>
                <c:pt idx="0">
                  <c:v>56.2</c:v>
                </c:pt>
                <c:pt idx="1">
                  <c:v>11.7</c:v>
                </c:pt>
                <c:pt idx="2">
                  <c:v>70.2</c:v>
                </c:pt>
                <c:pt idx="3">
                  <c:v>65.3</c:v>
                </c:pt>
                <c:pt idx="4">
                  <c:v>43.9</c:v>
                </c:pt>
                <c:pt idx="5">
                  <c:v>55.6</c:v>
                </c:pt>
                <c:pt idx="6">
                  <c:v>57.9</c:v>
                </c:pt>
                <c:pt idx="7">
                  <c:v>74.5</c:v>
                </c:pt>
                <c:pt idx="8">
                  <c:v>65.400000000000006</c:v>
                </c:pt>
                <c:pt idx="9">
                  <c:v>65.400000000000006</c:v>
                </c:pt>
                <c:pt idx="10">
                  <c:v>52.7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6A-4581-8A22-60846BB5A5B8}"/>
            </c:ext>
          </c:extLst>
        </c:ser>
        <c:ser>
          <c:idx val="2"/>
          <c:order val="2"/>
          <c:tx>
            <c:strRef>
              <c:f>'Groundwater Quality Graphs (3)'!$A$5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(3)'!$B$13:$N$13</c:f>
              <c:numCache>
                <c:formatCode>General</c:formatCode>
                <c:ptCount val="13"/>
                <c:pt idx="0">
                  <c:v>58.9</c:v>
                </c:pt>
                <c:pt idx="1">
                  <c:v>15.9</c:v>
                </c:pt>
                <c:pt idx="2">
                  <c:v>29.3</c:v>
                </c:pt>
                <c:pt idx="3">
                  <c:v>77.400000000000006</c:v>
                </c:pt>
                <c:pt idx="4">
                  <c:v>52.5</c:v>
                </c:pt>
                <c:pt idx="5">
                  <c:v>52.3</c:v>
                </c:pt>
                <c:pt idx="6">
                  <c:v>48.3</c:v>
                </c:pt>
                <c:pt idx="7">
                  <c:v>61.1</c:v>
                </c:pt>
                <c:pt idx="8">
                  <c:v>49.4</c:v>
                </c:pt>
                <c:pt idx="9">
                  <c:v>53.6</c:v>
                </c:pt>
                <c:pt idx="10">
                  <c:v>55.5</c:v>
                </c:pt>
                <c:pt idx="11">
                  <c:v>62.3</c:v>
                </c:pt>
                <c:pt idx="12">
                  <c:v>52.2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6A-4581-8A22-60846BB5A5B8}"/>
            </c:ext>
          </c:extLst>
        </c:ser>
        <c:ser>
          <c:idx val="3"/>
          <c:order val="3"/>
          <c:tx>
            <c:strRef>
              <c:f>'Groundwater Quality Graphs (3)'!$A$6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(3)'!$B$14:$N$14</c:f>
              <c:numCache>
                <c:formatCode>General</c:formatCode>
                <c:ptCount val="13"/>
                <c:pt idx="0">
                  <c:v>53.5</c:v>
                </c:pt>
                <c:pt idx="1">
                  <c:v>6.5</c:v>
                </c:pt>
                <c:pt idx="2">
                  <c:v>24</c:v>
                </c:pt>
                <c:pt idx="3">
                  <c:v>36.799999999999997</c:v>
                </c:pt>
                <c:pt idx="4">
                  <c:v>51.1</c:v>
                </c:pt>
                <c:pt idx="5">
                  <c:v>53.5</c:v>
                </c:pt>
                <c:pt idx="6">
                  <c:v>51.2</c:v>
                </c:pt>
                <c:pt idx="7">
                  <c:v>56.3</c:v>
                </c:pt>
                <c:pt idx="8">
                  <c:v>49.7</c:v>
                </c:pt>
                <c:pt idx="9">
                  <c:v>65.099999999999994</c:v>
                </c:pt>
                <c:pt idx="10">
                  <c:v>64.2</c:v>
                </c:pt>
                <c:pt idx="11">
                  <c:v>69</c:v>
                </c:pt>
                <c:pt idx="12">
                  <c:v>51.1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6A-4581-8A22-60846BB5A5B8}"/>
            </c:ext>
          </c:extLst>
        </c:ser>
        <c:ser>
          <c:idx val="4"/>
          <c:order val="4"/>
          <c:tx>
            <c:strRef>
              <c:f>'Groundwater Quality Graphs (3)'!$A$15</c:f>
              <c:strCache>
                <c:ptCount val="1"/>
                <c:pt idx="0">
                  <c:v>UKDWS = 50mg/l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(3)'!$B$15:$N$15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6A-4581-8A22-60846BB5A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  <c:max val="44900"/>
          <c:min val="4404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  <c:majorUnit val="210"/>
        <c:minorUnit val="42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Nitrate</a:t>
                </a:r>
                <a:r>
                  <a:rPr lang="en-GB" baseline="0"/>
                  <a:t> Concentrations (mg/l)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848888493103182"/>
          <c:y val="0.24655576640969448"/>
          <c:w val="0.2530527577150874"/>
          <c:h val="0.43118459746754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Cadmium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 (3)'!$A$3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(3)'!$B$19:$N$19</c:f>
              <c:numCache>
                <c:formatCode>General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38-4BDB-9B74-CC8C543534C1}"/>
            </c:ext>
          </c:extLst>
        </c:ser>
        <c:ser>
          <c:idx val="1"/>
          <c:order val="1"/>
          <c:tx>
            <c:strRef>
              <c:f>'Groundwater Quality Graphs (3)'!$A$4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(3)'!$B$20:$N$20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38-4BDB-9B74-CC8C543534C1}"/>
            </c:ext>
          </c:extLst>
        </c:ser>
        <c:ser>
          <c:idx val="2"/>
          <c:order val="2"/>
          <c:tx>
            <c:strRef>
              <c:f>'Groundwater Quality Graphs (3)'!$A$5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(3)'!$B$21:$N$21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38-4BDB-9B74-CC8C543534C1}"/>
            </c:ext>
          </c:extLst>
        </c:ser>
        <c:ser>
          <c:idx val="3"/>
          <c:order val="3"/>
          <c:tx>
            <c:strRef>
              <c:f>'Groundwater Quality Graphs (3)'!$A$6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(3)'!$B$22:$N$22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38-4BDB-9B74-CC8C543534C1}"/>
            </c:ext>
          </c:extLst>
        </c:ser>
        <c:ser>
          <c:idx val="4"/>
          <c:order val="4"/>
          <c:tx>
            <c:strRef>
              <c:f>'Groundwater Quality Graphs (3)'!$A$23</c:f>
              <c:strCache>
                <c:ptCount val="1"/>
                <c:pt idx="0">
                  <c:v>UKDWS = 5µg/l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(3)'!$B$23:$N$23</c:f>
              <c:numCache>
                <c:formatCode>General</c:formatCode>
                <c:ptCount val="13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38-4BDB-9B74-CC8C543534C1}"/>
            </c:ext>
          </c:extLst>
        </c:ser>
        <c:ser>
          <c:idx val="5"/>
          <c:order val="5"/>
          <c:tx>
            <c:strRef>
              <c:f>'Groundwater Quality Graphs (3)'!$A$24</c:f>
              <c:strCache>
                <c:ptCount val="1"/>
                <c:pt idx="0">
                  <c:v>EQS Long Term (AA) = 0.25µg/l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(3)'!$B$18:$N$18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(3)'!$B$24:$N$24</c:f>
              <c:numCache>
                <c:formatCode>General</c:formatCode>
                <c:ptCount val="1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38-4BDB-9B74-CC8C54353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  <c:max val="44900"/>
          <c:min val="4404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  <c:majorUnit val="210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Cadmium</a:t>
                </a:r>
                <a:r>
                  <a:rPr lang="en-GB" baseline="0"/>
                  <a:t> Concentrations (µg/l)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305263273012461"/>
          <c:y val="0.11725342699252955"/>
          <c:w val="0.20694736726987534"/>
          <c:h val="0.8237879819942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Manganese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 (3)'!$A$3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(3)'!$B$28:$N$28</c:f>
              <c:numCache>
                <c:formatCode>General</c:formatCode>
                <c:ptCount val="13"/>
                <c:pt idx="0">
                  <c:v>2</c:v>
                </c:pt>
                <c:pt idx="1">
                  <c:v>401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293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1F-4C47-BA6C-5EE786D08E85}"/>
            </c:ext>
          </c:extLst>
        </c:ser>
        <c:ser>
          <c:idx val="1"/>
          <c:order val="1"/>
          <c:tx>
            <c:strRef>
              <c:f>'Groundwater Quality Graphs (3)'!$A$4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(3)'!$B$29:$N$29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6</c:v>
                </c:pt>
                <c:pt idx="7">
                  <c:v>12</c:v>
                </c:pt>
                <c:pt idx="8">
                  <c:v>2</c:v>
                </c:pt>
                <c:pt idx="9">
                  <c:v>2</c:v>
                </c:pt>
                <c:pt idx="10">
                  <c:v>12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1F-4C47-BA6C-5EE786D08E85}"/>
            </c:ext>
          </c:extLst>
        </c:ser>
        <c:ser>
          <c:idx val="2"/>
          <c:order val="2"/>
          <c:tx>
            <c:strRef>
              <c:f>'Groundwater Quality Graphs (3)'!$A$5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(3)'!$B$30:$N$30</c:f>
              <c:numCache>
                <c:formatCode>General</c:formatCode>
                <c:ptCount val="13"/>
                <c:pt idx="0">
                  <c:v>4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  <c:pt idx="4">
                  <c:v>13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1F-4C47-BA6C-5EE786D08E85}"/>
            </c:ext>
          </c:extLst>
        </c:ser>
        <c:ser>
          <c:idx val="3"/>
          <c:order val="3"/>
          <c:tx>
            <c:strRef>
              <c:f>'Groundwater Quality Graphs (3)'!$A$6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(3)'!$B$31:$N$31</c:f>
              <c:numCache>
                <c:formatCode>General</c:formatCode>
                <c:ptCount val="13"/>
                <c:pt idx="0">
                  <c:v>4</c:v>
                </c:pt>
                <c:pt idx="1">
                  <c:v>72</c:v>
                </c:pt>
                <c:pt idx="2">
                  <c:v>17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1F-4C47-BA6C-5EE786D08E85}"/>
            </c:ext>
          </c:extLst>
        </c:ser>
        <c:ser>
          <c:idx val="4"/>
          <c:order val="4"/>
          <c:tx>
            <c:strRef>
              <c:f>'Groundwater Quality Graphs (3)'!$A$32</c:f>
              <c:strCache>
                <c:ptCount val="1"/>
                <c:pt idx="0">
                  <c:v>UKDWS = 50µg/l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(3)'!$B$32:$N$32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1F-4C47-BA6C-5EE786D08E85}"/>
            </c:ext>
          </c:extLst>
        </c:ser>
        <c:ser>
          <c:idx val="5"/>
          <c:order val="5"/>
          <c:tx>
            <c:strRef>
              <c:f>'Groundwater Quality Graphs (3)'!$A$33</c:f>
              <c:strCache>
                <c:ptCount val="1"/>
                <c:pt idx="0">
                  <c:v>EQS Long Term (AA) = 123µg/l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(3)'!$B$18:$N$18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(3)'!$B$33:$N$33</c:f>
              <c:numCache>
                <c:formatCode>General</c:formatCode>
                <c:ptCount val="13"/>
                <c:pt idx="0">
                  <c:v>123</c:v>
                </c:pt>
                <c:pt idx="1">
                  <c:v>123</c:v>
                </c:pt>
                <c:pt idx="2">
                  <c:v>123</c:v>
                </c:pt>
                <c:pt idx="3">
                  <c:v>123</c:v>
                </c:pt>
                <c:pt idx="4">
                  <c:v>123</c:v>
                </c:pt>
                <c:pt idx="5">
                  <c:v>123</c:v>
                </c:pt>
                <c:pt idx="6">
                  <c:v>123</c:v>
                </c:pt>
                <c:pt idx="7">
                  <c:v>123</c:v>
                </c:pt>
                <c:pt idx="8">
                  <c:v>123</c:v>
                </c:pt>
                <c:pt idx="9">
                  <c:v>123</c:v>
                </c:pt>
                <c:pt idx="10">
                  <c:v>123</c:v>
                </c:pt>
                <c:pt idx="11">
                  <c:v>123</c:v>
                </c:pt>
                <c:pt idx="12">
                  <c:v>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1F-4C47-BA6C-5EE786D08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  <c:max val="44900"/>
          <c:min val="4404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  <c:majorUnit val="210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Manganese Concentrations (µg/l)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305263273012461"/>
          <c:y val="0.11725342699252955"/>
          <c:w val="0.20694736726987534"/>
          <c:h val="0.8237879819942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Magnesium</a:t>
            </a:r>
            <a:r>
              <a:rPr lang="en-GB" baseline="0"/>
              <a:t>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 (3)'!$A$3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(3)'!$B$37:$N$37</c:f>
              <c:numCache>
                <c:formatCode>General</c:formatCode>
                <c:ptCount val="13"/>
                <c:pt idx="0">
                  <c:v>28</c:v>
                </c:pt>
                <c:pt idx="1">
                  <c:v>70</c:v>
                </c:pt>
                <c:pt idx="2">
                  <c:v>0</c:v>
                </c:pt>
                <c:pt idx="3">
                  <c:v>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37</c:v>
                </c:pt>
                <c:pt idx="8">
                  <c:v>38</c:v>
                </c:pt>
                <c:pt idx="9">
                  <c:v>98</c:v>
                </c:pt>
                <c:pt idx="10">
                  <c:v>40</c:v>
                </c:pt>
                <c:pt idx="11">
                  <c:v>43</c:v>
                </c:pt>
                <c:pt idx="12">
                  <c:v>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51-4B61-A9EA-0B18FA61CBCA}"/>
            </c:ext>
          </c:extLst>
        </c:ser>
        <c:ser>
          <c:idx val="1"/>
          <c:order val="1"/>
          <c:tx>
            <c:strRef>
              <c:f>'Groundwater Quality Graphs (3)'!$A$4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(3)'!$B$38:$N$38</c:f>
              <c:numCache>
                <c:formatCode>General</c:formatCode>
                <c:ptCount val="13"/>
                <c:pt idx="0">
                  <c:v>31</c:v>
                </c:pt>
                <c:pt idx="1">
                  <c:v>29</c:v>
                </c:pt>
                <c:pt idx="2">
                  <c:v>31</c:v>
                </c:pt>
                <c:pt idx="3">
                  <c:v>0</c:v>
                </c:pt>
                <c:pt idx="4">
                  <c:v>26</c:v>
                </c:pt>
                <c:pt idx="5">
                  <c:v>27</c:v>
                </c:pt>
                <c:pt idx="6">
                  <c:v>32</c:v>
                </c:pt>
                <c:pt idx="7">
                  <c:v>35</c:v>
                </c:pt>
                <c:pt idx="8">
                  <c:v>36</c:v>
                </c:pt>
                <c:pt idx="9">
                  <c:v>35</c:v>
                </c:pt>
                <c:pt idx="10">
                  <c:v>35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51-4B61-A9EA-0B18FA61CBCA}"/>
            </c:ext>
          </c:extLst>
        </c:ser>
        <c:ser>
          <c:idx val="2"/>
          <c:order val="2"/>
          <c:tx>
            <c:strRef>
              <c:f>'Groundwater Quality Graphs (3)'!$A$5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(3)'!$B$39:$N$39</c:f>
              <c:numCache>
                <c:formatCode>General</c:formatCode>
                <c:ptCount val="13"/>
                <c:pt idx="0">
                  <c:v>45</c:v>
                </c:pt>
                <c:pt idx="1">
                  <c:v>45</c:v>
                </c:pt>
                <c:pt idx="2">
                  <c:v>52</c:v>
                </c:pt>
                <c:pt idx="3">
                  <c:v>0</c:v>
                </c:pt>
                <c:pt idx="4">
                  <c:v>45</c:v>
                </c:pt>
                <c:pt idx="5">
                  <c:v>44</c:v>
                </c:pt>
                <c:pt idx="6">
                  <c:v>46</c:v>
                </c:pt>
                <c:pt idx="7">
                  <c:v>45</c:v>
                </c:pt>
                <c:pt idx="8">
                  <c:v>48</c:v>
                </c:pt>
                <c:pt idx="9">
                  <c:v>47</c:v>
                </c:pt>
                <c:pt idx="10">
                  <c:v>49</c:v>
                </c:pt>
                <c:pt idx="11">
                  <c:v>51</c:v>
                </c:pt>
                <c:pt idx="12">
                  <c:v>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51-4B61-A9EA-0B18FA61CBCA}"/>
            </c:ext>
          </c:extLst>
        </c:ser>
        <c:ser>
          <c:idx val="3"/>
          <c:order val="3"/>
          <c:tx>
            <c:strRef>
              <c:f>'Groundwater Quality Graphs (3)'!$A$6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(3)'!$B$40:$N$40</c:f>
              <c:numCache>
                <c:formatCode>General</c:formatCode>
                <c:ptCount val="13"/>
                <c:pt idx="0">
                  <c:v>38</c:v>
                </c:pt>
                <c:pt idx="1">
                  <c:v>25</c:v>
                </c:pt>
                <c:pt idx="2">
                  <c:v>39</c:v>
                </c:pt>
                <c:pt idx="3">
                  <c:v>0</c:v>
                </c:pt>
                <c:pt idx="4">
                  <c:v>38</c:v>
                </c:pt>
                <c:pt idx="5">
                  <c:v>39</c:v>
                </c:pt>
                <c:pt idx="6">
                  <c:v>37</c:v>
                </c:pt>
                <c:pt idx="7">
                  <c:v>36</c:v>
                </c:pt>
                <c:pt idx="8">
                  <c:v>39</c:v>
                </c:pt>
                <c:pt idx="9">
                  <c:v>40</c:v>
                </c:pt>
                <c:pt idx="10">
                  <c:v>40</c:v>
                </c:pt>
                <c:pt idx="11">
                  <c:v>44</c:v>
                </c:pt>
                <c:pt idx="12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51-4B61-A9EA-0B18FA61CBCA}"/>
            </c:ext>
          </c:extLst>
        </c:ser>
        <c:ser>
          <c:idx val="4"/>
          <c:order val="4"/>
          <c:tx>
            <c:strRef>
              <c:f>'Groundwater Quality Graphs (3)'!$A$41</c:f>
              <c:strCache>
                <c:ptCount val="1"/>
                <c:pt idx="0">
                  <c:v>UKDWS = 50mg/l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(3)'!$B$41:$N$41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51-4B61-A9EA-0B18FA61C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  <c:max val="44900"/>
          <c:min val="4404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  <c:majorUnit val="210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Magnesium Concentrations (mg/l)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585005381198811"/>
          <c:y val="0.24655576640969448"/>
          <c:w val="0.24415000350431443"/>
          <c:h val="0.351245290539384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Chromium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 (3)'!$A$3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(3)'!$B$45:$N$45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8D-453B-B3CA-CAC9BB13CDF6}"/>
            </c:ext>
          </c:extLst>
        </c:ser>
        <c:ser>
          <c:idx val="1"/>
          <c:order val="1"/>
          <c:tx>
            <c:strRef>
              <c:f>'Groundwater Quality Graphs (3)'!$A$4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(3)'!$B$46:$N$46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10</c:v>
                </c:pt>
                <c:pt idx="4">
                  <c:v>11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8D-453B-B3CA-CAC9BB13CDF6}"/>
            </c:ext>
          </c:extLst>
        </c:ser>
        <c:ser>
          <c:idx val="2"/>
          <c:order val="2"/>
          <c:tx>
            <c:strRef>
              <c:f>'Groundwater Quality Graphs (3)'!$A$5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(3)'!$B$47:$N$47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8D-453B-B3CA-CAC9BB13CDF6}"/>
            </c:ext>
          </c:extLst>
        </c:ser>
        <c:ser>
          <c:idx val="3"/>
          <c:order val="3"/>
          <c:tx>
            <c:strRef>
              <c:f>'Groundwater Quality Graphs (3)'!$A$6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(3)'!$B$48:$N$48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8D-453B-B3CA-CAC9BB13CDF6}"/>
            </c:ext>
          </c:extLst>
        </c:ser>
        <c:ser>
          <c:idx val="4"/>
          <c:order val="4"/>
          <c:tx>
            <c:strRef>
              <c:f>'Groundwater Quality Graphs (3)'!$A$49</c:f>
              <c:strCache>
                <c:ptCount val="1"/>
                <c:pt idx="0">
                  <c:v>UKDWS = 20µg/l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(3)'!$B$49:$N$49</c:f>
              <c:numCache>
                <c:formatCode>General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8D-453B-B3CA-CAC9BB13CDF6}"/>
            </c:ext>
          </c:extLst>
        </c:ser>
        <c:ser>
          <c:idx val="5"/>
          <c:order val="5"/>
          <c:tx>
            <c:strRef>
              <c:f>'Groundwater Quality Graphs (3)'!$A$50</c:f>
              <c:strCache>
                <c:ptCount val="1"/>
                <c:pt idx="0">
                  <c:v>EQS Long Term (AA) = 4µg/l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(3)'!$B$18:$N$18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(3)'!$B$50:$N$50</c:f>
              <c:numCache>
                <c:formatCode>General</c:formatCode>
                <c:ptCount val="13"/>
                <c:pt idx="0">
                  <c:v>4.7</c:v>
                </c:pt>
                <c:pt idx="1">
                  <c:v>4.7</c:v>
                </c:pt>
                <c:pt idx="2">
                  <c:v>4.7</c:v>
                </c:pt>
                <c:pt idx="3">
                  <c:v>4.7</c:v>
                </c:pt>
                <c:pt idx="4">
                  <c:v>4.7</c:v>
                </c:pt>
                <c:pt idx="5">
                  <c:v>4.7</c:v>
                </c:pt>
                <c:pt idx="6">
                  <c:v>4.7</c:v>
                </c:pt>
                <c:pt idx="7">
                  <c:v>4.7</c:v>
                </c:pt>
                <c:pt idx="8">
                  <c:v>4.7</c:v>
                </c:pt>
                <c:pt idx="9">
                  <c:v>4.7</c:v>
                </c:pt>
                <c:pt idx="10">
                  <c:v>4.7</c:v>
                </c:pt>
                <c:pt idx="11">
                  <c:v>4.7</c:v>
                </c:pt>
                <c:pt idx="12">
                  <c:v>4.7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8D-453B-B3CA-CAC9BB13C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  <c:max val="44900"/>
          <c:min val="4404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  <c:majorUnit val="210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Cadmium</a:t>
                </a:r>
                <a:r>
                  <a:rPr lang="en-GB" baseline="0"/>
                  <a:t> Concentrations (µg/l)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305263273012461"/>
          <c:y val="0.11725342699252955"/>
          <c:w val="0.20694736726987534"/>
          <c:h val="0.8237879819942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Zinc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 (3)'!$A$3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(3)'!$B$56:$N$56</c:f>
              <c:numCache>
                <c:formatCode>General</c:formatCode>
                <c:ptCount val="13"/>
                <c:pt idx="0">
                  <c:v>3</c:v>
                </c:pt>
                <c:pt idx="1">
                  <c:v>3</c:v>
                </c:pt>
                <c:pt idx="2">
                  <c:v>17</c:v>
                </c:pt>
                <c:pt idx="3">
                  <c:v>2</c:v>
                </c:pt>
                <c:pt idx="4">
                  <c:v>6</c:v>
                </c:pt>
                <c:pt idx="5">
                  <c:v>14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D9-45F4-B9FD-5950A93ADB57}"/>
            </c:ext>
          </c:extLst>
        </c:ser>
        <c:ser>
          <c:idx val="1"/>
          <c:order val="1"/>
          <c:tx>
            <c:strRef>
              <c:f>'Groundwater Quality Graphs (3)'!$A$4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(3)'!$B$55:$N$55</c:f>
              <c:numCache>
                <c:formatCode>General</c:formatCode>
                <c:ptCount val="13"/>
                <c:pt idx="0">
                  <c:v>1</c:v>
                </c:pt>
                <c:pt idx="1">
                  <c:v>4</c:v>
                </c:pt>
                <c:pt idx="2">
                  <c:v>14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D9-45F4-B9FD-5950A93ADB57}"/>
            </c:ext>
          </c:extLst>
        </c:ser>
        <c:ser>
          <c:idx val="2"/>
          <c:order val="2"/>
          <c:tx>
            <c:strRef>
              <c:f>'Groundwater Quality Graphs (3)'!$A$5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(3)'!$B$47:$N$47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D9-45F4-B9FD-5950A93ADB57}"/>
            </c:ext>
          </c:extLst>
        </c:ser>
        <c:ser>
          <c:idx val="3"/>
          <c:order val="3"/>
          <c:tx>
            <c:strRef>
              <c:f>'Groundwater Quality Graphs (3)'!$A$6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(3)'!$B$57:$N$57</c:f>
              <c:numCache>
                <c:formatCode>General</c:formatCode>
                <c:ptCount val="13"/>
                <c:pt idx="0">
                  <c:v>5</c:v>
                </c:pt>
                <c:pt idx="1">
                  <c:v>38</c:v>
                </c:pt>
                <c:pt idx="2">
                  <c:v>4</c:v>
                </c:pt>
                <c:pt idx="3">
                  <c:v>23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D9-45F4-B9FD-5950A93ADB57}"/>
            </c:ext>
          </c:extLst>
        </c:ser>
        <c:ser>
          <c:idx val="4"/>
          <c:order val="4"/>
          <c:tx>
            <c:strRef>
              <c:f>'Groundwater Quality Graphs (3)'!$A$58</c:f>
              <c:strCache>
                <c:ptCount val="1"/>
                <c:pt idx="0">
                  <c:v>EQS Long Term (AA) = 10.9µg/l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(3)'!$B$58:$N$58</c:f>
              <c:numCache>
                <c:formatCode>General</c:formatCode>
                <c:ptCount val="13"/>
                <c:pt idx="0">
                  <c:v>10.9</c:v>
                </c:pt>
                <c:pt idx="1">
                  <c:v>10.9</c:v>
                </c:pt>
                <c:pt idx="2">
                  <c:v>10.9</c:v>
                </c:pt>
                <c:pt idx="3">
                  <c:v>10.9</c:v>
                </c:pt>
                <c:pt idx="4">
                  <c:v>10.9</c:v>
                </c:pt>
                <c:pt idx="5">
                  <c:v>10.9</c:v>
                </c:pt>
                <c:pt idx="6">
                  <c:v>10.9</c:v>
                </c:pt>
                <c:pt idx="7">
                  <c:v>10.9</c:v>
                </c:pt>
                <c:pt idx="8">
                  <c:v>10.9</c:v>
                </c:pt>
                <c:pt idx="9">
                  <c:v>10.9</c:v>
                </c:pt>
                <c:pt idx="10">
                  <c:v>10.9</c:v>
                </c:pt>
                <c:pt idx="11">
                  <c:v>10.9</c:v>
                </c:pt>
                <c:pt idx="12">
                  <c:v>10.9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D9-45F4-B9FD-5950A93AD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  <c:extLst>
          <c:ext xmlns:c15="http://schemas.microsoft.com/office/drawing/2012/chart" uri="{02D57815-91ED-43cb-92C2-25804820EDAC}">
            <c15:filteredScatte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'Groundwater Quality Graphs (3)'!$A$50</c15:sqref>
                        </c15:formulaRef>
                      </c:ext>
                    </c:extLst>
                    <c:strCache>
                      <c:ptCount val="1"/>
                      <c:pt idx="0">
                        <c:v>EQS Long Term (AA) = 4µg/l</c:v>
                      </c:pt>
                    </c:strCache>
                  </c:strRef>
                </c:tx>
                <c:spPr>
                  <a:ln w="19050" cap="rnd">
                    <a:solidFill>
                      <a:srgbClr val="00B0F0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'Groundwater Quality Graphs (3)'!$B$18:$N$18</c15:sqref>
                        </c15:formulaRef>
                      </c:ext>
                    </c:extLst>
                    <c:numCache>
                      <c:formatCode>mmm\-yy</c:formatCode>
                      <c:ptCount val="13"/>
                      <c:pt idx="0">
                        <c:v>44044</c:v>
                      </c:pt>
                      <c:pt idx="1">
                        <c:v>44075</c:v>
                      </c:pt>
                      <c:pt idx="2">
                        <c:v>44105</c:v>
                      </c:pt>
                      <c:pt idx="3">
                        <c:v>44136</c:v>
                      </c:pt>
                      <c:pt idx="4">
                        <c:v>44166</c:v>
                      </c:pt>
                      <c:pt idx="5">
                        <c:v>44197</c:v>
                      </c:pt>
                      <c:pt idx="6">
                        <c:v>44228</c:v>
                      </c:pt>
                      <c:pt idx="7">
                        <c:v>44256</c:v>
                      </c:pt>
                      <c:pt idx="8">
                        <c:v>44301</c:v>
                      </c:pt>
                      <c:pt idx="9">
                        <c:v>44317</c:v>
                      </c:pt>
                      <c:pt idx="10">
                        <c:v>44348</c:v>
                      </c:pt>
                      <c:pt idx="11">
                        <c:v>44593</c:v>
                      </c:pt>
                      <c:pt idx="12">
                        <c:v>44895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'Groundwater Quality Graphs (3)'!$B$50:$N$50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4.7</c:v>
                      </c:pt>
                      <c:pt idx="1">
                        <c:v>4.7</c:v>
                      </c:pt>
                      <c:pt idx="2">
                        <c:v>4.7</c:v>
                      </c:pt>
                      <c:pt idx="3">
                        <c:v>4.7</c:v>
                      </c:pt>
                      <c:pt idx="4">
                        <c:v>4.7</c:v>
                      </c:pt>
                      <c:pt idx="5">
                        <c:v>4.7</c:v>
                      </c:pt>
                      <c:pt idx="6">
                        <c:v>4.7</c:v>
                      </c:pt>
                      <c:pt idx="7">
                        <c:v>4.7</c:v>
                      </c:pt>
                      <c:pt idx="8">
                        <c:v>4.7</c:v>
                      </c:pt>
                      <c:pt idx="9">
                        <c:v>4.7</c:v>
                      </c:pt>
                      <c:pt idx="10">
                        <c:v>4.7</c:v>
                      </c:pt>
                      <c:pt idx="11">
                        <c:v>4.7</c:v>
                      </c:pt>
                      <c:pt idx="12">
                        <c:v>4.7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44D9-45F4-B9FD-5950A93ADB57}"/>
                  </c:ext>
                </c:extLst>
              </c15:ser>
            </c15:filteredScatterSeries>
          </c:ext>
        </c:extLst>
      </c:scatterChart>
      <c:valAx>
        <c:axId val="403130440"/>
        <c:scaling>
          <c:orientation val="minMax"/>
          <c:max val="44900"/>
          <c:min val="4404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  <c:majorUnit val="210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Zinc Concentrations (µg/l)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305263273012461"/>
          <c:y val="0.11725342699252955"/>
          <c:w val="0.20694736726987534"/>
          <c:h val="0.8237879819942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Copper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 (3)'!$A$3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(3)'!$B$62:$N$62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  <c:pt idx="11">
                  <c:v>7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22-4215-9C83-F5006A4A882C}"/>
            </c:ext>
          </c:extLst>
        </c:ser>
        <c:ser>
          <c:idx val="1"/>
          <c:order val="1"/>
          <c:tx>
            <c:strRef>
              <c:f>'Groundwater Quality Graphs (3)'!$A$4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(3)'!$B$63:$N$63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22-4215-9C83-F5006A4A882C}"/>
            </c:ext>
          </c:extLst>
        </c:ser>
        <c:ser>
          <c:idx val="2"/>
          <c:order val="2"/>
          <c:tx>
            <c:strRef>
              <c:f>'Groundwater Quality Graphs (3)'!$A$5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(3)'!$B$64:$N$64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12</c:v>
                </c:pt>
                <c:pt idx="3">
                  <c:v>7</c:v>
                </c:pt>
                <c:pt idx="4">
                  <c:v>0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6</c:v>
                </c:pt>
                <c:pt idx="10">
                  <c:v>0</c:v>
                </c:pt>
                <c:pt idx="11">
                  <c:v>13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22-4215-9C83-F5006A4A882C}"/>
            </c:ext>
          </c:extLst>
        </c:ser>
        <c:ser>
          <c:idx val="3"/>
          <c:order val="3"/>
          <c:tx>
            <c:strRef>
              <c:f>'Groundwater Quality Graphs (3)'!$A$6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(3)'!$B$65:$N$65</c:f>
              <c:numCache>
                <c:formatCode>General</c:formatCode>
                <c:ptCount val="13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13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22-4215-9C83-F5006A4A882C}"/>
            </c:ext>
          </c:extLst>
        </c:ser>
        <c:ser>
          <c:idx val="4"/>
          <c:order val="4"/>
          <c:tx>
            <c:strRef>
              <c:f>'Groundwater Quality Graphs (3)'!$A$66</c:f>
              <c:strCache>
                <c:ptCount val="1"/>
                <c:pt idx="0">
                  <c:v>EQS Long Term (AA) = 1µg/l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(3)'!$B$66:$N$66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22-4215-9C83-F5006A4A8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  <c:max val="44900"/>
          <c:min val="4404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  <c:majorUnit val="210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Chloride Concentrations (</a:t>
                </a:r>
                <a:r>
                  <a:rPr lang="en-GB" baseline="0">
                    <a:latin typeface="Calibri" panose="020F0502020204030204" pitchFamily="34" charset="0"/>
                    <a:cs typeface="Calibri" panose="020F0502020204030204" pitchFamily="34" charset="0"/>
                  </a:rPr>
                  <a:t>µ</a:t>
                </a:r>
                <a:r>
                  <a:rPr lang="en-GB" baseline="0"/>
                  <a:t>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585005381198811"/>
          <c:y val="0.24655576640969448"/>
          <c:w val="0.24415000350431443"/>
          <c:h val="0.438201736640627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Sulphate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 (3)'!$A$3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(3)'!$B$62:$N$62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  <c:pt idx="11">
                  <c:v>7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9F-4C66-99B0-DC9C2EDA04FA}"/>
            </c:ext>
          </c:extLst>
        </c:ser>
        <c:ser>
          <c:idx val="1"/>
          <c:order val="1"/>
          <c:tx>
            <c:strRef>
              <c:f>'Groundwater Quality Graphs (3)'!$A$4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(3)'!$B$63:$N$63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9F-4C66-99B0-DC9C2EDA04FA}"/>
            </c:ext>
          </c:extLst>
        </c:ser>
        <c:ser>
          <c:idx val="2"/>
          <c:order val="2"/>
          <c:tx>
            <c:strRef>
              <c:f>'Groundwater Quality Graphs (3)'!$A$5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(3)'!$B$64:$N$64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12</c:v>
                </c:pt>
                <c:pt idx="3">
                  <c:v>7</c:v>
                </c:pt>
                <c:pt idx="4">
                  <c:v>0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6</c:v>
                </c:pt>
                <c:pt idx="10">
                  <c:v>0</c:v>
                </c:pt>
                <c:pt idx="11">
                  <c:v>13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9F-4C66-99B0-DC9C2EDA04FA}"/>
            </c:ext>
          </c:extLst>
        </c:ser>
        <c:ser>
          <c:idx val="3"/>
          <c:order val="3"/>
          <c:tx>
            <c:strRef>
              <c:f>'Groundwater Quality Graphs (3)'!$A$6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(3)'!$B$65:$N$65</c:f>
              <c:numCache>
                <c:formatCode>General</c:formatCode>
                <c:ptCount val="13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13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9F-4C66-99B0-DC9C2EDA04FA}"/>
            </c:ext>
          </c:extLst>
        </c:ser>
        <c:ser>
          <c:idx val="4"/>
          <c:order val="4"/>
          <c:tx>
            <c:strRef>
              <c:f>'Groundwater Quality Graphs (3)'!$A$66</c:f>
              <c:strCache>
                <c:ptCount val="1"/>
                <c:pt idx="0">
                  <c:v>EQS Long Term (AA) = 1µg/l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(3)'!$B$66:$N$66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9F-4C66-99B0-DC9C2EDA0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  <c:max val="44900"/>
          <c:min val="4404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  <c:majorUnit val="210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Sulphate Concentrations (mg/l)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585005381198811"/>
          <c:y val="0.24655576640969448"/>
          <c:w val="0.24415000350431443"/>
          <c:h val="0.438201736640627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Cadmium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Graphs'!$B$19:$M$19</c:f>
              <c:numCache>
                <c:formatCode>General</c:formatCode>
                <c:ptCount val="12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8E-4C4C-9797-34D1E80D0087}"/>
            </c:ext>
          </c:extLst>
        </c:ser>
        <c:ser>
          <c:idx val="1"/>
          <c:order val="1"/>
          <c:tx>
            <c:strRef>
              <c:f>'Groundwater Quality Graphs'!$A$4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Graphs'!$B$20:$M$20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8E-4C4C-9797-34D1E80D0087}"/>
            </c:ext>
          </c:extLst>
        </c:ser>
        <c:ser>
          <c:idx val="2"/>
          <c:order val="2"/>
          <c:tx>
            <c:strRef>
              <c:f>'Groundwater Quality Graphs'!$A$5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Graphs'!$B$21:$M$21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8E-4C4C-9797-34D1E80D0087}"/>
            </c:ext>
          </c:extLst>
        </c:ser>
        <c:ser>
          <c:idx val="3"/>
          <c:order val="3"/>
          <c:tx>
            <c:strRef>
              <c:f>'Groundwater Quality Graphs'!$A$6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Graphs'!$B$22:$M$22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8E-4C4C-9797-34D1E80D0087}"/>
            </c:ext>
          </c:extLst>
        </c:ser>
        <c:ser>
          <c:idx val="4"/>
          <c:order val="4"/>
          <c:tx>
            <c:strRef>
              <c:f>'Groundwater Quality Graphs'!$A$23</c:f>
              <c:strCache>
                <c:ptCount val="1"/>
                <c:pt idx="0">
                  <c:v>UKDWS = 5µg/l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Graphs'!$B$23:$M$23</c:f>
              <c:numCache>
                <c:formatCode>General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8E-4C4C-9797-34D1E80D0087}"/>
            </c:ext>
          </c:extLst>
        </c:ser>
        <c:ser>
          <c:idx val="5"/>
          <c:order val="5"/>
          <c:tx>
            <c:strRef>
              <c:f>'Groundwater Quality Graphs'!$A$24</c:f>
              <c:strCache>
                <c:ptCount val="1"/>
                <c:pt idx="0">
                  <c:v>EQS Long Term (AA) = 0.25µg/l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Graphs'!$B$18:$M$18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Graphs'!$B$24:$M$24</c:f>
              <c:numCache>
                <c:formatCode>General</c:formatCode>
                <c:ptCount val="12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8E-4C4C-9797-34D1E80D0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Cadmium</a:t>
                </a:r>
                <a:r>
                  <a:rPr lang="en-GB" baseline="0"/>
                  <a:t> Concentrations (µg/l)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305263273012461"/>
          <c:y val="0.11725342699252955"/>
          <c:w val="0.20694736726987534"/>
          <c:h val="0.8237879819942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Lead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 (3)'!$A$3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(3)'!$B$78:$N$78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2A-493C-8D83-B5E53EDE2FD6}"/>
            </c:ext>
          </c:extLst>
        </c:ser>
        <c:ser>
          <c:idx val="1"/>
          <c:order val="1"/>
          <c:tx>
            <c:strRef>
              <c:f>'Groundwater Quality Graphs (3)'!$A$4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(3)'!$B$79:$N$79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2A-493C-8D83-B5E53EDE2FD6}"/>
            </c:ext>
          </c:extLst>
        </c:ser>
        <c:ser>
          <c:idx val="2"/>
          <c:order val="2"/>
          <c:tx>
            <c:strRef>
              <c:f>'Groundwater Quality Graphs (3)'!$A$5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(3)'!$B$80:$N$80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2A-493C-8D83-B5E53EDE2FD6}"/>
            </c:ext>
          </c:extLst>
        </c:ser>
        <c:ser>
          <c:idx val="3"/>
          <c:order val="3"/>
          <c:tx>
            <c:strRef>
              <c:f>'Groundwater Quality Graphs (3)'!$A$6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(3)'!$B$81:$N$81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2A-493C-8D83-B5E53EDE2FD6}"/>
            </c:ext>
          </c:extLst>
        </c:ser>
        <c:ser>
          <c:idx val="4"/>
          <c:order val="4"/>
          <c:tx>
            <c:strRef>
              <c:f>'Groundwater Quality Graphs (3)'!$A$82</c:f>
              <c:strCache>
                <c:ptCount val="1"/>
                <c:pt idx="0">
                  <c:v>UKDWS = 0.01mg/l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 (3)'!$B$2:$N$2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'Groundwater Quality Graphs (3)'!$B$82:$N$82</c:f>
              <c:numCache>
                <c:formatCode>General</c:formatCode>
                <c:ptCount val="13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2A-493C-8D83-B5E53EDE2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  <c:max val="44900"/>
          <c:min val="4404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  <c:majorUnit val="210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Lead Concentrations (mg/l)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585005381198811"/>
          <c:y val="0.24655576640969448"/>
          <c:w val="0.24415000350431443"/>
          <c:h val="0.438201736640627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Chloride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'Compliance limits'!$B$4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'Compliance limits'!$C$3:$O$3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limits'!$C$4:$O$4</c:f>
              <c:numCache>
                <c:formatCode>General</c:formatCode>
                <c:ptCount val="13"/>
                <c:pt idx="0">
                  <c:v>17</c:v>
                </c:pt>
                <c:pt idx="1">
                  <c:v>17</c:v>
                </c:pt>
                <c:pt idx="3">
                  <c:v>21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20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 formatCode="0.0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93-49D2-BDA1-9EB6E42A3C77}"/>
            </c:ext>
          </c:extLst>
        </c:ser>
        <c:ser>
          <c:idx val="1"/>
          <c:order val="1"/>
          <c:tx>
            <c:strRef>
              <c:f>'Compliance limits'!$B$5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'Compliance limits'!$C$3:$O$3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limits'!$C$5:$O$5</c:f>
              <c:numCache>
                <c:formatCode>General</c:formatCode>
                <c:ptCount val="13"/>
                <c:pt idx="0">
                  <c:v>27</c:v>
                </c:pt>
                <c:pt idx="1">
                  <c:v>29</c:v>
                </c:pt>
                <c:pt idx="2">
                  <c:v>29</c:v>
                </c:pt>
                <c:pt idx="3">
                  <c:v>26</c:v>
                </c:pt>
                <c:pt idx="4">
                  <c:v>25</c:v>
                </c:pt>
                <c:pt idx="5">
                  <c:v>27</c:v>
                </c:pt>
                <c:pt idx="6">
                  <c:v>30</c:v>
                </c:pt>
                <c:pt idx="7">
                  <c:v>31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93-49D2-BDA1-9EB6E42A3C77}"/>
            </c:ext>
          </c:extLst>
        </c:ser>
        <c:ser>
          <c:idx val="2"/>
          <c:order val="2"/>
          <c:tx>
            <c:strRef>
              <c:f>'Compliance limits'!$B$6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'Compliance limits'!$C$3:$O$3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limits'!$C$6:$O$6</c:f>
              <c:numCache>
                <c:formatCode>General</c:formatCode>
                <c:ptCount val="13"/>
                <c:pt idx="0">
                  <c:v>31</c:v>
                </c:pt>
                <c:pt idx="1">
                  <c:v>33</c:v>
                </c:pt>
                <c:pt idx="2">
                  <c:v>33</c:v>
                </c:pt>
                <c:pt idx="3">
                  <c:v>34</c:v>
                </c:pt>
                <c:pt idx="4">
                  <c:v>32</c:v>
                </c:pt>
                <c:pt idx="5">
                  <c:v>33</c:v>
                </c:pt>
                <c:pt idx="6">
                  <c:v>33</c:v>
                </c:pt>
                <c:pt idx="7">
                  <c:v>31</c:v>
                </c:pt>
                <c:pt idx="8">
                  <c:v>31</c:v>
                </c:pt>
                <c:pt idx="9">
                  <c:v>36</c:v>
                </c:pt>
                <c:pt idx="10">
                  <c:v>30</c:v>
                </c:pt>
                <c:pt idx="11">
                  <c:v>30</c:v>
                </c:pt>
                <c:pt idx="12" formatCode="0.0">
                  <c:v>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93-49D2-BDA1-9EB6E42A3C77}"/>
            </c:ext>
          </c:extLst>
        </c:ser>
        <c:ser>
          <c:idx val="3"/>
          <c:order val="3"/>
          <c:tx>
            <c:strRef>
              <c:f>'Compliance limits'!$B$7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'Compliance limits'!$C$3:$O$3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limits'!$C$7:$O$7</c:f>
              <c:numCache>
                <c:formatCode>General</c:formatCode>
                <c:ptCount val="13"/>
                <c:pt idx="0">
                  <c:v>32</c:v>
                </c:pt>
                <c:pt idx="1">
                  <c:v>15</c:v>
                </c:pt>
                <c:pt idx="2">
                  <c:v>22</c:v>
                </c:pt>
                <c:pt idx="3">
                  <c:v>19</c:v>
                </c:pt>
                <c:pt idx="4">
                  <c:v>28</c:v>
                </c:pt>
                <c:pt idx="5">
                  <c:v>27</c:v>
                </c:pt>
                <c:pt idx="6">
                  <c:v>27</c:v>
                </c:pt>
                <c:pt idx="7">
                  <c:v>28</c:v>
                </c:pt>
                <c:pt idx="8">
                  <c:v>24</c:v>
                </c:pt>
                <c:pt idx="9">
                  <c:v>34</c:v>
                </c:pt>
                <c:pt idx="10">
                  <c:v>44</c:v>
                </c:pt>
                <c:pt idx="11">
                  <c:v>29</c:v>
                </c:pt>
                <c:pt idx="12" formatCode="0.0">
                  <c:v>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93-49D2-BDA1-9EB6E42A3C77}"/>
            </c:ext>
          </c:extLst>
        </c:ser>
        <c:ser>
          <c:idx val="4"/>
          <c:order val="4"/>
          <c:tx>
            <c:strRef>
              <c:f>'Compliance limits'!$B$8</c:f>
              <c:strCache>
                <c:ptCount val="1"/>
                <c:pt idx="0">
                  <c:v>Compliance Limit (BHWA03)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'Compliance limits'!$C$3:$O$3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limits'!$C$8:$O$8</c:f>
              <c:numCache>
                <c:formatCode>0.0</c:formatCode>
                <c:ptCount val="13"/>
                <c:pt idx="0">
                  <c:v>37.124767514278005</c:v>
                </c:pt>
                <c:pt idx="1">
                  <c:v>37.124767514278005</c:v>
                </c:pt>
                <c:pt idx="2">
                  <c:v>37.124767514278005</c:v>
                </c:pt>
                <c:pt idx="3">
                  <c:v>37.124767514278005</c:v>
                </c:pt>
                <c:pt idx="4">
                  <c:v>37.124767514278005</c:v>
                </c:pt>
                <c:pt idx="5">
                  <c:v>37.124767514278005</c:v>
                </c:pt>
                <c:pt idx="6">
                  <c:v>37.124767514278005</c:v>
                </c:pt>
                <c:pt idx="7">
                  <c:v>37.124767514278005</c:v>
                </c:pt>
                <c:pt idx="8">
                  <c:v>37.124767514278005</c:v>
                </c:pt>
                <c:pt idx="9">
                  <c:v>37.124767514278005</c:v>
                </c:pt>
                <c:pt idx="10">
                  <c:v>37.124767514278005</c:v>
                </c:pt>
                <c:pt idx="11">
                  <c:v>37.124767514278005</c:v>
                </c:pt>
                <c:pt idx="12">
                  <c:v>37.124767514278005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93-49D2-BDA1-9EB6E42A3C77}"/>
            </c:ext>
          </c:extLst>
        </c:ser>
        <c:ser>
          <c:idx val="5"/>
          <c:order val="5"/>
          <c:tx>
            <c:strRef>
              <c:f>'Compliance limits'!$B$9</c:f>
              <c:strCache>
                <c:ptCount val="1"/>
                <c:pt idx="0">
                  <c:v>Compliance Limit (BHWA04)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'Compliance limits'!$C$3:$O$3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limits'!$C$9:$O$9</c:f>
              <c:numCache>
                <c:formatCode>0.0</c:formatCode>
                <c:ptCount val="13"/>
                <c:pt idx="0">
                  <c:v>47.919187185684294</c:v>
                </c:pt>
                <c:pt idx="1">
                  <c:v>47.919187185684294</c:v>
                </c:pt>
                <c:pt idx="2">
                  <c:v>47.919187185684294</c:v>
                </c:pt>
                <c:pt idx="3">
                  <c:v>47.919187185684294</c:v>
                </c:pt>
                <c:pt idx="4">
                  <c:v>47.919187185684294</c:v>
                </c:pt>
                <c:pt idx="5">
                  <c:v>47.919187185684294</c:v>
                </c:pt>
                <c:pt idx="6">
                  <c:v>47.919187185684294</c:v>
                </c:pt>
                <c:pt idx="7">
                  <c:v>47.919187185684294</c:v>
                </c:pt>
                <c:pt idx="8">
                  <c:v>47.919187185684294</c:v>
                </c:pt>
                <c:pt idx="9">
                  <c:v>47.919187185684294</c:v>
                </c:pt>
                <c:pt idx="10">
                  <c:v>47.919187185684294</c:v>
                </c:pt>
                <c:pt idx="11">
                  <c:v>47.919187185684294</c:v>
                </c:pt>
                <c:pt idx="12">
                  <c:v>47.919187185684294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93-49D2-BDA1-9EB6E42A3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  <c:max val="44900"/>
          <c:min val="4404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  <c:majorUnit val="210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Chloride Concentrations (mg/l)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585005381198811"/>
          <c:y val="0.24655576640969448"/>
          <c:w val="0.1639286896001331"/>
          <c:h val="0.201773602462299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Sulphate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'Compliance limits'!$B$44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'Compliance limits'!$C$3:$O$3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limits'!$C$44:$O$44</c:f>
              <c:numCache>
                <c:formatCode>General</c:formatCode>
                <c:ptCount val="13"/>
                <c:pt idx="0">
                  <c:v>41</c:v>
                </c:pt>
                <c:pt idx="1">
                  <c:v>36</c:v>
                </c:pt>
                <c:pt idx="3">
                  <c:v>48</c:v>
                </c:pt>
                <c:pt idx="4">
                  <c:v>50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48</c:v>
                </c:pt>
                <c:pt idx="9">
                  <c:v>46</c:v>
                </c:pt>
                <c:pt idx="10">
                  <c:v>45</c:v>
                </c:pt>
                <c:pt idx="11">
                  <c:v>53</c:v>
                </c:pt>
                <c:pt idx="12">
                  <c:v>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D4-480E-9676-99BFEF705CA4}"/>
            </c:ext>
          </c:extLst>
        </c:ser>
        <c:ser>
          <c:idx val="1"/>
          <c:order val="1"/>
          <c:tx>
            <c:strRef>
              <c:f>'Compliance limits'!$B$45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'Compliance limits'!$C$3:$O$3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limits'!$C$45:$O$45</c:f>
              <c:numCache>
                <c:formatCode>General</c:formatCode>
                <c:ptCount val="13"/>
                <c:pt idx="0">
                  <c:v>27</c:v>
                </c:pt>
                <c:pt idx="1">
                  <c:v>27</c:v>
                </c:pt>
                <c:pt idx="2">
                  <c:v>30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27</c:v>
                </c:pt>
                <c:pt idx="7">
                  <c:v>29</c:v>
                </c:pt>
                <c:pt idx="8">
                  <c:v>29</c:v>
                </c:pt>
                <c:pt idx="9">
                  <c:v>31</c:v>
                </c:pt>
                <c:pt idx="10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D4-480E-9676-99BFEF705CA4}"/>
            </c:ext>
          </c:extLst>
        </c:ser>
        <c:ser>
          <c:idx val="2"/>
          <c:order val="2"/>
          <c:tx>
            <c:strRef>
              <c:f>'Compliance limits'!$B$46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'Compliance limits'!$C$3:$O$3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limits'!$C$46:$O$46</c:f>
              <c:numCache>
                <c:formatCode>General</c:formatCode>
                <c:ptCount val="13"/>
                <c:pt idx="0">
                  <c:v>31</c:v>
                </c:pt>
                <c:pt idx="1">
                  <c:v>32</c:v>
                </c:pt>
                <c:pt idx="2">
                  <c:v>34</c:v>
                </c:pt>
                <c:pt idx="3">
                  <c:v>35</c:v>
                </c:pt>
                <c:pt idx="4">
                  <c:v>31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17</c:v>
                </c:pt>
                <c:pt idx="9">
                  <c:v>31</c:v>
                </c:pt>
                <c:pt idx="10">
                  <c:v>37</c:v>
                </c:pt>
                <c:pt idx="11">
                  <c:v>35</c:v>
                </c:pt>
                <c:pt idx="12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D4-480E-9676-99BFEF705CA4}"/>
            </c:ext>
          </c:extLst>
        </c:ser>
        <c:ser>
          <c:idx val="3"/>
          <c:order val="3"/>
          <c:tx>
            <c:strRef>
              <c:f>'Compliance limits'!$B$47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'Compliance limits'!$C$3:$O$3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limits'!$C$47:$O$47</c:f>
              <c:numCache>
                <c:formatCode>General</c:formatCode>
                <c:ptCount val="13"/>
                <c:pt idx="0">
                  <c:v>38</c:v>
                </c:pt>
                <c:pt idx="1">
                  <c:v>22</c:v>
                </c:pt>
                <c:pt idx="2">
                  <c:v>36</c:v>
                </c:pt>
                <c:pt idx="3">
                  <c:v>26</c:v>
                </c:pt>
                <c:pt idx="4">
                  <c:v>44</c:v>
                </c:pt>
                <c:pt idx="5">
                  <c:v>32</c:v>
                </c:pt>
                <c:pt idx="6">
                  <c:v>35</c:v>
                </c:pt>
                <c:pt idx="7">
                  <c:v>33</c:v>
                </c:pt>
                <c:pt idx="8">
                  <c:v>18</c:v>
                </c:pt>
                <c:pt idx="9">
                  <c:v>39</c:v>
                </c:pt>
                <c:pt idx="10">
                  <c:v>34</c:v>
                </c:pt>
                <c:pt idx="11">
                  <c:v>39</c:v>
                </c:pt>
                <c:pt idx="12">
                  <c:v>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D4-480E-9676-99BFEF705CA4}"/>
            </c:ext>
          </c:extLst>
        </c:ser>
        <c:ser>
          <c:idx val="4"/>
          <c:order val="4"/>
          <c:tx>
            <c:strRef>
              <c:f>'Compliance limits'!$B$48</c:f>
              <c:strCache>
                <c:ptCount val="1"/>
                <c:pt idx="0">
                  <c:v>Compliance Limit (BHWA03)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'Compliance limits'!$C$3:$O$3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limits'!$C$48:$O$48</c:f>
              <c:numCache>
                <c:formatCode>0</c:formatCode>
                <c:ptCount val="13"/>
                <c:pt idx="0">
                  <c:v>46.170031523828328</c:v>
                </c:pt>
                <c:pt idx="1">
                  <c:v>46.170031523828328</c:v>
                </c:pt>
                <c:pt idx="2">
                  <c:v>46.170031523828328</c:v>
                </c:pt>
                <c:pt idx="3">
                  <c:v>46.170031523828328</c:v>
                </c:pt>
                <c:pt idx="4">
                  <c:v>46.170031523828328</c:v>
                </c:pt>
                <c:pt idx="5">
                  <c:v>46.170031523828328</c:v>
                </c:pt>
                <c:pt idx="6">
                  <c:v>46.170031523828328</c:v>
                </c:pt>
                <c:pt idx="7">
                  <c:v>46.170031523828328</c:v>
                </c:pt>
                <c:pt idx="8">
                  <c:v>46.170031523828328</c:v>
                </c:pt>
                <c:pt idx="9">
                  <c:v>46.170031523828328</c:v>
                </c:pt>
                <c:pt idx="10">
                  <c:v>46.170031523828328</c:v>
                </c:pt>
                <c:pt idx="11">
                  <c:v>46.170031523828328</c:v>
                </c:pt>
                <c:pt idx="12">
                  <c:v>46.170031523828328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D4-480E-9676-99BFEF705CA4}"/>
            </c:ext>
          </c:extLst>
        </c:ser>
        <c:ser>
          <c:idx val="5"/>
          <c:order val="5"/>
          <c:tx>
            <c:strRef>
              <c:f>'Compliance limits'!$B$49</c:f>
              <c:strCache>
                <c:ptCount val="1"/>
                <c:pt idx="0">
                  <c:v>Compliance Limit (BHWA04)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'Compliance limits'!$C$3:$O$3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limits'!$C$49:$O$49</c:f>
              <c:numCache>
                <c:formatCode>0</c:formatCode>
                <c:ptCount val="13"/>
                <c:pt idx="0">
                  <c:v>53.943362256228895</c:v>
                </c:pt>
                <c:pt idx="1">
                  <c:v>53.943362256228895</c:v>
                </c:pt>
                <c:pt idx="2">
                  <c:v>53.943362256228895</c:v>
                </c:pt>
                <c:pt idx="3">
                  <c:v>53.943362256228895</c:v>
                </c:pt>
                <c:pt idx="4">
                  <c:v>53.943362256228895</c:v>
                </c:pt>
                <c:pt idx="5">
                  <c:v>53.943362256228895</c:v>
                </c:pt>
                <c:pt idx="6">
                  <c:v>53.943362256228895</c:v>
                </c:pt>
                <c:pt idx="7">
                  <c:v>53.943362256228895</c:v>
                </c:pt>
                <c:pt idx="8">
                  <c:v>53.943362256228895</c:v>
                </c:pt>
                <c:pt idx="9">
                  <c:v>53.943362256228895</c:v>
                </c:pt>
                <c:pt idx="10">
                  <c:v>53.943362256228895</c:v>
                </c:pt>
                <c:pt idx="11">
                  <c:v>53.943362256228895</c:v>
                </c:pt>
                <c:pt idx="12">
                  <c:v>53.943362256228895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D4-480E-9676-99BFEF705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  <c:max val="44900"/>
          <c:min val="4404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  <c:majorUnit val="210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Chloride Concentrations (mg/l)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585005381198811"/>
          <c:y val="0.24655576640969448"/>
          <c:w val="0.24414992731881899"/>
          <c:h val="0.191201795542233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Lead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'Compliance limits'!$B$4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'Compliance limits'!$C$83:$O$83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limits'!$C$84:$O$84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8F-48ED-8A19-27D2DA228543}"/>
            </c:ext>
          </c:extLst>
        </c:ser>
        <c:ser>
          <c:idx val="1"/>
          <c:order val="1"/>
          <c:tx>
            <c:strRef>
              <c:f>'Compliance limits'!$B$5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'Compliance limits'!$C$83:$O$83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limits'!$C$85:$O$85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8F-48ED-8A19-27D2DA228543}"/>
            </c:ext>
          </c:extLst>
        </c:ser>
        <c:ser>
          <c:idx val="2"/>
          <c:order val="2"/>
          <c:tx>
            <c:strRef>
              <c:f>'Compliance limits'!$B$6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'Compliance limits'!$C$83:$O$83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limits'!$C$86:$O$86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8F-48ED-8A19-27D2DA228543}"/>
            </c:ext>
          </c:extLst>
        </c:ser>
        <c:ser>
          <c:idx val="3"/>
          <c:order val="3"/>
          <c:tx>
            <c:strRef>
              <c:f>'Compliance limits'!$B$7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'Compliance limits'!$C$83:$O$83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limits'!$C$87:$O$87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8F-48ED-8A19-27D2DA228543}"/>
            </c:ext>
          </c:extLst>
        </c:ser>
        <c:ser>
          <c:idx val="4"/>
          <c:order val="4"/>
          <c:tx>
            <c:strRef>
              <c:f>'Compliance limits'!$B$88</c:f>
              <c:strCache>
                <c:ptCount val="1"/>
                <c:pt idx="0">
                  <c:v>Compliance Limit (BHWA03)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'Compliance limits'!$C$83:$O$83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limits'!$C$88:$O$88</c:f>
              <c:numCache>
                <c:formatCode>0.0</c:formatCode>
                <c:ptCount val="13"/>
                <c:pt idx="0">
                  <c:v>1.8763311419548663</c:v>
                </c:pt>
                <c:pt idx="1">
                  <c:v>1.8763311419548663</c:v>
                </c:pt>
                <c:pt idx="2">
                  <c:v>1.8763311419548663</c:v>
                </c:pt>
                <c:pt idx="3">
                  <c:v>1.8763311419548663</c:v>
                </c:pt>
                <c:pt idx="4">
                  <c:v>1.8763311419548663</c:v>
                </c:pt>
                <c:pt idx="5">
                  <c:v>1.8763311419548663</c:v>
                </c:pt>
                <c:pt idx="6">
                  <c:v>1.8763311419548663</c:v>
                </c:pt>
                <c:pt idx="7">
                  <c:v>1.8763311419548663</c:v>
                </c:pt>
                <c:pt idx="8">
                  <c:v>1.8763311419548663</c:v>
                </c:pt>
                <c:pt idx="9">
                  <c:v>1.8763311419548663</c:v>
                </c:pt>
                <c:pt idx="10">
                  <c:v>1.8763311419548663</c:v>
                </c:pt>
                <c:pt idx="11">
                  <c:v>1.8763311419548663</c:v>
                </c:pt>
                <c:pt idx="12">
                  <c:v>1.8763311419548663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8F-48ED-8A19-27D2DA228543}"/>
            </c:ext>
          </c:extLst>
        </c:ser>
        <c:ser>
          <c:idx val="5"/>
          <c:order val="5"/>
          <c:tx>
            <c:strRef>
              <c:f>'Compliance limits'!$B$89</c:f>
              <c:strCache>
                <c:ptCount val="1"/>
                <c:pt idx="0">
                  <c:v>Compliance Limit (BHWA04)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'Compliance limits'!$C$83:$O$83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limits'!$C$89:$O$89</c:f>
              <c:numCache>
                <c:formatCode>0.0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8F-48ED-8A19-27D2DA228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  <c:max val="44900"/>
          <c:min val="4404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  <c:majorUnit val="210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Lead Concentrations (</a:t>
                </a:r>
                <a:r>
                  <a:rPr lang="en-GB" baseline="0">
                    <a:latin typeface="Calibri" panose="020F0502020204030204" pitchFamily="34" charset="0"/>
                    <a:cs typeface="Calibri" panose="020F0502020204030204" pitchFamily="34" charset="0"/>
                  </a:rPr>
                  <a:t>µ</a:t>
                </a:r>
                <a:r>
                  <a:rPr lang="en-GB" baseline="0"/>
                  <a:t>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585005381198811"/>
          <c:y val="0.24655576640969448"/>
          <c:w val="0.16414496160273728"/>
          <c:h val="0.21793750154654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&amp;LAppendic&amp;R&amp;G</c:oddHeader>
    </c:headerFooter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Arsenic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'Compliance limits'!$B$4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'Compliance limits'!$C$83:$O$83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limits'!$C$124:$O$124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72-4E18-B929-AA5FF93F2D2A}"/>
            </c:ext>
          </c:extLst>
        </c:ser>
        <c:ser>
          <c:idx val="1"/>
          <c:order val="1"/>
          <c:tx>
            <c:strRef>
              <c:f>'Compliance limits'!$B$5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'Compliance limits'!$C$83:$O$83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limits'!$C$125:$O$125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72-4E18-B929-AA5FF93F2D2A}"/>
            </c:ext>
          </c:extLst>
        </c:ser>
        <c:ser>
          <c:idx val="2"/>
          <c:order val="2"/>
          <c:tx>
            <c:strRef>
              <c:f>'Compliance limits'!$B$6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'Compliance limits'!$C$83:$O$83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limits'!$C$126:$O$126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72-4E18-B929-AA5FF93F2D2A}"/>
            </c:ext>
          </c:extLst>
        </c:ser>
        <c:ser>
          <c:idx val="3"/>
          <c:order val="3"/>
          <c:tx>
            <c:strRef>
              <c:f>'Compliance limits'!$B$7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'Compliance limits'!$C$83:$O$83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limits'!$C$127:$O$127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72-4E18-B929-AA5FF93F2D2A}"/>
            </c:ext>
          </c:extLst>
        </c:ser>
        <c:ser>
          <c:idx val="4"/>
          <c:order val="4"/>
          <c:tx>
            <c:strRef>
              <c:f>'Compliance limits'!$B$88</c:f>
              <c:strCache>
                <c:ptCount val="1"/>
                <c:pt idx="0">
                  <c:v>Compliance Limit (BHWA03)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'Compliance limits'!$C$83:$O$83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limits'!$C$128:$O$128</c:f>
              <c:numCache>
                <c:formatCode>0.0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72-4E18-B929-AA5FF93F2D2A}"/>
            </c:ext>
          </c:extLst>
        </c:ser>
        <c:ser>
          <c:idx val="5"/>
          <c:order val="5"/>
          <c:tx>
            <c:strRef>
              <c:f>'Compliance limits'!$B$89</c:f>
              <c:strCache>
                <c:ptCount val="1"/>
                <c:pt idx="0">
                  <c:v>Compliance Limit (BHWA04)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'Compliance limits'!$C$83:$O$83</c:f>
              <c:numCache>
                <c:formatCode>mmm\-yy</c:formatCode>
                <c:ptCount val="13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  <c:pt idx="12">
                  <c:v>44895</c:v>
                </c:pt>
              </c:numCache>
            </c:numRef>
          </c:xVal>
          <c:yVal>
            <c:numRef>
              <c:f>'Compliance limits'!$C$129:$O$129</c:f>
              <c:numCache>
                <c:formatCode>0.0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72-4E18-B929-AA5FF93F2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  <c:max val="44900"/>
          <c:min val="4404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  <c:majorUnit val="210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Lead Concentrations (</a:t>
                </a:r>
                <a:r>
                  <a:rPr lang="en-GB" baseline="0">
                    <a:latin typeface="Calibri" panose="020F0502020204030204" pitchFamily="34" charset="0"/>
                    <a:cs typeface="Calibri" panose="020F0502020204030204" pitchFamily="34" charset="0"/>
                  </a:rPr>
                  <a:t>µ</a:t>
                </a:r>
                <a:r>
                  <a:rPr lang="en-GB" baseline="0"/>
                  <a:t>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585005381198811"/>
          <c:y val="0.24655576640969448"/>
          <c:w val="0.16414496160273728"/>
          <c:h val="0.21793750154654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Manganese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Graphs'!$B$28:$M$28</c:f>
              <c:numCache>
                <c:formatCode>General</c:formatCode>
                <c:ptCount val="12"/>
                <c:pt idx="0">
                  <c:v>2</c:v>
                </c:pt>
                <c:pt idx="1">
                  <c:v>401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293</c:v>
                </c:pt>
                <c:pt idx="10">
                  <c:v>3</c:v>
                </c:pt>
                <c:pt idx="1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6E-42A8-B4A2-E6B6DE63F5D3}"/>
            </c:ext>
          </c:extLst>
        </c:ser>
        <c:ser>
          <c:idx val="1"/>
          <c:order val="1"/>
          <c:tx>
            <c:strRef>
              <c:f>'Groundwater Quality Graphs'!$A$4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Graphs'!$B$29:$M$29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6</c:v>
                </c:pt>
                <c:pt idx="7">
                  <c:v>12</c:v>
                </c:pt>
                <c:pt idx="8">
                  <c:v>2</c:v>
                </c:pt>
                <c:pt idx="9">
                  <c:v>2</c:v>
                </c:pt>
                <c:pt idx="10">
                  <c:v>12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6E-42A8-B4A2-E6B6DE63F5D3}"/>
            </c:ext>
          </c:extLst>
        </c:ser>
        <c:ser>
          <c:idx val="2"/>
          <c:order val="2"/>
          <c:tx>
            <c:strRef>
              <c:f>'Groundwater Quality Graphs'!$A$5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Graphs'!$B$30:$M$30</c:f>
              <c:numCache>
                <c:formatCode>General</c:formatCode>
                <c:ptCount val="12"/>
                <c:pt idx="0">
                  <c:v>4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  <c:pt idx="4">
                  <c:v>13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6E-42A8-B4A2-E6B6DE63F5D3}"/>
            </c:ext>
          </c:extLst>
        </c:ser>
        <c:ser>
          <c:idx val="3"/>
          <c:order val="3"/>
          <c:tx>
            <c:strRef>
              <c:f>'Groundwater Quality Graphs'!$A$6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Graphs'!$B$31:$M$31</c:f>
              <c:numCache>
                <c:formatCode>General</c:formatCode>
                <c:ptCount val="12"/>
                <c:pt idx="0">
                  <c:v>4</c:v>
                </c:pt>
                <c:pt idx="1">
                  <c:v>72</c:v>
                </c:pt>
                <c:pt idx="2">
                  <c:v>17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6E-42A8-B4A2-E6B6DE63F5D3}"/>
            </c:ext>
          </c:extLst>
        </c:ser>
        <c:ser>
          <c:idx val="4"/>
          <c:order val="4"/>
          <c:tx>
            <c:strRef>
              <c:f>'Groundwater Quality Graphs'!$A$32</c:f>
              <c:strCache>
                <c:ptCount val="1"/>
                <c:pt idx="0">
                  <c:v>UKDWS = 50µg/l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Graphs'!$B$32:$M$32</c:f>
              <c:numCache>
                <c:formatCode>General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6E-42A8-B4A2-E6B6DE63F5D3}"/>
            </c:ext>
          </c:extLst>
        </c:ser>
        <c:ser>
          <c:idx val="5"/>
          <c:order val="5"/>
          <c:tx>
            <c:strRef>
              <c:f>'Groundwater Quality Graphs'!$A$33</c:f>
              <c:strCache>
                <c:ptCount val="1"/>
                <c:pt idx="0">
                  <c:v>EQS Long Term (AA) = 123µg/l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Graphs'!$B$18:$M$18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Graphs'!$B$33:$M$33</c:f>
              <c:numCache>
                <c:formatCode>General</c:formatCode>
                <c:ptCount val="12"/>
                <c:pt idx="0">
                  <c:v>123</c:v>
                </c:pt>
                <c:pt idx="1">
                  <c:v>123</c:v>
                </c:pt>
                <c:pt idx="2">
                  <c:v>123</c:v>
                </c:pt>
                <c:pt idx="3">
                  <c:v>123</c:v>
                </c:pt>
                <c:pt idx="4">
                  <c:v>123</c:v>
                </c:pt>
                <c:pt idx="5">
                  <c:v>123</c:v>
                </c:pt>
                <c:pt idx="6">
                  <c:v>123</c:v>
                </c:pt>
                <c:pt idx="7">
                  <c:v>123</c:v>
                </c:pt>
                <c:pt idx="8">
                  <c:v>123</c:v>
                </c:pt>
                <c:pt idx="9">
                  <c:v>123</c:v>
                </c:pt>
                <c:pt idx="10">
                  <c:v>123</c:v>
                </c:pt>
                <c:pt idx="11">
                  <c:v>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6E-42A8-B4A2-E6B6DE63F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Manganese Concentrations (µg/l)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305263273012461"/>
          <c:y val="0.11725342699252955"/>
          <c:w val="0.20694736726987534"/>
          <c:h val="0.8237879819942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Magnesium</a:t>
            </a:r>
            <a:r>
              <a:rPr lang="en-GB" baseline="0"/>
              <a:t>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Graphs'!$B$37:$M$37</c:f>
              <c:numCache>
                <c:formatCode>General</c:formatCode>
                <c:ptCount val="12"/>
                <c:pt idx="0">
                  <c:v>28</c:v>
                </c:pt>
                <c:pt idx="1">
                  <c:v>70</c:v>
                </c:pt>
                <c:pt idx="2">
                  <c:v>0</c:v>
                </c:pt>
                <c:pt idx="3">
                  <c:v>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37</c:v>
                </c:pt>
                <c:pt idx="8">
                  <c:v>38</c:v>
                </c:pt>
                <c:pt idx="9">
                  <c:v>98</c:v>
                </c:pt>
                <c:pt idx="10">
                  <c:v>40</c:v>
                </c:pt>
                <c:pt idx="11">
                  <c:v>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92-4566-897A-FEEAE1845333}"/>
            </c:ext>
          </c:extLst>
        </c:ser>
        <c:ser>
          <c:idx val="1"/>
          <c:order val="1"/>
          <c:tx>
            <c:strRef>
              <c:f>'Groundwater Quality Graphs'!$A$4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Graphs'!$B$38:$M$38</c:f>
              <c:numCache>
                <c:formatCode>General</c:formatCode>
                <c:ptCount val="12"/>
                <c:pt idx="0">
                  <c:v>31</c:v>
                </c:pt>
                <c:pt idx="1">
                  <c:v>29</c:v>
                </c:pt>
                <c:pt idx="2">
                  <c:v>31</c:v>
                </c:pt>
                <c:pt idx="3">
                  <c:v>0</c:v>
                </c:pt>
                <c:pt idx="4">
                  <c:v>26</c:v>
                </c:pt>
                <c:pt idx="5">
                  <c:v>27</c:v>
                </c:pt>
                <c:pt idx="6">
                  <c:v>32</c:v>
                </c:pt>
                <c:pt idx="7">
                  <c:v>35</c:v>
                </c:pt>
                <c:pt idx="8">
                  <c:v>36</c:v>
                </c:pt>
                <c:pt idx="9">
                  <c:v>35</c:v>
                </c:pt>
                <c:pt idx="10">
                  <c:v>35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92-4566-897A-FEEAE1845333}"/>
            </c:ext>
          </c:extLst>
        </c:ser>
        <c:ser>
          <c:idx val="2"/>
          <c:order val="2"/>
          <c:tx>
            <c:strRef>
              <c:f>'Groundwater Quality Graphs'!$A$5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Graphs'!$B$39:$M$39</c:f>
              <c:numCache>
                <c:formatCode>General</c:formatCode>
                <c:ptCount val="12"/>
                <c:pt idx="0">
                  <c:v>45</c:v>
                </c:pt>
                <c:pt idx="1">
                  <c:v>45</c:v>
                </c:pt>
                <c:pt idx="2">
                  <c:v>52</c:v>
                </c:pt>
                <c:pt idx="3">
                  <c:v>0</c:v>
                </c:pt>
                <c:pt idx="4">
                  <c:v>45</c:v>
                </c:pt>
                <c:pt idx="5">
                  <c:v>44</c:v>
                </c:pt>
                <c:pt idx="6">
                  <c:v>46</c:v>
                </c:pt>
                <c:pt idx="7">
                  <c:v>45</c:v>
                </c:pt>
                <c:pt idx="8">
                  <c:v>48</c:v>
                </c:pt>
                <c:pt idx="9">
                  <c:v>47</c:v>
                </c:pt>
                <c:pt idx="10">
                  <c:v>49</c:v>
                </c:pt>
                <c:pt idx="11">
                  <c:v>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92-4566-897A-FEEAE1845333}"/>
            </c:ext>
          </c:extLst>
        </c:ser>
        <c:ser>
          <c:idx val="3"/>
          <c:order val="3"/>
          <c:tx>
            <c:strRef>
              <c:f>'Groundwater Quality Graphs'!$A$6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Graphs'!$B$40:$M$40</c:f>
              <c:numCache>
                <c:formatCode>General</c:formatCode>
                <c:ptCount val="12"/>
                <c:pt idx="0">
                  <c:v>38</c:v>
                </c:pt>
                <c:pt idx="1">
                  <c:v>25</c:v>
                </c:pt>
                <c:pt idx="2">
                  <c:v>39</c:v>
                </c:pt>
                <c:pt idx="3">
                  <c:v>0</c:v>
                </c:pt>
                <c:pt idx="4">
                  <c:v>38</c:v>
                </c:pt>
                <c:pt idx="5">
                  <c:v>39</c:v>
                </c:pt>
                <c:pt idx="6">
                  <c:v>37</c:v>
                </c:pt>
                <c:pt idx="7">
                  <c:v>36</c:v>
                </c:pt>
                <c:pt idx="8">
                  <c:v>39</c:v>
                </c:pt>
                <c:pt idx="9">
                  <c:v>40</c:v>
                </c:pt>
                <c:pt idx="10">
                  <c:v>40</c:v>
                </c:pt>
                <c:pt idx="11">
                  <c:v>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92-4566-897A-FEEAE1845333}"/>
            </c:ext>
          </c:extLst>
        </c:ser>
        <c:ser>
          <c:idx val="4"/>
          <c:order val="4"/>
          <c:tx>
            <c:strRef>
              <c:f>'Groundwater Quality Graphs'!$A$41</c:f>
              <c:strCache>
                <c:ptCount val="1"/>
                <c:pt idx="0">
                  <c:v>UKDWS = 50mg/l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Graphs'!$B$41:$M$41</c:f>
              <c:numCache>
                <c:formatCode>General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92-4566-897A-FEEAE1845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Magnesium Concentrations (mg/l)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585005381198811"/>
          <c:y val="0.24655576640969448"/>
          <c:w val="0.24415000350431443"/>
          <c:h val="0.351245290539384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Nickel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Graphs'!$B$45:$M$45</c:f>
              <c:numCache>
                <c:formatCode>General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B7-4233-A964-8E55F1A313D2}"/>
            </c:ext>
          </c:extLst>
        </c:ser>
        <c:ser>
          <c:idx val="1"/>
          <c:order val="1"/>
          <c:tx>
            <c:strRef>
              <c:f>'Groundwater Quality Graphs'!$A$4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Graphs'!$B$46:$M$46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B7-4233-A964-8E55F1A313D2}"/>
            </c:ext>
          </c:extLst>
        </c:ser>
        <c:ser>
          <c:idx val="2"/>
          <c:order val="2"/>
          <c:tx>
            <c:strRef>
              <c:f>'Groundwater Quality Graphs'!$A$5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Graphs'!$B$47:$M$47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B7-4233-A964-8E55F1A313D2}"/>
            </c:ext>
          </c:extLst>
        </c:ser>
        <c:ser>
          <c:idx val="3"/>
          <c:order val="3"/>
          <c:tx>
            <c:strRef>
              <c:f>'Groundwater Quality Graphs'!$A$6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Graphs'!$B$48:$M$48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B7-4233-A964-8E55F1A313D2}"/>
            </c:ext>
          </c:extLst>
        </c:ser>
        <c:ser>
          <c:idx val="4"/>
          <c:order val="4"/>
          <c:tx>
            <c:strRef>
              <c:f>'Groundwater Quality Graphs'!$A$49</c:f>
              <c:strCache>
                <c:ptCount val="1"/>
                <c:pt idx="0">
                  <c:v>UKDWS = 20µg/l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Graphs'!$B$49:$M$49</c:f>
              <c:numCache>
                <c:formatCode>General</c:formatCode>
                <c:ptCount val="12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B7-4233-A964-8E55F1A313D2}"/>
            </c:ext>
          </c:extLst>
        </c:ser>
        <c:ser>
          <c:idx val="5"/>
          <c:order val="5"/>
          <c:tx>
            <c:strRef>
              <c:f>'Groundwater Quality Graphs'!$A$50</c:f>
              <c:strCache>
                <c:ptCount val="1"/>
                <c:pt idx="0">
                  <c:v>EQS Long Term (AA) = 4µg/l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Graphs'!$B$18:$M$18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Graphs'!$B$50:$M$50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B7-4233-A964-8E55F1A31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Cadmium</a:t>
                </a:r>
                <a:r>
                  <a:rPr lang="en-GB" baseline="0"/>
                  <a:t> Concentrations (µg/l)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305263273012461"/>
          <c:y val="0.11725342699252955"/>
          <c:w val="0.20694736726987534"/>
          <c:h val="0.8237879819942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Zinc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Graphs'!$B$56:$M$56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17</c:v>
                </c:pt>
                <c:pt idx="3">
                  <c:v>2</c:v>
                </c:pt>
                <c:pt idx="4">
                  <c:v>6</c:v>
                </c:pt>
                <c:pt idx="5">
                  <c:v>14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76-4610-89CE-0C25B05DF29B}"/>
            </c:ext>
          </c:extLst>
        </c:ser>
        <c:ser>
          <c:idx val="1"/>
          <c:order val="1"/>
          <c:tx>
            <c:strRef>
              <c:f>'Groundwater Quality Graphs'!$A$4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Graphs'!$B$55:$M$55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14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76-4610-89CE-0C25B05DF29B}"/>
            </c:ext>
          </c:extLst>
        </c:ser>
        <c:ser>
          <c:idx val="2"/>
          <c:order val="2"/>
          <c:tx>
            <c:strRef>
              <c:f>'Groundwater Quality Graphs'!$A$5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Graphs'!$B$47:$M$47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76-4610-89CE-0C25B05DF29B}"/>
            </c:ext>
          </c:extLst>
        </c:ser>
        <c:ser>
          <c:idx val="3"/>
          <c:order val="3"/>
          <c:tx>
            <c:strRef>
              <c:f>'Groundwater Quality Graphs'!$A$6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Graphs'!$B$57:$M$57</c:f>
              <c:numCache>
                <c:formatCode>General</c:formatCode>
                <c:ptCount val="12"/>
                <c:pt idx="0">
                  <c:v>5</c:v>
                </c:pt>
                <c:pt idx="1">
                  <c:v>38</c:v>
                </c:pt>
                <c:pt idx="2">
                  <c:v>4</c:v>
                </c:pt>
                <c:pt idx="3">
                  <c:v>23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76-4610-89CE-0C25B05DF29B}"/>
            </c:ext>
          </c:extLst>
        </c:ser>
        <c:ser>
          <c:idx val="4"/>
          <c:order val="4"/>
          <c:tx>
            <c:strRef>
              <c:f>'Groundwater Quality Graphs'!$A$58</c:f>
              <c:strCache>
                <c:ptCount val="1"/>
                <c:pt idx="0">
                  <c:v>EQS Long Term (AA) = 10.9µg/l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Graphs'!$B$58:$M$58</c:f>
              <c:numCache>
                <c:formatCode>General</c:formatCode>
                <c:ptCount val="12"/>
                <c:pt idx="0">
                  <c:v>10.9</c:v>
                </c:pt>
                <c:pt idx="1">
                  <c:v>10.9</c:v>
                </c:pt>
                <c:pt idx="2">
                  <c:v>10.9</c:v>
                </c:pt>
                <c:pt idx="3">
                  <c:v>10.9</c:v>
                </c:pt>
                <c:pt idx="4">
                  <c:v>10.9</c:v>
                </c:pt>
                <c:pt idx="5">
                  <c:v>10.9</c:v>
                </c:pt>
                <c:pt idx="6">
                  <c:v>10.9</c:v>
                </c:pt>
                <c:pt idx="7">
                  <c:v>10.9</c:v>
                </c:pt>
                <c:pt idx="8">
                  <c:v>10.9</c:v>
                </c:pt>
                <c:pt idx="9">
                  <c:v>10.9</c:v>
                </c:pt>
                <c:pt idx="10">
                  <c:v>10.9</c:v>
                </c:pt>
                <c:pt idx="11">
                  <c:v>10.9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76-4610-89CE-0C25B05DF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  <c:extLst>
          <c:ext xmlns:c15="http://schemas.microsoft.com/office/drawing/2012/chart" uri="{02D57815-91ED-43cb-92C2-25804820EDAC}">
            <c15:filteredScatte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'Groundwater Quality Graphs'!$A$50</c15:sqref>
                        </c15:formulaRef>
                      </c:ext>
                    </c:extLst>
                    <c:strCache>
                      <c:ptCount val="1"/>
                      <c:pt idx="0">
                        <c:v>EQS Long Term (AA) = 4µg/l</c:v>
                      </c:pt>
                    </c:strCache>
                  </c:strRef>
                </c:tx>
                <c:spPr>
                  <a:ln w="19050" cap="rnd">
                    <a:solidFill>
                      <a:srgbClr val="00B0F0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'Groundwater Quality Graphs'!$B$18:$M$18</c15:sqref>
                        </c15:formulaRef>
                      </c:ext>
                    </c:extLst>
                    <c:numCache>
                      <c:formatCode>mmm\-yy</c:formatCode>
                      <c:ptCount val="12"/>
                      <c:pt idx="0">
                        <c:v>44044</c:v>
                      </c:pt>
                      <c:pt idx="1">
                        <c:v>44075</c:v>
                      </c:pt>
                      <c:pt idx="2">
                        <c:v>44105</c:v>
                      </c:pt>
                      <c:pt idx="3">
                        <c:v>44136</c:v>
                      </c:pt>
                      <c:pt idx="4">
                        <c:v>44166</c:v>
                      </c:pt>
                      <c:pt idx="5">
                        <c:v>44197</c:v>
                      </c:pt>
                      <c:pt idx="6">
                        <c:v>44228</c:v>
                      </c:pt>
                      <c:pt idx="7">
                        <c:v>44256</c:v>
                      </c:pt>
                      <c:pt idx="8">
                        <c:v>44301</c:v>
                      </c:pt>
                      <c:pt idx="9">
                        <c:v>44317</c:v>
                      </c:pt>
                      <c:pt idx="10">
                        <c:v>44348</c:v>
                      </c:pt>
                      <c:pt idx="11">
                        <c:v>44593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'Groundwater Quality Graphs'!$B$50:$M$50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F876-4610-89CE-0C25B05DF29B}"/>
                  </c:ext>
                </c:extLst>
              </c15:ser>
            </c15:filteredScatterSeries>
          </c:ext>
        </c:extLst>
      </c:scatterChart>
      <c:valAx>
        <c:axId val="40313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Zinc Concentrations (µg/l)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305263273012461"/>
          <c:y val="0.11725342699252955"/>
          <c:w val="0.20694736726987534"/>
          <c:h val="0.8237879819942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Chloride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Graphs'!$B$62:$M$62</c:f>
              <c:numCache>
                <c:formatCode>General</c:formatCode>
                <c:ptCount val="12"/>
                <c:pt idx="0">
                  <c:v>17</c:v>
                </c:pt>
                <c:pt idx="1">
                  <c:v>17</c:v>
                </c:pt>
                <c:pt idx="2">
                  <c:v>0</c:v>
                </c:pt>
                <c:pt idx="3">
                  <c:v>21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20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E4-4527-A774-7E835C921BC3}"/>
            </c:ext>
          </c:extLst>
        </c:ser>
        <c:ser>
          <c:idx val="1"/>
          <c:order val="1"/>
          <c:tx>
            <c:strRef>
              <c:f>'Groundwater Quality Graphs'!$A$4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Graphs'!$B$63:$M$63</c:f>
              <c:numCache>
                <c:formatCode>General</c:formatCode>
                <c:ptCount val="12"/>
                <c:pt idx="0">
                  <c:v>27</c:v>
                </c:pt>
                <c:pt idx="1">
                  <c:v>29</c:v>
                </c:pt>
                <c:pt idx="2">
                  <c:v>29</c:v>
                </c:pt>
                <c:pt idx="3">
                  <c:v>26</c:v>
                </c:pt>
                <c:pt idx="4">
                  <c:v>25</c:v>
                </c:pt>
                <c:pt idx="5">
                  <c:v>27</c:v>
                </c:pt>
                <c:pt idx="6">
                  <c:v>30</c:v>
                </c:pt>
                <c:pt idx="7">
                  <c:v>31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E4-4527-A774-7E835C921BC3}"/>
            </c:ext>
          </c:extLst>
        </c:ser>
        <c:ser>
          <c:idx val="2"/>
          <c:order val="2"/>
          <c:tx>
            <c:strRef>
              <c:f>'Groundwater Quality Graphs'!$A$5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Graphs'!$B$64:$M$64</c:f>
              <c:numCache>
                <c:formatCode>General</c:formatCode>
                <c:ptCount val="12"/>
                <c:pt idx="0">
                  <c:v>31</c:v>
                </c:pt>
                <c:pt idx="1">
                  <c:v>33</c:v>
                </c:pt>
                <c:pt idx="2">
                  <c:v>33</c:v>
                </c:pt>
                <c:pt idx="3">
                  <c:v>34</c:v>
                </c:pt>
                <c:pt idx="4">
                  <c:v>32</c:v>
                </c:pt>
                <c:pt idx="5">
                  <c:v>33</c:v>
                </c:pt>
                <c:pt idx="6">
                  <c:v>33</c:v>
                </c:pt>
                <c:pt idx="7">
                  <c:v>31</c:v>
                </c:pt>
                <c:pt idx="8">
                  <c:v>31</c:v>
                </c:pt>
                <c:pt idx="9">
                  <c:v>36</c:v>
                </c:pt>
                <c:pt idx="10">
                  <c:v>30</c:v>
                </c:pt>
                <c:pt idx="11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E4-4527-A774-7E835C921BC3}"/>
            </c:ext>
          </c:extLst>
        </c:ser>
        <c:ser>
          <c:idx val="3"/>
          <c:order val="3"/>
          <c:tx>
            <c:strRef>
              <c:f>'Groundwater Quality Graphs'!$A$6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Graphs'!$B$65:$M$65</c:f>
              <c:numCache>
                <c:formatCode>General</c:formatCode>
                <c:ptCount val="12"/>
                <c:pt idx="0">
                  <c:v>32</c:v>
                </c:pt>
                <c:pt idx="1">
                  <c:v>15</c:v>
                </c:pt>
                <c:pt idx="2">
                  <c:v>22</c:v>
                </c:pt>
                <c:pt idx="3">
                  <c:v>19</c:v>
                </c:pt>
                <c:pt idx="4">
                  <c:v>28</c:v>
                </c:pt>
                <c:pt idx="5">
                  <c:v>27</c:v>
                </c:pt>
                <c:pt idx="6">
                  <c:v>27</c:v>
                </c:pt>
                <c:pt idx="7">
                  <c:v>28</c:v>
                </c:pt>
                <c:pt idx="8">
                  <c:v>24</c:v>
                </c:pt>
                <c:pt idx="9">
                  <c:v>34</c:v>
                </c:pt>
                <c:pt idx="10">
                  <c:v>44</c:v>
                </c:pt>
                <c:pt idx="11">
                  <c:v>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E4-4527-A774-7E835C921BC3}"/>
            </c:ext>
          </c:extLst>
        </c:ser>
        <c:ser>
          <c:idx val="4"/>
          <c:order val="4"/>
          <c:tx>
            <c:strRef>
              <c:f>'Groundwater Quality Graphs'!$A$66</c:f>
              <c:strCache>
                <c:ptCount val="1"/>
                <c:pt idx="0">
                  <c:v>UKDWS = 250mg/l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Graphs'!$B$66:$M$66</c:f>
              <c:numCache>
                <c:formatCode>General</c:formatCode>
                <c:ptCount val="12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AE4-4527-A774-7E835C921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Chloride Concentrations (mg/l)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585005381198811"/>
          <c:y val="0.24655576640969448"/>
          <c:w val="0.24415000350431443"/>
          <c:h val="0.438201736640627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Sulphate Concentrations in Groundwater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63895394802051"/>
          <c:y val="0.1324533369205001"/>
          <c:w val="0.6292474984644657"/>
          <c:h val="0.699675980888273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'Groundwater Quality Graphs'!$A$3</c:f>
              <c:strCache>
                <c:ptCount val="1"/>
                <c:pt idx="0">
                  <c:v>BHWA01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Graphs'!$B$62:$M$62</c:f>
              <c:numCache>
                <c:formatCode>General</c:formatCode>
                <c:ptCount val="12"/>
                <c:pt idx="0">
                  <c:v>17</c:v>
                </c:pt>
                <c:pt idx="1">
                  <c:v>17</c:v>
                </c:pt>
                <c:pt idx="2">
                  <c:v>0</c:v>
                </c:pt>
                <c:pt idx="3">
                  <c:v>21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20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47-45B6-A547-E7AAA7AB72F2}"/>
            </c:ext>
          </c:extLst>
        </c:ser>
        <c:ser>
          <c:idx val="1"/>
          <c:order val="1"/>
          <c:tx>
            <c:strRef>
              <c:f>'Groundwater Quality Graphs'!$A$4</c:f>
              <c:strCache>
                <c:ptCount val="1"/>
                <c:pt idx="0">
                  <c:v>BHWA02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Graphs'!$B$63:$M$63</c:f>
              <c:numCache>
                <c:formatCode>General</c:formatCode>
                <c:ptCount val="12"/>
                <c:pt idx="0">
                  <c:v>27</c:v>
                </c:pt>
                <c:pt idx="1">
                  <c:v>29</c:v>
                </c:pt>
                <c:pt idx="2">
                  <c:v>29</c:v>
                </c:pt>
                <c:pt idx="3">
                  <c:v>26</c:v>
                </c:pt>
                <c:pt idx="4">
                  <c:v>25</c:v>
                </c:pt>
                <c:pt idx="5">
                  <c:v>27</c:v>
                </c:pt>
                <c:pt idx="6">
                  <c:v>30</c:v>
                </c:pt>
                <c:pt idx="7">
                  <c:v>31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47-45B6-A547-E7AAA7AB72F2}"/>
            </c:ext>
          </c:extLst>
        </c:ser>
        <c:ser>
          <c:idx val="2"/>
          <c:order val="2"/>
          <c:tx>
            <c:strRef>
              <c:f>'Groundwater Quality Graphs'!$A$5</c:f>
              <c:strCache>
                <c:ptCount val="1"/>
                <c:pt idx="0">
                  <c:v>BHWA03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Graphs'!$B$64:$M$64</c:f>
              <c:numCache>
                <c:formatCode>General</c:formatCode>
                <c:ptCount val="12"/>
                <c:pt idx="0">
                  <c:v>31</c:v>
                </c:pt>
                <c:pt idx="1">
                  <c:v>33</c:v>
                </c:pt>
                <c:pt idx="2">
                  <c:v>33</c:v>
                </c:pt>
                <c:pt idx="3">
                  <c:v>34</c:v>
                </c:pt>
                <c:pt idx="4">
                  <c:v>32</c:v>
                </c:pt>
                <c:pt idx="5">
                  <c:v>33</c:v>
                </c:pt>
                <c:pt idx="6">
                  <c:v>33</c:v>
                </c:pt>
                <c:pt idx="7">
                  <c:v>31</c:v>
                </c:pt>
                <c:pt idx="8">
                  <c:v>31</c:v>
                </c:pt>
                <c:pt idx="9">
                  <c:v>36</c:v>
                </c:pt>
                <c:pt idx="10">
                  <c:v>30</c:v>
                </c:pt>
                <c:pt idx="11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47-45B6-A547-E7AAA7AB72F2}"/>
            </c:ext>
          </c:extLst>
        </c:ser>
        <c:ser>
          <c:idx val="3"/>
          <c:order val="3"/>
          <c:tx>
            <c:strRef>
              <c:f>'Groundwater Quality Graphs'!$A$6</c:f>
              <c:strCache>
                <c:ptCount val="1"/>
                <c:pt idx="0">
                  <c:v>BHWA04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Graphs'!$B$65:$M$65</c:f>
              <c:numCache>
                <c:formatCode>General</c:formatCode>
                <c:ptCount val="12"/>
                <c:pt idx="0">
                  <c:v>32</c:v>
                </c:pt>
                <c:pt idx="1">
                  <c:v>15</c:v>
                </c:pt>
                <c:pt idx="2">
                  <c:v>22</c:v>
                </c:pt>
                <c:pt idx="3">
                  <c:v>19</c:v>
                </c:pt>
                <c:pt idx="4">
                  <c:v>28</c:v>
                </c:pt>
                <c:pt idx="5">
                  <c:v>27</c:v>
                </c:pt>
                <c:pt idx="6">
                  <c:v>27</c:v>
                </c:pt>
                <c:pt idx="7">
                  <c:v>28</c:v>
                </c:pt>
                <c:pt idx="8">
                  <c:v>24</c:v>
                </c:pt>
                <c:pt idx="9">
                  <c:v>34</c:v>
                </c:pt>
                <c:pt idx="10">
                  <c:v>44</c:v>
                </c:pt>
                <c:pt idx="11">
                  <c:v>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47-45B6-A547-E7AAA7AB72F2}"/>
            </c:ext>
          </c:extLst>
        </c:ser>
        <c:ser>
          <c:idx val="4"/>
          <c:order val="4"/>
          <c:tx>
            <c:strRef>
              <c:f>'Groundwater Quality Graphs'!$A$66</c:f>
              <c:strCache>
                <c:ptCount val="1"/>
                <c:pt idx="0">
                  <c:v>UKDWS = 250mg/l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'Groundwater Quality Graphs'!$B$2:$M$2</c:f>
              <c:numCache>
                <c:formatCode>mmm\-yy</c:formatCode>
                <c:ptCount val="12"/>
                <c:pt idx="0">
                  <c:v>44044</c:v>
                </c:pt>
                <c:pt idx="1">
                  <c:v>44075</c:v>
                </c:pt>
                <c:pt idx="2">
                  <c:v>44105</c:v>
                </c:pt>
                <c:pt idx="3">
                  <c:v>44136</c:v>
                </c:pt>
                <c:pt idx="4">
                  <c:v>44166</c:v>
                </c:pt>
                <c:pt idx="5">
                  <c:v>44197</c:v>
                </c:pt>
                <c:pt idx="6">
                  <c:v>44228</c:v>
                </c:pt>
                <c:pt idx="7">
                  <c:v>44256</c:v>
                </c:pt>
                <c:pt idx="8">
                  <c:v>44301</c:v>
                </c:pt>
                <c:pt idx="9">
                  <c:v>44317</c:v>
                </c:pt>
                <c:pt idx="10">
                  <c:v>44348</c:v>
                </c:pt>
                <c:pt idx="11">
                  <c:v>44593</c:v>
                </c:pt>
              </c:numCache>
            </c:numRef>
          </c:xVal>
          <c:yVal>
            <c:numRef>
              <c:f>'Groundwater Quality Graphs'!$B$66:$M$66</c:f>
              <c:numCache>
                <c:formatCode>General</c:formatCode>
                <c:ptCount val="12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47-45B6-A547-E7AAA7AB7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130440"/>
        <c:axId val="403129128"/>
      </c:scatterChart>
      <c:valAx>
        <c:axId val="403130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29128"/>
        <c:crosses val="autoZero"/>
        <c:crossBetween val="midCat"/>
      </c:valAx>
      <c:valAx>
        <c:axId val="40312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aseline="0"/>
                  <a:t>Sulphate Concentrations (mg/l)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130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585005381198811"/>
          <c:y val="0.24655576640969448"/>
          <c:w val="0.24415000350431443"/>
          <c:h val="0.438201736640627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4" Type="http://schemas.openxmlformats.org/officeDocument/2006/relationships/chart" Target="../charts/chart3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284656</xdr:colOff>
      <xdr:row>0</xdr:row>
      <xdr:rowOff>117218</xdr:rowOff>
    </xdr:from>
    <xdr:to>
      <xdr:col>23</xdr:col>
      <xdr:colOff>110091</xdr:colOff>
      <xdr:row>16</xdr:row>
      <xdr:rowOff>26360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C30692-124A-49DD-94F3-B3F138B33E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159123</xdr:colOff>
      <xdr:row>0</xdr:row>
      <xdr:rowOff>96371</xdr:rowOff>
    </xdr:from>
    <xdr:to>
      <xdr:col>31</xdr:col>
      <xdr:colOff>590923</xdr:colOff>
      <xdr:row>16</xdr:row>
      <xdr:rowOff>814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919BC5-CF18-4001-A047-00A170103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292100</xdr:colOff>
      <xdr:row>16</xdr:row>
      <xdr:rowOff>101599</xdr:rowOff>
    </xdr:from>
    <xdr:to>
      <xdr:col>23</xdr:col>
      <xdr:colOff>120650</xdr:colOff>
      <xdr:row>33</xdr:row>
      <xdr:rowOff>104774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F9B97AB-CFC2-41DF-91A2-869FA973B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203200</xdr:colOff>
      <xdr:row>16</xdr:row>
      <xdr:rowOff>92074</xdr:rowOff>
    </xdr:from>
    <xdr:to>
      <xdr:col>32</xdr:col>
      <xdr:colOff>31750</xdr:colOff>
      <xdr:row>33</xdr:row>
      <xdr:rowOff>95249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CAF41DE-0C7F-4F48-9576-A2C99388E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539750</xdr:colOff>
      <xdr:row>39</xdr:row>
      <xdr:rowOff>98425</xdr:rowOff>
    </xdr:from>
    <xdr:to>
      <xdr:col>23</xdr:col>
      <xdr:colOff>329969</xdr:colOff>
      <xdr:row>56</xdr:row>
      <xdr:rowOff>158750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13217E0-10DC-4E23-AFFB-5715AAEEC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422274</xdr:colOff>
      <xdr:row>39</xdr:row>
      <xdr:rowOff>104774</xdr:rowOff>
    </xdr:from>
    <xdr:to>
      <xdr:col>32</xdr:col>
      <xdr:colOff>215591</xdr:colOff>
      <xdr:row>56</xdr:row>
      <xdr:rowOff>99681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59A45BE-0AE8-4F37-ADF3-D7A318956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501649</xdr:colOff>
      <xdr:row>57</xdr:row>
      <xdr:rowOff>38099</xdr:rowOff>
    </xdr:from>
    <xdr:to>
      <xdr:col>23</xdr:col>
      <xdr:colOff>294966</xdr:colOff>
      <xdr:row>74</xdr:row>
      <xdr:rowOff>39620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E7E5732-0C1A-43F4-95B1-BFFEB5AE8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425450</xdr:colOff>
      <xdr:row>56</xdr:row>
      <xdr:rowOff>161925</xdr:rowOff>
    </xdr:from>
    <xdr:to>
      <xdr:col>32</xdr:col>
      <xdr:colOff>222250</xdr:colOff>
      <xdr:row>74</xdr:row>
      <xdr:rowOff>79375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634B1AA-59C7-413F-A3B6-EEC5A9271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285750</xdr:colOff>
      <xdr:row>77</xdr:row>
      <xdr:rowOff>60324</xdr:rowOff>
    </xdr:from>
    <xdr:to>
      <xdr:col>23</xdr:col>
      <xdr:colOff>190500</xdr:colOff>
      <xdr:row>94</xdr:row>
      <xdr:rowOff>126999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50C0115-F00F-45B6-A3F0-8AFF59C64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381000</xdr:colOff>
      <xdr:row>77</xdr:row>
      <xdr:rowOff>47624</xdr:rowOff>
    </xdr:from>
    <xdr:to>
      <xdr:col>32</xdr:col>
      <xdr:colOff>285750</xdr:colOff>
      <xdr:row>94</xdr:row>
      <xdr:rowOff>114299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8D2DA81-36C5-44B7-A1DA-6B4800735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284656</xdr:colOff>
      <xdr:row>0</xdr:row>
      <xdr:rowOff>117218</xdr:rowOff>
    </xdr:from>
    <xdr:to>
      <xdr:col>22</xdr:col>
      <xdr:colOff>501577</xdr:colOff>
      <xdr:row>15</xdr:row>
      <xdr:rowOff>69192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6025DD-7305-4377-B04F-07D5B8B5D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159123</xdr:colOff>
      <xdr:row>0</xdr:row>
      <xdr:rowOff>96371</xdr:rowOff>
    </xdr:from>
    <xdr:to>
      <xdr:col>31</xdr:col>
      <xdr:colOff>379033</xdr:colOff>
      <xdr:row>15</xdr:row>
      <xdr:rowOff>43863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5A0C34-3AF5-4265-93AE-C05E00242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292100</xdr:colOff>
      <xdr:row>16</xdr:row>
      <xdr:rowOff>101600</xdr:rowOff>
    </xdr:from>
    <xdr:to>
      <xdr:col>22</xdr:col>
      <xdr:colOff>512010</xdr:colOff>
      <xdr:row>32</xdr:row>
      <xdr:rowOff>145462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C3FEE9A-C55B-42EF-AADC-8D954B8B1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203200</xdr:colOff>
      <xdr:row>16</xdr:row>
      <xdr:rowOff>12700</xdr:rowOff>
    </xdr:from>
    <xdr:to>
      <xdr:col>31</xdr:col>
      <xdr:colOff>423110</xdr:colOff>
      <xdr:row>32</xdr:row>
      <xdr:rowOff>56562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988356F-7787-43C7-A660-50A64B125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444500</xdr:colOff>
      <xdr:row>33</xdr:row>
      <xdr:rowOff>114300</xdr:rowOff>
    </xdr:from>
    <xdr:to>
      <xdr:col>23</xdr:col>
      <xdr:colOff>51821</xdr:colOff>
      <xdr:row>50</xdr:row>
      <xdr:rowOff>88900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6A233EE-03C8-4484-8F09-D1E1B3AA5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406400</xdr:colOff>
      <xdr:row>33</xdr:row>
      <xdr:rowOff>25400</xdr:rowOff>
    </xdr:from>
    <xdr:to>
      <xdr:col>32</xdr:col>
      <xdr:colOff>16710</xdr:colOff>
      <xdr:row>49</xdr:row>
      <xdr:rowOff>81962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E3EFBF8-6780-4FF4-B9D0-A0EF73F0E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406400</xdr:colOff>
      <xdr:row>50</xdr:row>
      <xdr:rowOff>123825</xdr:rowOff>
    </xdr:from>
    <xdr:to>
      <xdr:col>23</xdr:col>
      <xdr:colOff>16710</xdr:colOff>
      <xdr:row>66</xdr:row>
      <xdr:rowOff>180387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DB0D8DE-5448-41A7-9AFD-F7E457964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76200</xdr:colOff>
      <xdr:row>51</xdr:row>
      <xdr:rowOff>114300</xdr:rowOff>
    </xdr:from>
    <xdr:to>
      <xdr:col>32</xdr:col>
      <xdr:colOff>293121</xdr:colOff>
      <xdr:row>68</xdr:row>
      <xdr:rowOff>88900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E1B6469-BFD7-4878-836B-21F5269E17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69</xdr:row>
      <xdr:rowOff>12700</xdr:rowOff>
    </xdr:from>
    <xdr:to>
      <xdr:col>23</xdr:col>
      <xdr:colOff>216921</xdr:colOff>
      <xdr:row>85</xdr:row>
      <xdr:rowOff>177800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B88B1E6-FE88-476A-B423-B170D7448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0</xdr:colOff>
      <xdr:row>70</xdr:row>
      <xdr:rowOff>0</xdr:rowOff>
    </xdr:from>
    <xdr:to>
      <xdr:col>32</xdr:col>
      <xdr:colOff>216921</xdr:colOff>
      <xdr:row>86</xdr:row>
      <xdr:rowOff>165100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4338779-CF53-4501-B8DB-BB4B73621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284656</xdr:colOff>
      <xdr:row>1</xdr:row>
      <xdr:rowOff>12444</xdr:rowOff>
    </xdr:from>
    <xdr:to>
      <xdr:col>22</xdr:col>
      <xdr:colOff>501577</xdr:colOff>
      <xdr:row>15</xdr:row>
      <xdr:rowOff>133351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9D4B5B-366E-4B74-ACFE-108E32B50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130548</xdr:colOff>
      <xdr:row>1</xdr:row>
      <xdr:rowOff>1121</xdr:rowOff>
    </xdr:from>
    <xdr:to>
      <xdr:col>31</xdr:col>
      <xdr:colOff>350458</xdr:colOff>
      <xdr:row>15</xdr:row>
      <xdr:rowOff>139113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84790E4-4424-47DD-BA07-100202E84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282575</xdr:colOff>
      <xdr:row>16</xdr:row>
      <xdr:rowOff>34925</xdr:rowOff>
    </xdr:from>
    <xdr:to>
      <xdr:col>22</xdr:col>
      <xdr:colOff>502485</xdr:colOff>
      <xdr:row>32</xdr:row>
      <xdr:rowOff>78787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B37E29-144D-45FA-8301-63E4693F3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104895</xdr:colOff>
      <xdr:row>34</xdr:row>
      <xdr:rowOff>3535</xdr:rowOff>
    </xdr:from>
    <xdr:to>
      <xdr:col>31</xdr:col>
      <xdr:colOff>324805</xdr:colOff>
      <xdr:row>50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6618370-A48D-4175-9F20-EAC46B4A6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264962</xdr:colOff>
      <xdr:row>51</xdr:row>
      <xdr:rowOff>79435</xdr:rowOff>
    </xdr:from>
    <xdr:to>
      <xdr:col>22</xdr:col>
      <xdr:colOff>504825</xdr:colOff>
      <xdr:row>68</xdr:row>
      <xdr:rowOff>54035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74B6C09-3388-4309-A267-F2668BFEF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165399</xdr:colOff>
      <xdr:row>16</xdr:row>
      <xdr:rowOff>32769</xdr:rowOff>
    </xdr:from>
    <xdr:to>
      <xdr:col>31</xdr:col>
      <xdr:colOff>386746</xdr:colOff>
      <xdr:row>32</xdr:row>
      <xdr:rowOff>107302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601A172-D252-48B5-9BB9-66C5B5D63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109507</xdr:colOff>
      <xdr:row>51</xdr:row>
      <xdr:rowOff>90037</xdr:rowOff>
    </xdr:from>
    <xdr:to>
      <xdr:col>31</xdr:col>
      <xdr:colOff>329418</xdr:colOff>
      <xdr:row>68</xdr:row>
      <xdr:rowOff>85724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D79F350-B01A-405B-A76D-9C09071FE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273888</xdr:colOff>
      <xdr:row>33</xdr:row>
      <xdr:rowOff>186906</xdr:rowOff>
    </xdr:from>
    <xdr:to>
      <xdr:col>22</xdr:col>
      <xdr:colOff>490808</xdr:colOff>
      <xdr:row>51</xdr:row>
      <xdr:rowOff>19050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BC07946-EAEE-4D2D-9784-7962C8256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276225</xdr:colOff>
      <xdr:row>69</xdr:row>
      <xdr:rowOff>184150</xdr:rowOff>
    </xdr:from>
    <xdr:to>
      <xdr:col>22</xdr:col>
      <xdr:colOff>493146</xdr:colOff>
      <xdr:row>86</xdr:row>
      <xdr:rowOff>158750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F55DC20-D240-4444-B37E-32A468B01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123825</xdr:colOff>
      <xdr:row>70</xdr:row>
      <xdr:rowOff>0</xdr:rowOff>
    </xdr:from>
    <xdr:to>
      <xdr:col>31</xdr:col>
      <xdr:colOff>340746</xdr:colOff>
      <xdr:row>86</xdr:row>
      <xdr:rowOff>165100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6291F3F-4DEA-4E00-BEFB-6F29DEE0D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53653</xdr:colOff>
      <xdr:row>8</xdr:row>
      <xdr:rowOff>19668</xdr:rowOff>
    </xdr:from>
    <xdr:to>
      <xdr:col>16</xdr:col>
      <xdr:colOff>63860</xdr:colOff>
      <xdr:row>36</xdr:row>
      <xdr:rowOff>46542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99963DA-B87E-4CD4-9D2E-114A13E79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183437</xdr:colOff>
      <xdr:row>48</xdr:row>
      <xdr:rowOff>35413</xdr:rowOff>
    </xdr:from>
    <xdr:to>
      <xdr:col>15</xdr:col>
      <xdr:colOff>839932</xdr:colOff>
      <xdr:row>76</xdr:row>
      <xdr:rowOff>46542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7CFD1AF-3D79-4546-B702-4802ACE8E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214374</xdr:colOff>
      <xdr:row>88</xdr:row>
      <xdr:rowOff>34482</xdr:rowOff>
    </xdr:from>
    <xdr:to>
      <xdr:col>15</xdr:col>
      <xdr:colOff>929769</xdr:colOff>
      <xdr:row>115</xdr:row>
      <xdr:rowOff>172099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1EC2B34C-2826-4291-BDC5-1A62D1D74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223899</xdr:colOff>
      <xdr:row>127</xdr:row>
      <xdr:rowOff>190346</xdr:rowOff>
    </xdr:from>
    <xdr:to>
      <xdr:col>15</xdr:col>
      <xdr:colOff>929769</xdr:colOff>
      <xdr:row>155</xdr:row>
      <xdr:rowOff>173182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D73F2F3-505A-45EE-B804-BBD511112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27573-952B-4416-92A5-697181A32D11}">
  <dimension ref="A1:L32"/>
  <sheetViews>
    <sheetView view="pageLayout" zoomScale="70" zoomScaleNormal="100" zoomScalePageLayoutView="70" workbookViewId="0">
      <selection activeCell="C5" sqref="C5"/>
    </sheetView>
  </sheetViews>
  <sheetFormatPr defaultRowHeight="15"/>
  <cols>
    <col min="1" max="1" width="12.85546875" bestFit="1" customWidth="1"/>
    <col min="3" max="4" width="9.42578125" bestFit="1" customWidth="1"/>
    <col min="5" max="5" width="9.7109375" bestFit="1" customWidth="1"/>
    <col min="6" max="6" width="9.85546875" bestFit="1" customWidth="1"/>
    <col min="7" max="7" width="12.42578125" customWidth="1"/>
    <col min="8" max="8" width="10" customWidth="1"/>
  </cols>
  <sheetData>
    <row r="1" spans="1:12" ht="15" customHeight="1">
      <c r="A1" s="158" t="s">
        <v>122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60"/>
    </row>
    <row r="2" spans="1:12">
      <c r="A2" s="161" t="s">
        <v>107</v>
      </c>
      <c r="B2" s="162" t="s">
        <v>108</v>
      </c>
      <c r="C2" s="162" t="s">
        <v>109</v>
      </c>
      <c r="D2" s="162"/>
      <c r="E2" s="162"/>
      <c r="F2" s="162"/>
      <c r="G2" s="162"/>
      <c r="H2" s="162" t="s">
        <v>110</v>
      </c>
      <c r="I2" s="162"/>
      <c r="J2" s="162"/>
      <c r="K2" s="162"/>
      <c r="L2" s="163"/>
    </row>
    <row r="3" spans="1:12" ht="15" customHeight="1">
      <c r="A3" s="161"/>
      <c r="B3" s="162"/>
      <c r="C3" s="162" t="s">
        <v>138</v>
      </c>
      <c r="D3" s="162" t="s">
        <v>139</v>
      </c>
      <c r="E3" s="162" t="s">
        <v>140</v>
      </c>
      <c r="F3" s="162" t="s">
        <v>141</v>
      </c>
      <c r="G3" s="162" t="s">
        <v>123</v>
      </c>
      <c r="H3" s="162" t="s">
        <v>138</v>
      </c>
      <c r="I3" s="162" t="s">
        <v>139</v>
      </c>
      <c r="J3" s="162" t="s">
        <v>140</v>
      </c>
      <c r="K3" s="162" t="s">
        <v>141</v>
      </c>
      <c r="L3" s="163" t="s">
        <v>123</v>
      </c>
    </row>
    <row r="4" spans="1:12" ht="33.75" customHeight="1">
      <c r="A4" s="161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3"/>
    </row>
    <row r="5" spans="1:12" ht="15" customHeight="1">
      <c r="A5" s="170" t="s">
        <v>126</v>
      </c>
      <c r="B5" s="171"/>
      <c r="C5" s="80">
        <v>141.53</v>
      </c>
      <c r="D5" s="80">
        <v>141.28</v>
      </c>
      <c r="E5" s="80">
        <v>139.43</v>
      </c>
      <c r="F5" s="80">
        <v>138.66999999999999</v>
      </c>
      <c r="G5" s="80" t="s">
        <v>136</v>
      </c>
      <c r="H5" s="80">
        <v>141.53</v>
      </c>
      <c r="I5" s="80">
        <v>141.28</v>
      </c>
      <c r="J5" s="80">
        <v>139.43</v>
      </c>
      <c r="K5" s="80">
        <v>138.66999999999999</v>
      </c>
      <c r="L5" s="86">
        <v>118.67</v>
      </c>
    </row>
    <row r="6" spans="1:12">
      <c r="A6" s="16">
        <v>43822</v>
      </c>
      <c r="B6" s="14" t="s">
        <v>111</v>
      </c>
      <c r="C6" s="83" t="s">
        <v>112</v>
      </c>
      <c r="D6" s="84">
        <v>34.299999999999997</v>
      </c>
      <c r="E6" s="84">
        <v>25.5</v>
      </c>
      <c r="F6" s="84">
        <v>22.7</v>
      </c>
      <c r="G6" s="15" t="s">
        <v>90</v>
      </c>
      <c r="H6" s="14" t="s">
        <v>112</v>
      </c>
      <c r="I6" s="14">
        <v>106.98</v>
      </c>
      <c r="J6" s="14">
        <v>113.93</v>
      </c>
      <c r="K6" s="14">
        <v>115.97</v>
      </c>
      <c r="L6" s="17" t="s">
        <v>90</v>
      </c>
    </row>
    <row r="7" spans="1:12" ht="15" customHeight="1">
      <c r="A7" s="16">
        <v>43867</v>
      </c>
      <c r="B7" s="14" t="s">
        <v>111</v>
      </c>
      <c r="C7" s="83" t="s">
        <v>112</v>
      </c>
      <c r="D7" s="84">
        <v>34.6</v>
      </c>
      <c r="E7" s="84">
        <v>24.5</v>
      </c>
      <c r="F7" s="84">
        <v>22</v>
      </c>
      <c r="G7" s="15" t="s">
        <v>90</v>
      </c>
      <c r="H7" s="14" t="s">
        <v>112</v>
      </c>
      <c r="I7" s="14">
        <v>106.68</v>
      </c>
      <c r="J7" s="14">
        <v>114.93</v>
      </c>
      <c r="K7" s="14">
        <v>116.67</v>
      </c>
      <c r="L7" s="17" t="s">
        <v>90</v>
      </c>
    </row>
    <row r="8" spans="1:12" ht="15" customHeight="1">
      <c r="A8" s="16">
        <v>43928</v>
      </c>
      <c r="B8" s="14" t="s">
        <v>111</v>
      </c>
      <c r="C8" s="84">
        <v>34.700000000000003</v>
      </c>
      <c r="D8" s="84">
        <v>29.8</v>
      </c>
      <c r="E8" s="84">
        <v>22.7</v>
      </c>
      <c r="F8" s="84">
        <v>19.899999999999999</v>
      </c>
      <c r="G8" s="15" t="s">
        <v>90</v>
      </c>
      <c r="H8" s="14">
        <v>106.83</v>
      </c>
      <c r="I8" s="14">
        <v>111.48</v>
      </c>
      <c r="J8" s="14">
        <v>116.73</v>
      </c>
      <c r="K8" s="14">
        <v>118.77</v>
      </c>
      <c r="L8" s="17" t="s">
        <v>90</v>
      </c>
    </row>
    <row r="9" spans="1:12">
      <c r="A9" s="16">
        <v>43957</v>
      </c>
      <c r="B9" s="14" t="s">
        <v>111</v>
      </c>
      <c r="C9" s="84">
        <v>34.5</v>
      </c>
      <c r="D9" s="84">
        <v>32.700000000000003</v>
      </c>
      <c r="E9" s="84">
        <v>22.7</v>
      </c>
      <c r="F9" s="84">
        <v>20.3</v>
      </c>
      <c r="G9" s="15" t="s">
        <v>90</v>
      </c>
      <c r="H9" s="14">
        <v>107.03</v>
      </c>
      <c r="I9" s="14">
        <v>108.58</v>
      </c>
      <c r="J9" s="14">
        <v>116.73</v>
      </c>
      <c r="K9" s="14">
        <v>118.37</v>
      </c>
      <c r="L9" s="17" t="s">
        <v>90</v>
      </c>
    </row>
    <row r="10" spans="1:12">
      <c r="A10" s="16">
        <v>43985</v>
      </c>
      <c r="B10" s="14" t="s">
        <v>111</v>
      </c>
      <c r="C10" s="84">
        <v>34.6</v>
      </c>
      <c r="D10" s="84">
        <v>34.6</v>
      </c>
      <c r="E10" s="84">
        <v>22.9</v>
      </c>
      <c r="F10" s="84">
        <v>20.7</v>
      </c>
      <c r="G10" s="15" t="s">
        <v>90</v>
      </c>
      <c r="H10" s="14">
        <v>106.93</v>
      </c>
      <c r="I10" s="14">
        <v>106.68</v>
      </c>
      <c r="J10" s="14">
        <v>116.53</v>
      </c>
      <c r="K10" s="14">
        <v>117.97</v>
      </c>
      <c r="L10" s="17" t="s">
        <v>90</v>
      </c>
    </row>
    <row r="11" spans="1:12">
      <c r="A11" s="16">
        <v>44021</v>
      </c>
      <c r="B11" s="14" t="s">
        <v>113</v>
      </c>
      <c r="C11" s="84">
        <v>35.1</v>
      </c>
      <c r="D11" s="84">
        <v>35.4</v>
      </c>
      <c r="E11" s="84">
        <v>22.9</v>
      </c>
      <c r="F11" s="84">
        <v>21.2</v>
      </c>
      <c r="G11" s="15" t="s">
        <v>90</v>
      </c>
      <c r="H11" s="14">
        <v>106.43</v>
      </c>
      <c r="I11" s="14">
        <v>105.87</v>
      </c>
      <c r="J11" s="14">
        <v>116.48</v>
      </c>
      <c r="K11" s="14">
        <v>117.52</v>
      </c>
      <c r="L11" s="17" t="s">
        <v>90</v>
      </c>
    </row>
    <row r="12" spans="1:12">
      <c r="A12" s="16">
        <v>44062</v>
      </c>
      <c r="B12" s="14" t="s">
        <v>113</v>
      </c>
      <c r="C12" s="84">
        <v>35.4</v>
      </c>
      <c r="D12" s="84">
        <v>36.1</v>
      </c>
      <c r="E12" s="84">
        <v>23.6</v>
      </c>
      <c r="F12" s="84">
        <v>21.8</v>
      </c>
      <c r="G12" s="15" t="s">
        <v>90</v>
      </c>
      <c r="H12" s="14">
        <v>106.13</v>
      </c>
      <c r="I12" s="14">
        <v>105.17</v>
      </c>
      <c r="J12" s="14">
        <v>115.78</v>
      </c>
      <c r="K12" s="14">
        <v>116.92</v>
      </c>
      <c r="L12" s="17" t="s">
        <v>90</v>
      </c>
    </row>
    <row r="13" spans="1:12">
      <c r="A13" s="16">
        <v>44089</v>
      </c>
      <c r="B13" s="14" t="s">
        <v>113</v>
      </c>
      <c r="C13" s="84">
        <v>36.200000000000003</v>
      </c>
      <c r="D13" s="84">
        <v>36.6</v>
      </c>
      <c r="E13" s="84">
        <v>24.6</v>
      </c>
      <c r="F13" s="84">
        <v>22.5</v>
      </c>
      <c r="G13" s="15" t="s">
        <v>90</v>
      </c>
      <c r="H13" s="14">
        <v>105.35</v>
      </c>
      <c r="I13" s="14">
        <v>104.71</v>
      </c>
      <c r="J13" s="14">
        <v>114.84</v>
      </c>
      <c r="K13" s="14">
        <v>116.17</v>
      </c>
      <c r="L13" s="17" t="s">
        <v>90</v>
      </c>
    </row>
    <row r="14" spans="1:12">
      <c r="A14" s="16">
        <v>44117</v>
      </c>
      <c r="B14" s="14" t="s">
        <v>113</v>
      </c>
      <c r="C14" s="84">
        <v>36.4</v>
      </c>
      <c r="D14" s="84">
        <v>36.299999999999997</v>
      </c>
      <c r="E14" s="84">
        <v>24.8</v>
      </c>
      <c r="F14" s="84">
        <v>23.5</v>
      </c>
      <c r="G14" s="15" t="s">
        <v>90</v>
      </c>
      <c r="H14" s="14">
        <v>105.13</v>
      </c>
      <c r="I14" s="14">
        <v>104.95</v>
      </c>
      <c r="J14" s="14">
        <v>114.6</v>
      </c>
      <c r="K14" s="14">
        <v>115.19</v>
      </c>
      <c r="L14" s="17" t="s">
        <v>90</v>
      </c>
    </row>
    <row r="15" spans="1:12" ht="15" customHeight="1">
      <c r="A15" s="16">
        <v>44152</v>
      </c>
      <c r="B15" s="14" t="s">
        <v>113</v>
      </c>
      <c r="C15" s="84">
        <v>36.5</v>
      </c>
      <c r="D15" s="84">
        <v>36</v>
      </c>
      <c r="E15" s="84">
        <v>24.9</v>
      </c>
      <c r="F15" s="84">
        <v>22.7</v>
      </c>
      <c r="G15" s="15">
        <v>9.5</v>
      </c>
      <c r="H15" s="14">
        <v>105.03</v>
      </c>
      <c r="I15" s="14">
        <v>105.28</v>
      </c>
      <c r="J15" s="14">
        <v>114.53</v>
      </c>
      <c r="K15" s="14">
        <v>115.97</v>
      </c>
      <c r="L15" s="87">
        <f>$L$5-G15</f>
        <v>109.17</v>
      </c>
    </row>
    <row r="16" spans="1:12" ht="15" customHeight="1">
      <c r="A16" s="16">
        <v>44181</v>
      </c>
      <c r="B16" s="14" t="s">
        <v>113</v>
      </c>
      <c r="C16" s="84">
        <v>36.4</v>
      </c>
      <c r="D16" s="84">
        <v>35.799999999999997</v>
      </c>
      <c r="E16" s="84">
        <v>24.8</v>
      </c>
      <c r="F16" s="84">
        <v>22.5</v>
      </c>
      <c r="G16" s="84">
        <v>8</v>
      </c>
      <c r="H16" s="14">
        <v>105.13</v>
      </c>
      <c r="I16" s="14">
        <v>105.48</v>
      </c>
      <c r="J16" s="14">
        <v>114.63</v>
      </c>
      <c r="K16" s="14">
        <v>116.17</v>
      </c>
      <c r="L16" s="87">
        <f>$L$5-G16</f>
        <v>110.67</v>
      </c>
    </row>
    <row r="17" spans="1:12" ht="15" customHeight="1">
      <c r="A17" s="16">
        <v>44215</v>
      </c>
      <c r="B17" s="14" t="s">
        <v>113</v>
      </c>
      <c r="C17" s="84" t="s">
        <v>90</v>
      </c>
      <c r="D17" s="84" t="s">
        <v>90</v>
      </c>
      <c r="E17" s="84">
        <v>23.8</v>
      </c>
      <c r="F17" s="84">
        <v>21.2</v>
      </c>
      <c r="G17" s="84" t="s">
        <v>90</v>
      </c>
      <c r="H17" s="14" t="s">
        <v>90</v>
      </c>
      <c r="I17" s="14" t="s">
        <v>90</v>
      </c>
      <c r="J17" s="14">
        <v>115.6</v>
      </c>
      <c r="K17" s="14">
        <v>117.5</v>
      </c>
      <c r="L17" s="87" t="s">
        <v>90</v>
      </c>
    </row>
    <row r="18" spans="1:12" ht="15" customHeight="1">
      <c r="A18" s="16">
        <v>44222</v>
      </c>
      <c r="B18" s="14" t="s">
        <v>113</v>
      </c>
      <c r="C18" s="84">
        <v>35.4</v>
      </c>
      <c r="D18" s="84">
        <v>29.7</v>
      </c>
      <c r="E18" s="84">
        <v>23.5</v>
      </c>
      <c r="F18" s="84">
        <v>20.3</v>
      </c>
      <c r="G18" s="84">
        <v>6.2</v>
      </c>
      <c r="H18" s="14">
        <v>106.13</v>
      </c>
      <c r="I18" s="14">
        <v>111.58</v>
      </c>
      <c r="J18" s="14">
        <v>115.93</v>
      </c>
      <c r="K18" s="14">
        <v>118.37</v>
      </c>
      <c r="L18" s="87">
        <f>$L$5-G18</f>
        <v>112.47</v>
      </c>
    </row>
    <row r="19" spans="1:12" ht="15" customHeight="1">
      <c r="A19" s="16">
        <v>44243</v>
      </c>
      <c r="B19" s="14" t="s">
        <v>113</v>
      </c>
      <c r="C19" s="84">
        <v>34</v>
      </c>
      <c r="D19" s="84">
        <v>27.6</v>
      </c>
      <c r="E19" s="84">
        <v>22.1</v>
      </c>
      <c r="F19" s="84">
        <v>18.899999999999999</v>
      </c>
      <c r="G19" s="84">
        <v>3.7</v>
      </c>
      <c r="H19" s="14">
        <v>107.53</v>
      </c>
      <c r="I19" s="14">
        <v>113.68</v>
      </c>
      <c r="J19" s="14">
        <v>117.33000000000001</v>
      </c>
      <c r="K19" s="14">
        <v>119.76999999999998</v>
      </c>
      <c r="L19" s="87">
        <f>$L$5-G19</f>
        <v>114.97</v>
      </c>
    </row>
    <row r="20" spans="1:12" ht="15" customHeight="1">
      <c r="A20" s="16">
        <v>44265</v>
      </c>
      <c r="B20" s="14" t="s">
        <v>113</v>
      </c>
      <c r="C20" s="84">
        <v>32.799999999999997</v>
      </c>
      <c r="D20" s="84">
        <v>27.6</v>
      </c>
      <c r="E20" s="84">
        <v>21.6</v>
      </c>
      <c r="F20" s="84">
        <v>18.8</v>
      </c>
      <c r="G20" s="84">
        <v>3.7</v>
      </c>
      <c r="H20" s="14">
        <v>108.73</v>
      </c>
      <c r="I20" s="14">
        <v>113.68</v>
      </c>
      <c r="J20" s="14">
        <v>117.83000000000001</v>
      </c>
      <c r="K20" s="14">
        <v>119.86999999999999</v>
      </c>
      <c r="L20" s="87">
        <v>114.97</v>
      </c>
    </row>
    <row r="21" spans="1:12" ht="15" customHeight="1">
      <c r="A21" s="16">
        <v>44299</v>
      </c>
      <c r="B21" s="14" t="s">
        <v>113</v>
      </c>
      <c r="C21" s="84">
        <v>32.6</v>
      </c>
      <c r="D21" s="84">
        <v>29.3</v>
      </c>
      <c r="E21" s="84">
        <v>21.8</v>
      </c>
      <c r="F21" s="84">
        <v>19.5</v>
      </c>
      <c r="G21" s="84">
        <v>5.25</v>
      </c>
      <c r="H21" s="14">
        <v>108.93</v>
      </c>
      <c r="I21" s="14">
        <v>111.98</v>
      </c>
      <c r="J21" s="14">
        <v>117.63000000000001</v>
      </c>
      <c r="K21" s="14">
        <v>119.16999999999999</v>
      </c>
      <c r="L21" s="87">
        <v>113.42</v>
      </c>
    </row>
    <row r="22" spans="1:12" ht="15" customHeight="1">
      <c r="A22" s="16">
        <v>44327</v>
      </c>
      <c r="B22" s="14" t="s">
        <v>113</v>
      </c>
      <c r="C22" s="84">
        <v>32.909999999999997</v>
      </c>
      <c r="D22" s="84">
        <v>31.99</v>
      </c>
      <c r="E22" s="84">
        <v>22.12</v>
      </c>
      <c r="F22" s="84">
        <v>19.96</v>
      </c>
      <c r="G22" s="84">
        <v>5.35</v>
      </c>
      <c r="H22" s="85">
        <v>108.63</v>
      </c>
      <c r="I22" s="85">
        <v>109.28</v>
      </c>
      <c r="J22" s="85">
        <v>117.33</v>
      </c>
      <c r="K22" s="85">
        <v>118.67</v>
      </c>
      <c r="L22" s="87">
        <v>113.27</v>
      </c>
    </row>
    <row r="23" spans="1:12" ht="15" customHeight="1">
      <c r="A23" s="88">
        <v>44353</v>
      </c>
      <c r="B23" s="89" t="s">
        <v>113</v>
      </c>
      <c r="C23" s="90">
        <v>33.56</v>
      </c>
      <c r="D23" s="90">
        <v>32.200000000000003</v>
      </c>
      <c r="E23" s="90">
        <v>22.98</v>
      </c>
      <c r="F23" s="90">
        <v>20.23</v>
      </c>
      <c r="G23" s="90">
        <v>6.87</v>
      </c>
      <c r="H23" s="91">
        <v>107.97</v>
      </c>
      <c r="I23" s="91">
        <v>109.08</v>
      </c>
      <c r="J23" s="91">
        <v>116.45</v>
      </c>
      <c r="K23" s="91">
        <v>118.43999999999998</v>
      </c>
      <c r="L23" s="92">
        <v>111.8</v>
      </c>
    </row>
    <row r="24" spans="1:12" ht="15" customHeight="1">
      <c r="A24" s="172" t="s">
        <v>114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4"/>
    </row>
    <row r="25" spans="1:12" ht="15" customHeight="1">
      <c r="A25" s="164" t="s">
        <v>115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6"/>
    </row>
    <row r="26" spans="1:12" ht="15" customHeight="1">
      <c r="A26" s="164" t="s">
        <v>116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6"/>
    </row>
    <row r="27" spans="1:12" ht="15.75" customHeight="1">
      <c r="A27" s="164" t="s">
        <v>117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6"/>
    </row>
    <row r="28" spans="1:12" ht="14.45" customHeight="1">
      <c r="A28" s="164" t="s">
        <v>118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6"/>
    </row>
    <row r="29" spans="1:12" ht="14.45" customHeight="1">
      <c r="A29" s="164" t="s">
        <v>124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6"/>
    </row>
    <row r="30" spans="1:12" ht="14.45" customHeight="1" thickBot="1">
      <c r="A30" s="167" t="s">
        <v>137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9"/>
    </row>
    <row r="31" spans="1:12" ht="15" customHeight="1"/>
    <row r="32" spans="1:12" ht="15" customHeight="1"/>
  </sheetData>
  <mergeCells count="23">
    <mergeCell ref="A28:L28"/>
    <mergeCell ref="A29:L29"/>
    <mergeCell ref="A30:L30"/>
    <mergeCell ref="A5:B5"/>
    <mergeCell ref="A24:L24"/>
    <mergeCell ref="A25:L25"/>
    <mergeCell ref="A26:L26"/>
    <mergeCell ref="A27:L27"/>
    <mergeCell ref="A1:L1"/>
    <mergeCell ref="A2:A4"/>
    <mergeCell ref="B2:B4"/>
    <mergeCell ref="C2:G2"/>
    <mergeCell ref="H2:L2"/>
    <mergeCell ref="G3:G4"/>
    <mergeCell ref="C3:C4"/>
    <mergeCell ref="D3:D4"/>
    <mergeCell ref="E3:E4"/>
    <mergeCell ref="F3:F4"/>
    <mergeCell ref="H3:H4"/>
    <mergeCell ref="I3:I4"/>
    <mergeCell ref="J3:J4"/>
    <mergeCell ref="L3:L4"/>
    <mergeCell ref="K3:K4"/>
  </mergeCells>
  <printOptions horizontalCentered="1"/>
  <pageMargins left="0.25" right="0.25" top="0.75" bottom="0.75" header="0.3" footer="0.3"/>
  <pageSetup paperSize="9" scale="76" orientation="landscape" r:id="rId1"/>
  <headerFooter>
    <oddHeader>&amp;LGebdykes Quarry Environmental Permit Application
Lightwater Quarries Ltd
&amp;CTable 1 - Manual Groundwater Elevation Measurements&amp;R&amp;G</oddHeader>
    <oddFooter>&amp;LNT14621&amp;RJune 2021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2A87C-78E7-46A4-969C-293FB0012A4D}">
  <sheetPr>
    <pageSetUpPr fitToPage="1"/>
  </sheetPr>
  <dimension ref="A1:AG308"/>
  <sheetViews>
    <sheetView view="pageBreakPreview" zoomScale="45" zoomScaleNormal="70" zoomScaleSheetLayoutView="45" zoomScalePageLayoutView="25" workbookViewId="0">
      <selection activeCell="S355" sqref="S355"/>
    </sheetView>
  </sheetViews>
  <sheetFormatPr defaultColWidth="9.140625" defaultRowHeight="15"/>
  <cols>
    <col min="1" max="1" width="36" bestFit="1" customWidth="1"/>
    <col min="2" max="2" width="14.28515625" customWidth="1"/>
    <col min="4" max="4" width="36" bestFit="1" customWidth="1"/>
    <col min="5" max="5" width="24.42578125" customWidth="1"/>
    <col min="13" max="14" width="10.140625" customWidth="1"/>
    <col min="15" max="15" width="10.85546875" bestFit="1" customWidth="1"/>
    <col min="16" max="16" width="10.5703125" customWidth="1"/>
    <col min="17" max="17" width="10.140625" style="33" bestFit="1" customWidth="1"/>
    <col min="18" max="18" width="10.140625" style="33" customWidth="1"/>
    <col min="19" max="19" width="17.42578125" bestFit="1" customWidth="1"/>
    <col min="22" max="23" width="10.140625" customWidth="1"/>
    <col min="24" max="24" width="10.5703125" customWidth="1"/>
    <col min="25" max="25" width="11.85546875" customWidth="1"/>
    <col min="26" max="26" width="13.140625" customWidth="1"/>
    <col min="27" max="27" width="17.85546875" customWidth="1"/>
    <col min="28" max="28" width="36" bestFit="1" customWidth="1"/>
    <col min="29" max="29" width="14.28515625" customWidth="1"/>
    <col min="31" max="31" width="21.5703125" customWidth="1"/>
    <col min="32" max="32" width="21.140625" customWidth="1"/>
    <col min="42" max="42" width="10" customWidth="1"/>
    <col min="46" max="46" width="8.7109375" customWidth="1"/>
    <col min="50" max="51" width="10.140625" customWidth="1"/>
    <col min="52" max="52" width="10.5703125" customWidth="1"/>
  </cols>
  <sheetData>
    <row r="1" spans="1:32">
      <c r="A1" s="175" t="s">
        <v>0</v>
      </c>
      <c r="B1" s="175" t="s">
        <v>1</v>
      </c>
      <c r="C1" s="175" t="s">
        <v>2</v>
      </c>
      <c r="D1" s="175" t="s">
        <v>3</v>
      </c>
      <c r="E1" s="175"/>
      <c r="F1" s="180" t="s">
        <v>119</v>
      </c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</row>
    <row r="2" spans="1:32">
      <c r="A2" s="175"/>
      <c r="B2" s="175"/>
      <c r="C2" s="175"/>
      <c r="D2" s="137" t="s">
        <v>4</v>
      </c>
      <c r="E2" s="137" t="s">
        <v>5</v>
      </c>
      <c r="F2" s="4">
        <v>44044</v>
      </c>
      <c r="G2" s="4">
        <v>44075</v>
      </c>
      <c r="H2" s="4">
        <v>44105</v>
      </c>
      <c r="I2" s="4">
        <v>44136</v>
      </c>
      <c r="J2" s="4">
        <v>44166</v>
      </c>
      <c r="K2" s="4">
        <v>44197</v>
      </c>
      <c r="L2" s="4">
        <v>44228</v>
      </c>
      <c r="M2" s="4">
        <v>44256</v>
      </c>
      <c r="N2" s="4">
        <v>44299</v>
      </c>
      <c r="O2" s="4">
        <v>44317</v>
      </c>
      <c r="P2" s="4">
        <v>44348</v>
      </c>
      <c r="Q2" s="4">
        <v>44593</v>
      </c>
      <c r="R2" s="4">
        <v>44866</v>
      </c>
      <c r="S2" s="4" t="s">
        <v>177</v>
      </c>
    </row>
    <row r="3" spans="1:32">
      <c r="A3" s="143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"/>
      <c r="R3" s="7"/>
      <c r="S3" s="7"/>
    </row>
    <row r="4" spans="1:32">
      <c r="A4" s="144" t="s">
        <v>9</v>
      </c>
      <c r="B4" s="2" t="s">
        <v>9</v>
      </c>
      <c r="C4" s="3" t="s">
        <v>23</v>
      </c>
      <c r="D4" s="3" t="s">
        <v>23</v>
      </c>
      <c r="E4" s="3" t="s">
        <v>23</v>
      </c>
      <c r="F4" s="1">
        <v>7.65</v>
      </c>
      <c r="G4" s="1">
        <v>8.0399999999999991</v>
      </c>
      <c r="H4" s="1" t="s">
        <v>90</v>
      </c>
      <c r="I4" s="1">
        <v>8.0299999999999994</v>
      </c>
      <c r="J4" s="1">
        <v>8.0399999999999991</v>
      </c>
      <c r="K4" s="1">
        <v>7.92</v>
      </c>
      <c r="L4" s="1">
        <v>7.7</v>
      </c>
      <c r="M4" s="1">
        <v>7.68</v>
      </c>
      <c r="N4" s="1">
        <v>7.96</v>
      </c>
      <c r="O4" s="1">
        <v>7.66</v>
      </c>
      <c r="P4" s="1">
        <v>7.73</v>
      </c>
      <c r="Q4" s="7">
        <v>7.67</v>
      </c>
      <c r="R4" s="32">
        <v>7.4</v>
      </c>
      <c r="S4" s="142">
        <f>AVERAGE(U4:AF4)</f>
        <v>7.825454545454547</v>
      </c>
      <c r="U4">
        <v>7.65</v>
      </c>
      <c r="V4">
        <v>8.0399999999999991</v>
      </c>
      <c r="W4" t="s">
        <v>90</v>
      </c>
      <c r="X4">
        <v>8.0299999999999994</v>
      </c>
      <c r="Y4">
        <v>8.0399999999999991</v>
      </c>
      <c r="Z4">
        <v>7.92</v>
      </c>
      <c r="AA4">
        <v>7.7</v>
      </c>
      <c r="AB4">
        <v>7.68</v>
      </c>
      <c r="AC4">
        <v>7.96</v>
      </c>
      <c r="AD4">
        <v>7.66</v>
      </c>
      <c r="AE4">
        <v>7.73</v>
      </c>
      <c r="AF4">
        <v>7.67</v>
      </c>
    </row>
    <row r="5" spans="1:32">
      <c r="A5" s="144" t="s">
        <v>89</v>
      </c>
      <c r="B5" s="2" t="s">
        <v>10</v>
      </c>
      <c r="C5" s="3" t="s">
        <v>23</v>
      </c>
      <c r="D5" s="3" t="s">
        <v>23</v>
      </c>
      <c r="E5" s="3" t="s">
        <v>23</v>
      </c>
      <c r="F5" s="1">
        <v>576</v>
      </c>
      <c r="G5" s="1">
        <v>583</v>
      </c>
      <c r="H5" s="1" t="s">
        <v>90</v>
      </c>
      <c r="I5" s="1">
        <v>643</v>
      </c>
      <c r="J5" s="1">
        <v>676</v>
      </c>
      <c r="K5" s="1">
        <v>643</v>
      </c>
      <c r="L5" s="1">
        <v>608</v>
      </c>
      <c r="M5" s="1">
        <v>615</v>
      </c>
      <c r="N5" s="1">
        <v>607</v>
      </c>
      <c r="O5" s="1">
        <v>628</v>
      </c>
      <c r="P5" s="1">
        <v>600</v>
      </c>
      <c r="Q5" s="32">
        <v>682</v>
      </c>
      <c r="R5" s="32">
        <v>637</v>
      </c>
      <c r="S5" s="124">
        <f t="shared" ref="S5:S7" si="0">AVERAGE(U5:AF5)</f>
        <v>623.72727272727275</v>
      </c>
      <c r="U5">
        <v>576</v>
      </c>
      <c r="V5">
        <v>583</v>
      </c>
      <c r="W5" t="s">
        <v>90</v>
      </c>
      <c r="X5">
        <v>643</v>
      </c>
      <c r="Y5">
        <v>676</v>
      </c>
      <c r="Z5">
        <v>643</v>
      </c>
      <c r="AA5">
        <v>608</v>
      </c>
      <c r="AB5">
        <v>615</v>
      </c>
      <c r="AC5">
        <v>607</v>
      </c>
      <c r="AD5">
        <v>628</v>
      </c>
      <c r="AE5">
        <v>600</v>
      </c>
      <c r="AF5">
        <v>682</v>
      </c>
    </row>
    <row r="6" spans="1:32">
      <c r="A6" s="144" t="s">
        <v>24</v>
      </c>
      <c r="B6" s="2" t="s">
        <v>11</v>
      </c>
      <c r="C6" s="3" t="s">
        <v>23</v>
      </c>
      <c r="D6" s="3" t="s">
        <v>23</v>
      </c>
      <c r="E6" s="3" t="s">
        <v>23</v>
      </c>
      <c r="F6" s="1">
        <v>231</v>
      </c>
      <c r="G6" s="1">
        <v>241</v>
      </c>
      <c r="H6" s="1" t="s">
        <v>90</v>
      </c>
      <c r="I6" s="1">
        <v>205</v>
      </c>
      <c r="J6" s="1">
        <v>215</v>
      </c>
      <c r="K6" s="1">
        <v>210</v>
      </c>
      <c r="L6" s="1">
        <v>190</v>
      </c>
      <c r="M6" s="1">
        <v>175</v>
      </c>
      <c r="N6" s="1">
        <v>200</v>
      </c>
      <c r="O6" s="1">
        <v>185</v>
      </c>
      <c r="P6" s="1">
        <v>225</v>
      </c>
      <c r="Q6" s="32">
        <v>265</v>
      </c>
      <c r="R6" s="32">
        <v>300</v>
      </c>
      <c r="S6" s="124">
        <f t="shared" si="0"/>
        <v>212.90909090909091</v>
      </c>
      <c r="U6">
        <v>231</v>
      </c>
      <c r="V6">
        <v>241</v>
      </c>
      <c r="W6" t="s">
        <v>90</v>
      </c>
      <c r="X6">
        <v>205</v>
      </c>
      <c r="Y6">
        <v>215</v>
      </c>
      <c r="Z6">
        <v>210</v>
      </c>
      <c r="AA6">
        <v>190</v>
      </c>
      <c r="AB6">
        <v>175</v>
      </c>
      <c r="AC6">
        <v>200</v>
      </c>
      <c r="AD6">
        <v>185</v>
      </c>
      <c r="AE6">
        <v>225</v>
      </c>
      <c r="AF6">
        <v>265</v>
      </c>
    </row>
    <row r="7" spans="1:32">
      <c r="A7" s="144" t="s">
        <v>25</v>
      </c>
      <c r="B7" s="2" t="s">
        <v>11</v>
      </c>
      <c r="C7" s="3" t="s">
        <v>23</v>
      </c>
      <c r="D7" s="3" t="s">
        <v>23</v>
      </c>
      <c r="E7" s="3" t="s">
        <v>23</v>
      </c>
      <c r="F7" s="1">
        <v>165</v>
      </c>
      <c r="G7" s="1">
        <v>215</v>
      </c>
      <c r="H7" s="1" t="s">
        <v>90</v>
      </c>
      <c r="I7" s="1">
        <v>205</v>
      </c>
      <c r="J7" s="1">
        <v>215</v>
      </c>
      <c r="K7" s="1">
        <v>210</v>
      </c>
      <c r="L7" s="1">
        <v>190</v>
      </c>
      <c r="M7" s="1">
        <v>175</v>
      </c>
      <c r="N7" s="1">
        <v>200</v>
      </c>
      <c r="O7" s="1">
        <v>185</v>
      </c>
      <c r="P7" s="1">
        <v>225</v>
      </c>
      <c r="Q7" s="32">
        <v>265</v>
      </c>
      <c r="R7" s="32">
        <v>300</v>
      </c>
      <c r="S7" s="124">
        <f t="shared" si="0"/>
        <v>204.54545454545453</v>
      </c>
      <c r="U7">
        <v>165</v>
      </c>
      <c r="V7">
        <v>215</v>
      </c>
      <c r="W7" t="s">
        <v>90</v>
      </c>
      <c r="X7">
        <v>205</v>
      </c>
      <c r="Y7">
        <v>215</v>
      </c>
      <c r="Z7">
        <v>210</v>
      </c>
      <c r="AA7">
        <v>190</v>
      </c>
      <c r="AB7">
        <v>175</v>
      </c>
      <c r="AC7">
        <v>200</v>
      </c>
      <c r="AD7">
        <v>185</v>
      </c>
      <c r="AE7">
        <v>225</v>
      </c>
      <c r="AF7">
        <v>265</v>
      </c>
    </row>
    <row r="8" spans="1:32">
      <c r="A8" s="144" t="s">
        <v>26</v>
      </c>
      <c r="B8" s="2" t="s">
        <v>11</v>
      </c>
      <c r="C8" s="3" t="s">
        <v>23</v>
      </c>
      <c r="D8" s="3" t="s">
        <v>23</v>
      </c>
      <c r="E8" s="3" t="s">
        <v>23</v>
      </c>
      <c r="F8" s="1" t="s">
        <v>13</v>
      </c>
      <c r="G8" s="1" t="s">
        <v>13</v>
      </c>
      <c r="H8" s="1" t="s">
        <v>90</v>
      </c>
      <c r="I8" s="1" t="s">
        <v>13</v>
      </c>
      <c r="J8" s="1" t="s">
        <v>13</v>
      </c>
      <c r="K8" s="1" t="s">
        <v>13</v>
      </c>
      <c r="L8" s="1" t="s">
        <v>13</v>
      </c>
      <c r="M8" s="1" t="s">
        <v>13</v>
      </c>
      <c r="N8" s="1" t="s">
        <v>13</v>
      </c>
      <c r="O8" s="1" t="s">
        <v>13</v>
      </c>
      <c r="P8" s="1" t="s">
        <v>13</v>
      </c>
      <c r="Q8" s="32" t="s">
        <v>13</v>
      </c>
      <c r="R8" s="32" t="s">
        <v>13</v>
      </c>
      <c r="S8" s="32" t="s">
        <v>13</v>
      </c>
      <c r="U8">
        <v>15</v>
      </c>
      <c r="V8">
        <v>15</v>
      </c>
      <c r="W8" t="s">
        <v>90</v>
      </c>
      <c r="X8">
        <v>15</v>
      </c>
      <c r="Y8">
        <v>15</v>
      </c>
      <c r="Z8">
        <v>15</v>
      </c>
      <c r="AA8">
        <v>15</v>
      </c>
      <c r="AB8">
        <v>15</v>
      </c>
      <c r="AC8">
        <v>15</v>
      </c>
      <c r="AD8">
        <v>15</v>
      </c>
      <c r="AE8">
        <v>15</v>
      </c>
      <c r="AF8">
        <v>15</v>
      </c>
    </row>
    <row r="9" spans="1:32">
      <c r="A9" s="144" t="s">
        <v>27</v>
      </c>
      <c r="B9" s="2" t="s">
        <v>12</v>
      </c>
      <c r="C9" s="3" t="s">
        <v>23</v>
      </c>
      <c r="D9" s="3" t="s">
        <v>23</v>
      </c>
      <c r="E9" s="3" t="s">
        <v>23</v>
      </c>
      <c r="F9" s="1">
        <v>913</v>
      </c>
      <c r="G9" s="1">
        <v>476</v>
      </c>
      <c r="H9" s="1" t="s">
        <v>90</v>
      </c>
      <c r="I9" s="1">
        <v>234</v>
      </c>
      <c r="J9" s="1">
        <v>475</v>
      </c>
      <c r="K9" s="1">
        <v>869</v>
      </c>
      <c r="L9" s="1">
        <v>396</v>
      </c>
      <c r="M9" s="1">
        <v>372</v>
      </c>
      <c r="N9" s="1">
        <v>320</v>
      </c>
      <c r="O9" s="1">
        <v>439</v>
      </c>
      <c r="P9" s="1">
        <v>102942</v>
      </c>
      <c r="Q9" s="32">
        <v>699</v>
      </c>
      <c r="R9" s="32">
        <v>494</v>
      </c>
      <c r="S9" s="47">
        <v>699</v>
      </c>
      <c r="U9">
        <v>913</v>
      </c>
      <c r="V9">
        <v>476</v>
      </c>
      <c r="W9" t="s">
        <v>90</v>
      </c>
      <c r="X9">
        <v>234</v>
      </c>
      <c r="Y9">
        <v>475</v>
      </c>
      <c r="Z9">
        <v>869</v>
      </c>
      <c r="AA9">
        <v>396</v>
      </c>
      <c r="AB9">
        <v>372</v>
      </c>
      <c r="AC9">
        <v>320</v>
      </c>
      <c r="AD9">
        <v>439</v>
      </c>
      <c r="AE9">
        <v>102942</v>
      </c>
      <c r="AF9">
        <v>699</v>
      </c>
    </row>
    <row r="10" spans="1:32">
      <c r="A10" s="144" t="s">
        <v>28</v>
      </c>
      <c r="B10" s="2" t="s">
        <v>12</v>
      </c>
      <c r="C10" s="3" t="s">
        <v>23</v>
      </c>
      <c r="D10" s="3" t="s">
        <v>23</v>
      </c>
      <c r="E10" s="3" t="s">
        <v>23</v>
      </c>
      <c r="F10" s="1">
        <v>15305</v>
      </c>
      <c r="G10" s="1">
        <v>3085</v>
      </c>
      <c r="H10" s="1" t="s">
        <v>90</v>
      </c>
      <c r="I10" s="1">
        <v>661</v>
      </c>
      <c r="J10" s="1">
        <v>466</v>
      </c>
      <c r="K10" s="1">
        <v>330</v>
      </c>
      <c r="L10" s="1">
        <v>1083</v>
      </c>
      <c r="M10" s="1">
        <v>466</v>
      </c>
      <c r="N10" s="1">
        <v>1327</v>
      </c>
      <c r="O10" s="1">
        <v>506</v>
      </c>
      <c r="P10" s="1">
        <v>402</v>
      </c>
      <c r="Q10" s="32">
        <v>261</v>
      </c>
      <c r="R10" s="32">
        <v>725</v>
      </c>
      <c r="S10" s="47">
        <v>261</v>
      </c>
      <c r="U10">
        <v>15305</v>
      </c>
      <c r="V10">
        <v>3085</v>
      </c>
      <c r="W10" t="s">
        <v>90</v>
      </c>
      <c r="X10">
        <v>661</v>
      </c>
      <c r="Y10">
        <v>466</v>
      </c>
      <c r="Z10">
        <v>330</v>
      </c>
      <c r="AA10">
        <v>1083</v>
      </c>
      <c r="AB10">
        <v>466</v>
      </c>
      <c r="AC10">
        <v>1327</v>
      </c>
      <c r="AD10">
        <v>506</v>
      </c>
      <c r="AE10">
        <v>402</v>
      </c>
      <c r="AF10">
        <v>261</v>
      </c>
    </row>
    <row r="11" spans="1:32">
      <c r="A11" s="144" t="s">
        <v>29</v>
      </c>
      <c r="B11" s="2" t="s">
        <v>12</v>
      </c>
      <c r="C11" s="3" t="s">
        <v>23</v>
      </c>
      <c r="D11" s="3">
        <v>0.6</v>
      </c>
      <c r="E11" s="3" t="s">
        <v>23</v>
      </c>
      <c r="F11" s="1" t="s">
        <v>14</v>
      </c>
      <c r="G11" s="1">
        <v>0.06</v>
      </c>
      <c r="H11" s="1" t="s">
        <v>90</v>
      </c>
      <c r="I11" s="1">
        <v>7.0000000000000007E-2</v>
      </c>
      <c r="J11" s="1" t="s">
        <v>14</v>
      </c>
      <c r="K11" s="1" t="s">
        <v>14</v>
      </c>
      <c r="L11" s="1">
        <v>0.03</v>
      </c>
      <c r="M11" s="1">
        <v>0.02</v>
      </c>
      <c r="N11" s="1">
        <v>0.04</v>
      </c>
      <c r="O11" s="1">
        <v>0.11</v>
      </c>
      <c r="P11" s="1" t="s">
        <v>14</v>
      </c>
      <c r="Q11" s="32">
        <v>0.06</v>
      </c>
      <c r="R11" s="32">
        <v>0.13</v>
      </c>
      <c r="S11" s="142">
        <v>0.06</v>
      </c>
      <c r="U11">
        <v>0.02</v>
      </c>
      <c r="V11">
        <v>0.06</v>
      </c>
      <c r="W11" t="s">
        <v>90</v>
      </c>
      <c r="X11">
        <v>7.0000000000000007E-2</v>
      </c>
      <c r="Y11">
        <v>0.02</v>
      </c>
      <c r="Z11">
        <v>0.02</v>
      </c>
      <c r="AA11">
        <v>0.03</v>
      </c>
      <c r="AB11">
        <v>0.02</v>
      </c>
      <c r="AC11">
        <v>0.04</v>
      </c>
      <c r="AD11">
        <v>0.11</v>
      </c>
      <c r="AE11">
        <v>0.02</v>
      </c>
      <c r="AF11">
        <v>0.06</v>
      </c>
    </row>
    <row r="12" spans="1:32">
      <c r="A12" s="144" t="s">
        <v>93</v>
      </c>
      <c r="B12" s="2" t="s">
        <v>12</v>
      </c>
      <c r="C12" s="3">
        <v>0.5</v>
      </c>
      <c r="D12" s="3" t="s">
        <v>94</v>
      </c>
      <c r="E12" s="3" t="s">
        <v>94</v>
      </c>
      <c r="F12" s="1" t="s">
        <v>90</v>
      </c>
      <c r="G12" s="1">
        <f t="shared" ref="G12" si="1">G11*(18/14)</f>
        <v>7.7142857142857152E-2</v>
      </c>
      <c r="H12" s="1" t="s">
        <v>90</v>
      </c>
      <c r="I12" s="1">
        <f>I11*(18/14)</f>
        <v>9.0000000000000011E-2</v>
      </c>
      <c r="J12" s="3" t="s">
        <v>90</v>
      </c>
      <c r="K12" s="3" t="s">
        <v>90</v>
      </c>
      <c r="L12" s="1">
        <f t="shared" ref="L12:O12" si="2">L11*(18/14)</f>
        <v>3.8571428571428576E-2</v>
      </c>
      <c r="M12" s="1">
        <f t="shared" si="2"/>
        <v>2.5714285714285717E-2</v>
      </c>
      <c r="N12" s="1">
        <f t="shared" si="2"/>
        <v>5.1428571428571435E-2</v>
      </c>
      <c r="O12" s="1">
        <f t="shared" si="2"/>
        <v>0.14142857142857143</v>
      </c>
      <c r="P12" s="3" t="s">
        <v>90</v>
      </c>
      <c r="Q12" s="7" t="s">
        <v>90</v>
      </c>
      <c r="R12" s="32"/>
      <c r="S12" s="139">
        <f t="shared" ref="S12:S19" si="3">AVERAGE(U12:AF12)</f>
        <v>7.071428571428573E-2</v>
      </c>
      <c r="U12" t="s">
        <v>90</v>
      </c>
      <c r="V12">
        <v>7.7142857142857152E-2</v>
      </c>
      <c r="W12" t="s">
        <v>90</v>
      </c>
      <c r="X12">
        <v>9.0000000000000011E-2</v>
      </c>
      <c r="Y12" t="s">
        <v>90</v>
      </c>
      <c r="Z12" t="s">
        <v>90</v>
      </c>
      <c r="AA12">
        <v>3.8571428571428576E-2</v>
      </c>
      <c r="AB12">
        <v>2.5714285714285717E-2</v>
      </c>
      <c r="AC12">
        <v>5.1428571428571435E-2</v>
      </c>
      <c r="AD12">
        <v>0.14142857142857143</v>
      </c>
      <c r="AE12" t="s">
        <v>90</v>
      </c>
      <c r="AF12" t="s">
        <v>90</v>
      </c>
    </row>
    <row r="13" spans="1:32">
      <c r="A13" s="144" t="s">
        <v>30</v>
      </c>
      <c r="B13" s="2" t="s">
        <v>12</v>
      </c>
      <c r="C13" s="3" t="s">
        <v>23</v>
      </c>
      <c r="D13" s="3" t="s">
        <v>23</v>
      </c>
      <c r="E13" s="3" t="s">
        <v>23</v>
      </c>
      <c r="F13" s="1">
        <v>17</v>
      </c>
      <c r="G13" s="1">
        <v>17</v>
      </c>
      <c r="H13" s="1" t="s">
        <v>90</v>
      </c>
      <c r="I13" s="1">
        <v>21</v>
      </c>
      <c r="J13" s="1">
        <v>22</v>
      </c>
      <c r="K13" s="1">
        <v>22</v>
      </c>
      <c r="L13" s="1">
        <v>22</v>
      </c>
      <c r="M13" s="1">
        <v>22</v>
      </c>
      <c r="N13" s="1">
        <v>20</v>
      </c>
      <c r="O13" s="1">
        <v>22</v>
      </c>
      <c r="P13" s="1">
        <v>21</v>
      </c>
      <c r="Q13" s="32">
        <v>20</v>
      </c>
      <c r="R13" s="32">
        <v>22</v>
      </c>
      <c r="S13" s="124">
        <f t="shared" si="3"/>
        <v>20.545454545454547</v>
      </c>
      <c r="U13">
        <v>17</v>
      </c>
      <c r="V13">
        <v>17</v>
      </c>
      <c r="W13" t="s">
        <v>90</v>
      </c>
      <c r="X13">
        <v>21</v>
      </c>
      <c r="Y13">
        <v>22</v>
      </c>
      <c r="Z13">
        <v>22</v>
      </c>
      <c r="AA13">
        <v>22</v>
      </c>
      <c r="AB13">
        <v>22</v>
      </c>
      <c r="AC13">
        <v>20</v>
      </c>
      <c r="AD13">
        <v>22</v>
      </c>
      <c r="AE13">
        <v>21</v>
      </c>
      <c r="AF13">
        <v>20</v>
      </c>
    </row>
    <row r="14" spans="1:32">
      <c r="A14" s="144" t="s">
        <v>31</v>
      </c>
      <c r="B14" s="2" t="s">
        <v>12</v>
      </c>
      <c r="C14" s="1">
        <v>0.1</v>
      </c>
      <c r="D14" s="3" t="s">
        <v>23</v>
      </c>
      <c r="E14" s="3" t="s">
        <v>23</v>
      </c>
      <c r="F14" s="1">
        <v>0.1</v>
      </c>
      <c r="G14" s="1" t="s">
        <v>19</v>
      </c>
      <c r="H14" s="1" t="s">
        <v>90</v>
      </c>
      <c r="I14" s="1" t="s">
        <v>19</v>
      </c>
      <c r="J14" s="1" t="s">
        <v>19</v>
      </c>
      <c r="K14" s="1" t="s">
        <v>19</v>
      </c>
      <c r="L14" s="1" t="s">
        <v>19</v>
      </c>
      <c r="M14" s="1" t="s">
        <v>19</v>
      </c>
      <c r="N14" s="1" t="s">
        <v>19</v>
      </c>
      <c r="O14" s="1" t="s">
        <v>19</v>
      </c>
      <c r="P14" s="1" t="s">
        <v>19</v>
      </c>
      <c r="Q14" s="32" t="s">
        <v>19</v>
      </c>
      <c r="R14" s="32" t="s">
        <v>19</v>
      </c>
      <c r="S14" s="1">
        <f t="shared" si="3"/>
        <v>9.9999999999999992E-2</v>
      </c>
      <c r="U14">
        <v>0.1</v>
      </c>
      <c r="V14">
        <v>0.1</v>
      </c>
      <c r="W14" t="s">
        <v>90</v>
      </c>
      <c r="X14">
        <v>0.1</v>
      </c>
      <c r="Y14">
        <v>0.1</v>
      </c>
      <c r="Z14">
        <v>0.1</v>
      </c>
      <c r="AA14">
        <v>0.1</v>
      </c>
      <c r="AB14">
        <v>0.1</v>
      </c>
      <c r="AC14">
        <v>0.1</v>
      </c>
      <c r="AD14">
        <v>0.1</v>
      </c>
      <c r="AE14">
        <v>0.1</v>
      </c>
      <c r="AF14">
        <v>0.1</v>
      </c>
    </row>
    <row r="15" spans="1:32">
      <c r="A15" s="144" t="s">
        <v>32</v>
      </c>
      <c r="B15" s="2" t="s">
        <v>12</v>
      </c>
      <c r="C15" s="1">
        <v>50</v>
      </c>
      <c r="D15" s="3" t="s">
        <v>23</v>
      </c>
      <c r="E15" s="3" t="s">
        <v>23</v>
      </c>
      <c r="F15" s="1">
        <v>70.400000000000006</v>
      </c>
      <c r="G15" s="1">
        <v>18.399999999999999</v>
      </c>
      <c r="H15" s="1" t="s">
        <v>90</v>
      </c>
      <c r="I15" s="1">
        <v>103</v>
      </c>
      <c r="J15" s="1">
        <v>72</v>
      </c>
      <c r="K15" s="1">
        <v>67.400000000000006</v>
      </c>
      <c r="L15" s="1">
        <v>61.5</v>
      </c>
      <c r="M15" s="1">
        <v>70.2</v>
      </c>
      <c r="N15" s="1">
        <v>55.4</v>
      </c>
      <c r="O15" s="1">
        <v>63.5</v>
      </c>
      <c r="P15" s="1">
        <v>57.2</v>
      </c>
      <c r="Q15" s="32">
        <v>66.8</v>
      </c>
      <c r="R15" s="32">
        <v>53.2</v>
      </c>
      <c r="S15" s="119">
        <f t="shared" si="3"/>
        <v>64.163636363636371</v>
      </c>
      <c r="U15">
        <v>70.400000000000006</v>
      </c>
      <c r="V15">
        <v>18.399999999999999</v>
      </c>
      <c r="W15" t="s">
        <v>90</v>
      </c>
      <c r="X15">
        <v>103</v>
      </c>
      <c r="Y15">
        <v>72</v>
      </c>
      <c r="Z15">
        <v>67.400000000000006</v>
      </c>
      <c r="AA15">
        <v>61.5</v>
      </c>
      <c r="AB15">
        <v>70.2</v>
      </c>
      <c r="AC15">
        <v>55.4</v>
      </c>
      <c r="AD15">
        <v>63.5</v>
      </c>
      <c r="AE15">
        <v>57.2</v>
      </c>
      <c r="AF15">
        <v>66.8</v>
      </c>
    </row>
    <row r="16" spans="1:32">
      <c r="A16" s="144" t="s">
        <v>33</v>
      </c>
      <c r="B16" s="2" t="s">
        <v>12</v>
      </c>
      <c r="C16" s="3" t="s">
        <v>23</v>
      </c>
      <c r="D16" s="3" t="s">
        <v>23</v>
      </c>
      <c r="E16" s="3" t="s">
        <v>23</v>
      </c>
      <c r="F16" s="1">
        <v>15.9</v>
      </c>
      <c r="G16" s="1">
        <v>4.2</v>
      </c>
      <c r="H16" s="1" t="s">
        <v>90</v>
      </c>
      <c r="I16" s="1">
        <v>23.2</v>
      </c>
      <c r="J16" s="1">
        <v>16.2</v>
      </c>
      <c r="K16" s="1">
        <v>15.2</v>
      </c>
      <c r="L16" s="1">
        <v>13.9</v>
      </c>
      <c r="M16" s="1">
        <v>15.9</v>
      </c>
      <c r="N16" s="1">
        <v>12.5</v>
      </c>
      <c r="O16" s="1">
        <v>14.3</v>
      </c>
      <c r="P16" s="1">
        <v>12.9</v>
      </c>
      <c r="Q16" s="32">
        <v>15.1</v>
      </c>
      <c r="R16" s="32">
        <v>12</v>
      </c>
      <c r="S16" s="119">
        <f t="shared" si="3"/>
        <v>14.481818181818182</v>
      </c>
      <c r="U16">
        <v>15.9</v>
      </c>
      <c r="V16">
        <v>4.2</v>
      </c>
      <c r="W16" t="s">
        <v>90</v>
      </c>
      <c r="X16">
        <v>23.2</v>
      </c>
      <c r="Y16">
        <v>16.2</v>
      </c>
      <c r="Z16">
        <v>15.2</v>
      </c>
      <c r="AA16">
        <v>13.9</v>
      </c>
      <c r="AB16">
        <v>15.9</v>
      </c>
      <c r="AC16">
        <v>12.5</v>
      </c>
      <c r="AD16">
        <v>14.3</v>
      </c>
      <c r="AE16">
        <v>12.9</v>
      </c>
      <c r="AF16">
        <v>15.1</v>
      </c>
    </row>
    <row r="17" spans="1:32">
      <c r="A17" s="144" t="s">
        <v>34</v>
      </c>
      <c r="B17" s="2" t="s">
        <v>12</v>
      </c>
      <c r="C17" s="1">
        <v>250</v>
      </c>
      <c r="D17" s="3" t="s">
        <v>23</v>
      </c>
      <c r="E17" s="3" t="s">
        <v>23</v>
      </c>
      <c r="F17" s="1">
        <v>41</v>
      </c>
      <c r="G17" s="1">
        <v>36</v>
      </c>
      <c r="H17" s="1" t="s">
        <v>90</v>
      </c>
      <c r="I17" s="1">
        <v>48</v>
      </c>
      <c r="J17" s="1">
        <v>50</v>
      </c>
      <c r="K17" s="1">
        <v>46</v>
      </c>
      <c r="L17" s="1">
        <v>47</v>
      </c>
      <c r="M17" s="1">
        <v>48</v>
      </c>
      <c r="N17" s="1">
        <v>48</v>
      </c>
      <c r="O17" s="1">
        <v>46</v>
      </c>
      <c r="P17" s="1">
        <v>45</v>
      </c>
      <c r="Q17" s="32">
        <v>53</v>
      </c>
      <c r="R17" s="32">
        <v>51</v>
      </c>
      <c r="S17" s="124">
        <f t="shared" si="3"/>
        <v>46.18181818181818</v>
      </c>
      <c r="U17">
        <v>41</v>
      </c>
      <c r="V17">
        <v>36</v>
      </c>
      <c r="W17" t="s">
        <v>90</v>
      </c>
      <c r="X17">
        <v>48</v>
      </c>
      <c r="Y17">
        <v>50</v>
      </c>
      <c r="Z17">
        <v>46</v>
      </c>
      <c r="AA17">
        <v>47</v>
      </c>
      <c r="AB17">
        <v>48</v>
      </c>
      <c r="AC17">
        <v>48</v>
      </c>
      <c r="AD17">
        <v>46</v>
      </c>
      <c r="AE17">
        <v>45</v>
      </c>
      <c r="AF17">
        <v>53</v>
      </c>
    </row>
    <row r="18" spans="1:32">
      <c r="A18" s="144" t="s">
        <v>67</v>
      </c>
      <c r="B18" s="2" t="s">
        <v>12</v>
      </c>
      <c r="C18" s="1">
        <v>0.05</v>
      </c>
      <c r="D18" s="1">
        <v>1E-3</v>
      </c>
      <c r="E18" s="1">
        <v>5.0000000000000001E-3</v>
      </c>
      <c r="F18" s="1" t="s">
        <v>15</v>
      </c>
      <c r="G18" s="1" t="s">
        <v>15</v>
      </c>
      <c r="H18" s="1" t="s">
        <v>90</v>
      </c>
      <c r="I18" s="1" t="s">
        <v>15</v>
      </c>
      <c r="J18" s="1" t="s">
        <v>15</v>
      </c>
      <c r="K18" s="1" t="s">
        <v>15</v>
      </c>
      <c r="L18" s="1" t="s">
        <v>15</v>
      </c>
      <c r="M18" s="1" t="s">
        <v>15</v>
      </c>
      <c r="N18" s="1" t="s">
        <v>15</v>
      </c>
      <c r="O18" s="1" t="s">
        <v>15</v>
      </c>
      <c r="P18" s="1" t="s">
        <v>15</v>
      </c>
      <c r="Q18" s="32" t="s">
        <v>15</v>
      </c>
      <c r="R18" s="32" t="s">
        <v>15</v>
      </c>
      <c r="S18" s="32" t="s">
        <v>15</v>
      </c>
      <c r="U18">
        <v>5.0000000000000001E-3</v>
      </c>
      <c r="V18">
        <v>5.0000000000000001E-3</v>
      </c>
      <c r="W18" t="s">
        <v>90</v>
      </c>
      <c r="X18">
        <v>5.0000000000000001E-3</v>
      </c>
      <c r="Y18">
        <v>5.0000000000000001E-3</v>
      </c>
      <c r="Z18">
        <v>5.0000000000000001E-3</v>
      </c>
      <c r="AA18">
        <v>5.0000000000000001E-3</v>
      </c>
      <c r="AB18">
        <v>5.0000000000000001E-3</v>
      </c>
      <c r="AC18">
        <v>5.0000000000000001E-3</v>
      </c>
      <c r="AD18">
        <v>5.0000000000000001E-3</v>
      </c>
      <c r="AE18">
        <v>5.0000000000000001E-3</v>
      </c>
      <c r="AF18">
        <v>5.0000000000000001E-3</v>
      </c>
    </row>
    <row r="19" spans="1:32">
      <c r="A19" s="144" t="s">
        <v>68</v>
      </c>
      <c r="B19" s="2" t="s">
        <v>12</v>
      </c>
      <c r="C19" s="3" t="s">
        <v>23</v>
      </c>
      <c r="D19" s="3" t="s">
        <v>23</v>
      </c>
      <c r="E19" s="3" t="s">
        <v>23</v>
      </c>
      <c r="F19" s="1">
        <v>2.1</v>
      </c>
      <c r="G19" s="1">
        <v>2.8</v>
      </c>
      <c r="H19" s="1" t="s">
        <v>90</v>
      </c>
      <c r="I19" s="1" t="s">
        <v>106</v>
      </c>
      <c r="J19" s="1" t="s">
        <v>90</v>
      </c>
      <c r="K19" s="1" t="s">
        <v>90</v>
      </c>
      <c r="L19" s="1" t="s">
        <v>90</v>
      </c>
      <c r="M19" s="1" t="s">
        <v>90</v>
      </c>
      <c r="N19" s="1" t="s">
        <v>90</v>
      </c>
      <c r="O19" s="1" t="s">
        <v>90</v>
      </c>
      <c r="P19" s="1" t="s">
        <v>90</v>
      </c>
      <c r="Q19" s="7" t="s">
        <v>90</v>
      </c>
      <c r="R19" s="32"/>
      <c r="S19" s="130">
        <f t="shared" si="3"/>
        <v>2.4500000000000002</v>
      </c>
      <c r="U19">
        <v>2.1</v>
      </c>
      <c r="V19">
        <v>2.8</v>
      </c>
      <c r="W19" t="s">
        <v>90</v>
      </c>
      <c r="X19" t="s">
        <v>106</v>
      </c>
      <c r="Y19" t="s">
        <v>90</v>
      </c>
      <c r="Z19" t="s">
        <v>90</v>
      </c>
      <c r="AA19" t="s">
        <v>90</v>
      </c>
      <c r="AB19" t="s">
        <v>90</v>
      </c>
      <c r="AC19" t="s">
        <v>90</v>
      </c>
      <c r="AD19" t="s">
        <v>90</v>
      </c>
      <c r="AE19" t="s">
        <v>90</v>
      </c>
      <c r="AF19" t="s">
        <v>90</v>
      </c>
    </row>
    <row r="20" spans="1:32">
      <c r="A20" s="143" t="s">
        <v>92</v>
      </c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7"/>
      <c r="R20" s="32"/>
      <c r="S20" s="7"/>
    </row>
    <row r="21" spans="1:32" ht="15.6" customHeight="1">
      <c r="A21" s="2" t="s">
        <v>69</v>
      </c>
      <c r="B21" s="2" t="s">
        <v>10</v>
      </c>
      <c r="C21" s="1">
        <v>10</v>
      </c>
      <c r="D21" s="1">
        <v>50</v>
      </c>
      <c r="E21" s="3" t="s">
        <v>23</v>
      </c>
      <c r="F21" s="1" t="s">
        <v>16</v>
      </c>
      <c r="G21" s="1" t="s">
        <v>16</v>
      </c>
      <c r="H21" s="1" t="s">
        <v>90</v>
      </c>
      <c r="I21" s="1" t="s">
        <v>16</v>
      </c>
      <c r="J21" s="1" t="s">
        <v>16</v>
      </c>
      <c r="K21" s="1" t="s">
        <v>16</v>
      </c>
      <c r="L21" s="1" t="s">
        <v>16</v>
      </c>
      <c r="M21" s="1" t="s">
        <v>16</v>
      </c>
      <c r="N21" s="1" t="s">
        <v>16</v>
      </c>
      <c r="O21" s="1" t="s">
        <v>16</v>
      </c>
      <c r="P21" s="1" t="s">
        <v>16</v>
      </c>
      <c r="Q21" s="32" t="s">
        <v>16</v>
      </c>
      <c r="R21" s="32" t="s">
        <v>16</v>
      </c>
      <c r="S21" s="32" t="s">
        <v>16</v>
      </c>
      <c r="U21">
        <v>1</v>
      </c>
      <c r="V21">
        <v>1</v>
      </c>
      <c r="W21" t="s">
        <v>90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1</v>
      </c>
      <c r="AF21">
        <v>1</v>
      </c>
    </row>
    <row r="22" spans="1:32">
      <c r="A22" s="2" t="s">
        <v>70</v>
      </c>
      <c r="B22" s="2" t="s">
        <v>10</v>
      </c>
      <c r="C22" s="1">
        <v>5</v>
      </c>
      <c r="D22" s="3">
        <v>0.25</v>
      </c>
      <c r="E22" s="3">
        <v>1.5</v>
      </c>
      <c r="F22" s="1" t="s">
        <v>17</v>
      </c>
      <c r="G22" s="1">
        <v>0.5</v>
      </c>
      <c r="H22" s="1" t="s">
        <v>90</v>
      </c>
      <c r="I22" s="1" t="s">
        <v>17</v>
      </c>
      <c r="J22" s="1" t="s">
        <v>17</v>
      </c>
      <c r="K22" s="1" t="s">
        <v>17</v>
      </c>
      <c r="L22" s="1" t="s">
        <v>17</v>
      </c>
      <c r="M22" s="1" t="s">
        <v>17</v>
      </c>
      <c r="N22" s="1" t="s">
        <v>17</v>
      </c>
      <c r="O22" s="1" t="s">
        <v>17</v>
      </c>
      <c r="P22" s="1" t="s">
        <v>17</v>
      </c>
      <c r="Q22" s="32" t="s">
        <v>17</v>
      </c>
      <c r="R22" s="32" t="s">
        <v>17</v>
      </c>
      <c r="S22" s="130">
        <f>AVERAGE(U22:AF22)</f>
        <v>0.22727272727272727</v>
      </c>
      <c r="U22">
        <v>0.2</v>
      </c>
      <c r="V22">
        <v>0.5</v>
      </c>
      <c r="W22" t="s">
        <v>90</v>
      </c>
      <c r="X22">
        <v>0.2</v>
      </c>
      <c r="Y22">
        <v>0.2</v>
      </c>
      <c r="Z22">
        <v>0.2</v>
      </c>
      <c r="AA22">
        <v>0.2</v>
      </c>
      <c r="AB22">
        <v>0.2</v>
      </c>
      <c r="AC22">
        <v>0.2</v>
      </c>
      <c r="AD22">
        <v>0.2</v>
      </c>
      <c r="AE22">
        <v>0.2</v>
      </c>
      <c r="AF22">
        <v>0.2</v>
      </c>
    </row>
    <row r="23" spans="1:32">
      <c r="A23" s="2" t="s">
        <v>35</v>
      </c>
      <c r="B23" s="2" t="s">
        <v>12</v>
      </c>
      <c r="C23" s="1">
        <v>250</v>
      </c>
      <c r="D23" s="3" t="s">
        <v>23</v>
      </c>
      <c r="E23" s="3" t="s">
        <v>23</v>
      </c>
      <c r="F23" s="1">
        <v>56</v>
      </c>
      <c r="G23" s="1">
        <v>149</v>
      </c>
      <c r="H23" s="1" t="s">
        <v>90</v>
      </c>
      <c r="I23" s="1" t="s">
        <v>90</v>
      </c>
      <c r="J23" s="1">
        <v>75</v>
      </c>
      <c r="K23" s="1">
        <v>78</v>
      </c>
      <c r="L23" s="1">
        <v>78</v>
      </c>
      <c r="M23" s="1">
        <v>71</v>
      </c>
      <c r="N23" s="1">
        <v>73</v>
      </c>
      <c r="O23" s="1">
        <v>193</v>
      </c>
      <c r="P23" s="1">
        <v>80</v>
      </c>
      <c r="Q23" s="32">
        <v>82</v>
      </c>
      <c r="R23" s="32">
        <v>80</v>
      </c>
      <c r="S23" s="128">
        <f>AVERAGE(U23:AF23)</f>
        <v>93.5</v>
      </c>
      <c r="U23">
        <v>56</v>
      </c>
      <c r="V23">
        <v>149</v>
      </c>
      <c r="W23" t="s">
        <v>90</v>
      </c>
      <c r="X23" t="s">
        <v>90</v>
      </c>
      <c r="Y23">
        <v>75</v>
      </c>
      <c r="Z23">
        <v>78</v>
      </c>
      <c r="AA23">
        <v>78</v>
      </c>
      <c r="AB23">
        <v>71</v>
      </c>
      <c r="AC23">
        <v>73</v>
      </c>
      <c r="AD23">
        <v>193</v>
      </c>
      <c r="AE23">
        <v>80</v>
      </c>
      <c r="AF23">
        <v>82</v>
      </c>
    </row>
    <row r="24" spans="1:32">
      <c r="A24" s="2" t="s">
        <v>36</v>
      </c>
      <c r="B24" s="2" t="s">
        <v>10</v>
      </c>
      <c r="C24" s="1">
        <v>2000</v>
      </c>
      <c r="D24" s="1">
        <v>1</v>
      </c>
      <c r="E24" s="3" t="s">
        <v>23</v>
      </c>
      <c r="F24" s="1">
        <v>2</v>
      </c>
      <c r="G24" s="1">
        <v>4</v>
      </c>
      <c r="H24" s="1" t="s">
        <v>90</v>
      </c>
      <c r="I24" s="1">
        <v>6</v>
      </c>
      <c r="J24" s="1" t="s">
        <v>16</v>
      </c>
      <c r="K24" s="1">
        <v>2</v>
      </c>
      <c r="L24" s="1">
        <v>2</v>
      </c>
      <c r="M24" s="1">
        <v>3</v>
      </c>
      <c r="N24" s="1">
        <v>3</v>
      </c>
      <c r="O24" s="1">
        <v>4</v>
      </c>
      <c r="P24" s="1" t="s">
        <v>16</v>
      </c>
      <c r="Q24" s="32">
        <v>7</v>
      </c>
      <c r="R24" s="32" t="s">
        <v>178</v>
      </c>
      <c r="S24" s="128">
        <f>AVERAGE(U24:AF24)</f>
        <v>3.1818181818181817</v>
      </c>
      <c r="U24">
        <v>2</v>
      </c>
      <c r="V24">
        <v>4</v>
      </c>
      <c r="W24" t="s">
        <v>90</v>
      </c>
      <c r="X24">
        <v>6</v>
      </c>
      <c r="Y24">
        <v>1</v>
      </c>
      <c r="Z24">
        <v>2</v>
      </c>
      <c r="AA24">
        <v>2</v>
      </c>
      <c r="AB24">
        <v>3</v>
      </c>
      <c r="AC24">
        <v>3</v>
      </c>
      <c r="AD24">
        <v>4</v>
      </c>
      <c r="AE24">
        <v>1</v>
      </c>
      <c r="AF24">
        <v>7</v>
      </c>
    </row>
    <row r="25" spans="1:32">
      <c r="A25" s="2" t="s">
        <v>72</v>
      </c>
      <c r="B25" s="2" t="s">
        <v>10</v>
      </c>
      <c r="C25" s="1">
        <v>50</v>
      </c>
      <c r="D25" s="3">
        <v>4.7</v>
      </c>
      <c r="E25" s="3">
        <v>32</v>
      </c>
      <c r="F25" s="1" t="s">
        <v>16</v>
      </c>
      <c r="G25" s="1" t="s">
        <v>16</v>
      </c>
      <c r="H25" s="1" t="s">
        <v>90</v>
      </c>
      <c r="I25" s="1">
        <v>9</v>
      </c>
      <c r="J25" s="1" t="s">
        <v>16</v>
      </c>
      <c r="K25" s="1" t="s">
        <v>16</v>
      </c>
      <c r="L25" s="1" t="s">
        <v>16</v>
      </c>
      <c r="M25" s="1" t="s">
        <v>16</v>
      </c>
      <c r="N25" s="1" t="s">
        <v>16</v>
      </c>
      <c r="O25" s="1">
        <v>2</v>
      </c>
      <c r="P25" s="1" t="s">
        <v>16</v>
      </c>
      <c r="Q25" s="32" t="s">
        <v>16</v>
      </c>
      <c r="R25" s="32" t="s">
        <v>16</v>
      </c>
      <c r="S25" s="128">
        <f>AVERAGE(U25:AF25)</f>
        <v>1.8181818181818181</v>
      </c>
      <c r="U25">
        <v>1</v>
      </c>
      <c r="V25">
        <v>1</v>
      </c>
      <c r="W25" t="s">
        <v>90</v>
      </c>
      <c r="X25">
        <v>9</v>
      </c>
      <c r="Y25">
        <v>1</v>
      </c>
      <c r="Z25">
        <v>1</v>
      </c>
      <c r="AA25">
        <v>1</v>
      </c>
      <c r="AB25">
        <v>1</v>
      </c>
      <c r="AC25">
        <v>1</v>
      </c>
      <c r="AD25">
        <v>2</v>
      </c>
      <c r="AE25">
        <v>1</v>
      </c>
      <c r="AF25">
        <v>1</v>
      </c>
    </row>
    <row r="26" spans="1:32" ht="15.6" customHeight="1">
      <c r="A26" s="2" t="s">
        <v>71</v>
      </c>
      <c r="B26" s="2" t="s">
        <v>12</v>
      </c>
      <c r="C26" s="3" t="s">
        <v>23</v>
      </c>
      <c r="D26" s="3">
        <v>3.4</v>
      </c>
      <c r="E26" s="3" t="s">
        <v>23</v>
      </c>
      <c r="F26" s="1" t="s">
        <v>18</v>
      </c>
      <c r="G26" s="1" t="s">
        <v>18</v>
      </c>
      <c r="H26" s="1" t="s">
        <v>90</v>
      </c>
      <c r="I26" s="1" t="s">
        <v>18</v>
      </c>
      <c r="J26" s="1" t="s">
        <v>18</v>
      </c>
      <c r="K26" s="1" t="s">
        <v>18</v>
      </c>
      <c r="L26" s="1" t="s">
        <v>18</v>
      </c>
      <c r="M26" s="1" t="s">
        <v>18</v>
      </c>
      <c r="N26" s="1" t="s">
        <v>18</v>
      </c>
      <c r="O26" s="1" t="s">
        <v>18</v>
      </c>
      <c r="P26" s="1" t="s">
        <v>18</v>
      </c>
      <c r="Q26" s="32" t="s">
        <v>18</v>
      </c>
      <c r="R26" s="32" t="s">
        <v>18</v>
      </c>
      <c r="S26" s="32" t="s">
        <v>18</v>
      </c>
      <c r="U26">
        <v>0.01</v>
      </c>
      <c r="V26">
        <v>0.01</v>
      </c>
      <c r="W26" t="s">
        <v>90</v>
      </c>
      <c r="X26">
        <v>0.01</v>
      </c>
      <c r="Y26">
        <v>0.01</v>
      </c>
      <c r="Z26">
        <v>0.01</v>
      </c>
      <c r="AA26">
        <v>0.01</v>
      </c>
      <c r="AB26">
        <v>0.01</v>
      </c>
      <c r="AC26">
        <v>0.01</v>
      </c>
      <c r="AD26">
        <v>0.01</v>
      </c>
      <c r="AE26">
        <v>0.01</v>
      </c>
      <c r="AF26">
        <v>0.01</v>
      </c>
    </row>
    <row r="27" spans="1:32">
      <c r="A27" s="2" t="s">
        <v>73</v>
      </c>
      <c r="B27" s="2" t="s">
        <v>10</v>
      </c>
      <c r="C27" s="1">
        <v>10</v>
      </c>
      <c r="D27" s="1">
        <v>1.2</v>
      </c>
      <c r="E27" s="1">
        <v>14</v>
      </c>
      <c r="F27" s="1" t="s">
        <v>16</v>
      </c>
      <c r="G27" s="1" t="s">
        <v>16</v>
      </c>
      <c r="H27" s="1" t="s">
        <v>90</v>
      </c>
      <c r="I27" s="1" t="s">
        <v>16</v>
      </c>
      <c r="J27" s="1" t="s">
        <v>16</v>
      </c>
      <c r="K27" s="1" t="s">
        <v>16</v>
      </c>
      <c r="L27" s="1" t="s">
        <v>16</v>
      </c>
      <c r="M27" s="1" t="s">
        <v>16</v>
      </c>
      <c r="N27" s="1" t="s">
        <v>16</v>
      </c>
      <c r="O27" s="1">
        <v>4</v>
      </c>
      <c r="P27" s="1" t="s">
        <v>16</v>
      </c>
      <c r="Q27" s="32" t="s">
        <v>16</v>
      </c>
      <c r="R27" s="32" t="s">
        <v>16</v>
      </c>
      <c r="S27" s="128">
        <f t="shared" ref="S27:S29" si="4">AVERAGE(U27:AF27)</f>
        <v>1.2727272727272727</v>
      </c>
      <c r="U27">
        <v>1</v>
      </c>
      <c r="V27">
        <v>1</v>
      </c>
      <c r="W27" t="s">
        <v>90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4</v>
      </c>
      <c r="AE27">
        <v>1</v>
      </c>
      <c r="AF27">
        <v>1</v>
      </c>
    </row>
    <row r="28" spans="1:32">
      <c r="A28" s="2" t="s">
        <v>37</v>
      </c>
      <c r="B28" s="2" t="s">
        <v>10</v>
      </c>
      <c r="C28" s="1">
        <v>50</v>
      </c>
      <c r="D28" s="1">
        <v>123</v>
      </c>
      <c r="E28" s="3" t="s">
        <v>23</v>
      </c>
      <c r="F28" s="1">
        <v>2</v>
      </c>
      <c r="G28" s="1">
        <v>401</v>
      </c>
      <c r="H28" s="1" t="s">
        <v>90</v>
      </c>
      <c r="I28" s="1" t="s">
        <v>90</v>
      </c>
      <c r="J28" s="1">
        <v>3</v>
      </c>
      <c r="K28" s="1">
        <v>7</v>
      </c>
      <c r="L28" s="1">
        <v>7</v>
      </c>
      <c r="M28" s="1">
        <v>6</v>
      </c>
      <c r="N28" s="1">
        <v>4</v>
      </c>
      <c r="O28" s="1">
        <v>293</v>
      </c>
      <c r="P28" s="1">
        <v>3</v>
      </c>
      <c r="Q28" s="32">
        <v>2</v>
      </c>
      <c r="R28" s="32">
        <v>4</v>
      </c>
      <c r="S28" s="128">
        <f t="shared" si="4"/>
        <v>72.8</v>
      </c>
      <c r="U28">
        <v>2</v>
      </c>
      <c r="V28">
        <v>401</v>
      </c>
      <c r="W28" t="s">
        <v>90</v>
      </c>
      <c r="X28" t="s">
        <v>90</v>
      </c>
      <c r="Y28">
        <v>3</v>
      </c>
      <c r="Z28">
        <v>7</v>
      </c>
      <c r="AA28">
        <v>7</v>
      </c>
      <c r="AB28">
        <v>6</v>
      </c>
      <c r="AC28">
        <v>4</v>
      </c>
      <c r="AD28">
        <v>293</v>
      </c>
      <c r="AE28">
        <v>3</v>
      </c>
      <c r="AF28">
        <v>2</v>
      </c>
    </row>
    <row r="29" spans="1:32">
      <c r="A29" s="2" t="s">
        <v>38</v>
      </c>
      <c r="B29" s="2" t="s">
        <v>12</v>
      </c>
      <c r="C29" s="1">
        <v>50</v>
      </c>
      <c r="D29" s="3" t="s">
        <v>23</v>
      </c>
      <c r="E29" s="3" t="s">
        <v>23</v>
      </c>
      <c r="F29" s="1">
        <v>28</v>
      </c>
      <c r="G29" s="1">
        <v>70</v>
      </c>
      <c r="H29" s="1" t="s">
        <v>90</v>
      </c>
      <c r="I29" s="1" t="s">
        <v>90</v>
      </c>
      <c r="J29" s="1">
        <v>40</v>
      </c>
      <c r="K29" s="1">
        <v>40</v>
      </c>
      <c r="L29" s="1">
        <v>40</v>
      </c>
      <c r="M29" s="1">
        <v>37</v>
      </c>
      <c r="N29" s="1">
        <v>38</v>
      </c>
      <c r="O29" s="1">
        <v>98</v>
      </c>
      <c r="P29" s="1">
        <v>40</v>
      </c>
      <c r="Q29" s="32">
        <v>43</v>
      </c>
      <c r="R29" s="32">
        <v>42</v>
      </c>
      <c r="S29" s="128">
        <f t="shared" si="4"/>
        <v>47.4</v>
      </c>
      <c r="U29">
        <v>28</v>
      </c>
      <c r="V29">
        <v>70</v>
      </c>
      <c r="W29" t="s">
        <v>90</v>
      </c>
      <c r="X29" t="s">
        <v>90</v>
      </c>
      <c r="Y29">
        <v>40</v>
      </c>
      <c r="Z29">
        <v>40</v>
      </c>
      <c r="AA29">
        <v>40</v>
      </c>
      <c r="AB29">
        <v>37</v>
      </c>
      <c r="AC29">
        <v>38</v>
      </c>
      <c r="AD29">
        <v>98</v>
      </c>
      <c r="AE29">
        <v>40</v>
      </c>
      <c r="AF29">
        <v>43</v>
      </c>
    </row>
    <row r="30" spans="1:32">
      <c r="A30" s="2" t="s">
        <v>39</v>
      </c>
      <c r="B30" s="2" t="s">
        <v>10</v>
      </c>
      <c r="C30" s="1">
        <v>1</v>
      </c>
      <c r="D30" s="1" t="s">
        <v>23</v>
      </c>
      <c r="E30" s="1">
        <v>7.0000000000000007E-2</v>
      </c>
      <c r="F30" s="1" t="s">
        <v>19</v>
      </c>
      <c r="G30" s="1" t="s">
        <v>19</v>
      </c>
      <c r="H30" s="1" t="s">
        <v>90</v>
      </c>
      <c r="I30" s="1" t="s">
        <v>19</v>
      </c>
      <c r="J30" s="1" t="s">
        <v>19</v>
      </c>
      <c r="K30" s="1" t="s">
        <v>19</v>
      </c>
      <c r="L30" s="1" t="s">
        <v>19</v>
      </c>
      <c r="M30" s="1" t="s">
        <v>19</v>
      </c>
      <c r="N30" s="1" t="s">
        <v>19</v>
      </c>
      <c r="O30" s="1" t="s">
        <v>19</v>
      </c>
      <c r="P30" s="1" t="s">
        <v>19</v>
      </c>
      <c r="Q30" s="32" t="s">
        <v>19</v>
      </c>
      <c r="R30" s="32" t="s">
        <v>19</v>
      </c>
      <c r="S30" s="32" t="s">
        <v>19</v>
      </c>
      <c r="U30">
        <v>0.1</v>
      </c>
      <c r="V30">
        <v>0.1</v>
      </c>
      <c r="W30" t="s">
        <v>90</v>
      </c>
      <c r="X30">
        <v>0.1</v>
      </c>
      <c r="Y30">
        <v>0.1</v>
      </c>
      <c r="Z30">
        <v>0.1</v>
      </c>
      <c r="AA30">
        <v>0.1</v>
      </c>
      <c r="AB30">
        <v>0.1</v>
      </c>
      <c r="AC30">
        <v>0.1</v>
      </c>
      <c r="AD30">
        <v>0.1</v>
      </c>
      <c r="AE30">
        <v>0.1</v>
      </c>
      <c r="AF30">
        <v>0.1</v>
      </c>
    </row>
    <row r="31" spans="1:32">
      <c r="A31" s="2" t="s">
        <v>74</v>
      </c>
      <c r="B31" s="2" t="s">
        <v>10</v>
      </c>
      <c r="C31" s="3" t="s">
        <v>23</v>
      </c>
      <c r="D31" s="3" t="s">
        <v>23</v>
      </c>
      <c r="E31" s="3" t="s">
        <v>23</v>
      </c>
      <c r="F31" s="1" t="s">
        <v>20</v>
      </c>
      <c r="G31" s="1" t="s">
        <v>90</v>
      </c>
      <c r="H31" s="1" t="s">
        <v>90</v>
      </c>
      <c r="I31" s="1" t="s">
        <v>90</v>
      </c>
      <c r="J31" s="1" t="s">
        <v>90</v>
      </c>
      <c r="K31" s="1" t="s">
        <v>90</v>
      </c>
      <c r="L31" s="1" t="s">
        <v>90</v>
      </c>
      <c r="M31" s="1" t="s">
        <v>90</v>
      </c>
      <c r="N31" s="1" t="s">
        <v>90</v>
      </c>
      <c r="O31" s="1" t="s">
        <v>90</v>
      </c>
      <c r="P31" s="3" t="s">
        <v>90</v>
      </c>
      <c r="Q31" s="7" t="s">
        <v>90</v>
      </c>
      <c r="R31" s="32"/>
      <c r="S31" s="7"/>
      <c r="U31">
        <v>100</v>
      </c>
      <c r="V31" t="s">
        <v>90</v>
      </c>
      <c r="W31" t="s">
        <v>90</v>
      </c>
      <c r="X31" t="s">
        <v>90</v>
      </c>
      <c r="Y31" t="s">
        <v>90</v>
      </c>
      <c r="Z31" t="s">
        <v>90</v>
      </c>
      <c r="AA31" t="s">
        <v>90</v>
      </c>
      <c r="AB31" t="s">
        <v>90</v>
      </c>
      <c r="AC31" t="s">
        <v>90</v>
      </c>
      <c r="AD31" t="s">
        <v>90</v>
      </c>
      <c r="AE31" t="s">
        <v>90</v>
      </c>
      <c r="AF31" t="s">
        <v>90</v>
      </c>
    </row>
    <row r="32" spans="1:32">
      <c r="A32" s="2" t="s">
        <v>75</v>
      </c>
      <c r="B32" s="2" t="s">
        <v>10</v>
      </c>
      <c r="C32" s="1">
        <v>20</v>
      </c>
      <c r="D32" s="1">
        <v>4</v>
      </c>
      <c r="E32" s="1">
        <v>34</v>
      </c>
      <c r="F32" s="1" t="s">
        <v>16</v>
      </c>
      <c r="G32" s="1">
        <v>4</v>
      </c>
      <c r="H32" s="1" t="s">
        <v>90</v>
      </c>
      <c r="I32" s="1" t="s">
        <v>16</v>
      </c>
      <c r="J32" s="1" t="s">
        <v>16</v>
      </c>
      <c r="K32" s="1" t="s">
        <v>16</v>
      </c>
      <c r="L32" s="1" t="s">
        <v>16</v>
      </c>
      <c r="M32" s="1" t="s">
        <v>16</v>
      </c>
      <c r="N32" s="1" t="s">
        <v>16</v>
      </c>
      <c r="O32" s="1">
        <v>2</v>
      </c>
      <c r="P32" s="1" t="s">
        <v>16</v>
      </c>
      <c r="Q32" s="32" t="s">
        <v>16</v>
      </c>
      <c r="R32" s="32" t="s">
        <v>179</v>
      </c>
      <c r="S32" s="128">
        <f t="shared" ref="S32:S33" si="5">AVERAGE(U32:AF32)</f>
        <v>1.3636363636363635</v>
      </c>
      <c r="U32">
        <v>1</v>
      </c>
      <c r="V32">
        <v>4</v>
      </c>
      <c r="W32" t="s">
        <v>90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2</v>
      </c>
      <c r="AE32">
        <v>1</v>
      </c>
      <c r="AF32">
        <v>1</v>
      </c>
    </row>
    <row r="33" spans="1:32">
      <c r="A33" s="2" t="s">
        <v>40</v>
      </c>
      <c r="B33" s="2" t="s">
        <v>12</v>
      </c>
      <c r="C33" s="1">
        <v>12</v>
      </c>
      <c r="D33" s="3" t="s">
        <v>23</v>
      </c>
      <c r="E33" s="3" t="s">
        <v>23</v>
      </c>
      <c r="F33" s="1">
        <v>1</v>
      </c>
      <c r="G33" s="1">
        <v>2</v>
      </c>
      <c r="H33" s="1" t="s">
        <v>90</v>
      </c>
      <c r="I33" s="1" t="s">
        <v>90</v>
      </c>
      <c r="J33" s="1">
        <v>2</v>
      </c>
      <c r="K33" s="1">
        <v>2</v>
      </c>
      <c r="L33" s="1">
        <v>2</v>
      </c>
      <c r="M33" s="1">
        <v>2</v>
      </c>
      <c r="N33" s="1" t="s">
        <v>16</v>
      </c>
      <c r="O33" s="1" t="s">
        <v>16</v>
      </c>
      <c r="P33" s="1">
        <v>3</v>
      </c>
      <c r="Q33" s="32">
        <v>3</v>
      </c>
      <c r="R33" s="32">
        <v>3</v>
      </c>
      <c r="S33" s="128">
        <f t="shared" si="5"/>
        <v>1.9</v>
      </c>
      <c r="U33">
        <v>1</v>
      </c>
      <c r="V33">
        <v>2</v>
      </c>
      <c r="W33" t="s">
        <v>90</v>
      </c>
      <c r="X33" t="s">
        <v>90</v>
      </c>
      <c r="Y33">
        <v>2</v>
      </c>
      <c r="Z33">
        <v>2</v>
      </c>
      <c r="AA33">
        <v>2</v>
      </c>
      <c r="AB33">
        <v>2</v>
      </c>
      <c r="AC33">
        <v>1</v>
      </c>
      <c r="AD33">
        <v>1</v>
      </c>
      <c r="AE33">
        <v>3</v>
      </c>
      <c r="AF33">
        <v>3</v>
      </c>
    </row>
    <row r="34" spans="1:32">
      <c r="A34" s="2" t="s">
        <v>76</v>
      </c>
      <c r="B34" s="2" t="s">
        <v>10</v>
      </c>
      <c r="C34" s="1">
        <v>10</v>
      </c>
      <c r="D34" s="3" t="s">
        <v>23</v>
      </c>
      <c r="E34" s="3" t="s">
        <v>23</v>
      </c>
      <c r="F34" s="1" t="s">
        <v>16</v>
      </c>
      <c r="G34" s="1" t="s">
        <v>16</v>
      </c>
      <c r="H34" s="1" t="s">
        <v>90</v>
      </c>
      <c r="I34" s="1" t="s">
        <v>16</v>
      </c>
      <c r="J34" s="1" t="s">
        <v>16</v>
      </c>
      <c r="K34" s="1" t="s">
        <v>16</v>
      </c>
      <c r="L34" s="1" t="s">
        <v>16</v>
      </c>
      <c r="M34" s="1" t="s">
        <v>16</v>
      </c>
      <c r="N34" s="1" t="s">
        <v>16</v>
      </c>
      <c r="O34" s="1" t="s">
        <v>16</v>
      </c>
      <c r="P34" s="1" t="s">
        <v>16</v>
      </c>
      <c r="Q34" s="32" t="s">
        <v>16</v>
      </c>
      <c r="R34" s="32" t="s">
        <v>16</v>
      </c>
      <c r="S34" s="32" t="s">
        <v>16</v>
      </c>
      <c r="U34">
        <v>1</v>
      </c>
      <c r="V34">
        <v>1</v>
      </c>
      <c r="W34" t="s">
        <v>90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>
        <v>1</v>
      </c>
      <c r="AF34">
        <v>1</v>
      </c>
    </row>
    <row r="35" spans="1:32">
      <c r="A35" s="2" t="s">
        <v>41</v>
      </c>
      <c r="B35" s="2" t="s">
        <v>12</v>
      </c>
      <c r="C35" s="3" t="s">
        <v>23</v>
      </c>
      <c r="D35" s="3">
        <v>200</v>
      </c>
      <c r="E35" s="3" t="s">
        <v>23</v>
      </c>
      <c r="F35" s="1">
        <v>10</v>
      </c>
      <c r="G35" s="1">
        <v>33</v>
      </c>
      <c r="H35" s="1" t="s">
        <v>90</v>
      </c>
      <c r="I35" s="1" t="s">
        <v>90</v>
      </c>
      <c r="J35" s="1">
        <v>8</v>
      </c>
      <c r="K35" s="1">
        <v>9</v>
      </c>
      <c r="L35" s="1">
        <v>8</v>
      </c>
      <c r="M35" s="1">
        <v>8</v>
      </c>
      <c r="N35" s="1">
        <v>8</v>
      </c>
      <c r="O35" s="1">
        <v>8</v>
      </c>
      <c r="P35" s="1">
        <v>8</v>
      </c>
      <c r="Q35" s="32">
        <v>9</v>
      </c>
      <c r="R35" s="32">
        <v>9</v>
      </c>
      <c r="S35" s="124">
        <f t="shared" ref="S35:S36" si="6">AVERAGE(U35:AF35)</f>
        <v>10.9</v>
      </c>
      <c r="U35">
        <v>10</v>
      </c>
      <c r="V35">
        <v>33</v>
      </c>
      <c r="W35" t="s">
        <v>90</v>
      </c>
      <c r="X35" t="s">
        <v>90</v>
      </c>
      <c r="Y35">
        <v>8</v>
      </c>
      <c r="Z35">
        <v>9</v>
      </c>
      <c r="AA35">
        <v>8</v>
      </c>
      <c r="AB35">
        <v>8</v>
      </c>
      <c r="AC35">
        <v>8</v>
      </c>
      <c r="AD35">
        <v>8</v>
      </c>
      <c r="AE35">
        <v>8</v>
      </c>
      <c r="AF35">
        <v>9</v>
      </c>
    </row>
    <row r="36" spans="1:32">
      <c r="A36" s="2" t="s">
        <v>77</v>
      </c>
      <c r="B36" s="2" t="s">
        <v>10</v>
      </c>
      <c r="C36" s="3" t="s">
        <v>23</v>
      </c>
      <c r="D36" s="1">
        <v>10.9</v>
      </c>
      <c r="E36" s="3" t="s">
        <v>23</v>
      </c>
      <c r="F36" s="1">
        <v>1</v>
      </c>
      <c r="G36" s="1">
        <v>8</v>
      </c>
      <c r="H36" s="1" t="s">
        <v>90</v>
      </c>
      <c r="I36" s="1">
        <v>3</v>
      </c>
      <c r="J36" s="1">
        <v>3</v>
      </c>
      <c r="K36" s="1">
        <v>2</v>
      </c>
      <c r="L36" s="1">
        <v>3</v>
      </c>
      <c r="M36" s="1">
        <v>3</v>
      </c>
      <c r="N36" s="1">
        <v>2</v>
      </c>
      <c r="O36" s="1">
        <v>12</v>
      </c>
      <c r="P36" s="1">
        <v>7</v>
      </c>
      <c r="Q36" s="32">
        <v>9</v>
      </c>
      <c r="R36" s="32">
        <v>5</v>
      </c>
      <c r="S36" s="124">
        <f t="shared" si="6"/>
        <v>4.8181818181818183</v>
      </c>
      <c r="U36">
        <v>1</v>
      </c>
      <c r="V36">
        <v>8</v>
      </c>
      <c r="W36" t="s">
        <v>90</v>
      </c>
      <c r="X36">
        <v>3</v>
      </c>
      <c r="Y36">
        <v>3</v>
      </c>
      <c r="Z36">
        <v>2</v>
      </c>
      <c r="AA36">
        <v>3</v>
      </c>
      <c r="AB36">
        <v>3</v>
      </c>
      <c r="AC36">
        <v>2</v>
      </c>
      <c r="AD36">
        <v>12</v>
      </c>
      <c r="AE36">
        <v>7</v>
      </c>
      <c r="AF36">
        <v>9</v>
      </c>
    </row>
    <row r="37" spans="1:32">
      <c r="A37" s="143" t="s">
        <v>7</v>
      </c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7"/>
      <c r="R37" s="32"/>
      <c r="S37" s="7"/>
    </row>
    <row r="38" spans="1:32">
      <c r="A38" s="2" t="s">
        <v>78</v>
      </c>
      <c r="B38" s="2" t="s">
        <v>10</v>
      </c>
      <c r="C38" s="1">
        <v>1</v>
      </c>
      <c r="D38" s="1">
        <v>10</v>
      </c>
      <c r="E38" s="1">
        <v>50</v>
      </c>
      <c r="F38" s="1" t="s">
        <v>16</v>
      </c>
      <c r="G38" s="1" t="s">
        <v>16</v>
      </c>
      <c r="H38" s="1" t="s">
        <v>90</v>
      </c>
      <c r="I38" s="1" t="s">
        <v>16</v>
      </c>
      <c r="J38" s="1" t="s">
        <v>16</v>
      </c>
      <c r="K38" s="1" t="s">
        <v>16</v>
      </c>
      <c r="L38" s="1" t="s">
        <v>16</v>
      </c>
      <c r="M38" s="1" t="s">
        <v>16</v>
      </c>
      <c r="N38" s="1" t="s">
        <v>16</v>
      </c>
      <c r="O38" s="1" t="s">
        <v>16</v>
      </c>
      <c r="P38" s="1" t="s">
        <v>16</v>
      </c>
      <c r="Q38" s="32" t="s">
        <v>16</v>
      </c>
      <c r="R38" s="32" t="s">
        <v>16</v>
      </c>
      <c r="S38" s="32" t="s">
        <v>16</v>
      </c>
    </row>
    <row r="39" spans="1:32">
      <c r="A39" s="2" t="s">
        <v>79</v>
      </c>
      <c r="B39" s="2" t="s">
        <v>10</v>
      </c>
      <c r="C39" s="3" t="s">
        <v>23</v>
      </c>
      <c r="D39" s="1">
        <v>74</v>
      </c>
      <c r="E39" s="1">
        <v>380</v>
      </c>
      <c r="F39" s="1" t="s">
        <v>16</v>
      </c>
      <c r="G39" s="1" t="s">
        <v>16</v>
      </c>
      <c r="H39" s="1" t="s">
        <v>90</v>
      </c>
      <c r="I39" s="1" t="s">
        <v>16</v>
      </c>
      <c r="J39" s="1" t="s">
        <v>16</v>
      </c>
      <c r="K39" s="1" t="s">
        <v>16</v>
      </c>
      <c r="L39" s="1" t="s">
        <v>16</v>
      </c>
      <c r="M39" s="1" t="s">
        <v>16</v>
      </c>
      <c r="N39" s="1" t="s">
        <v>16</v>
      </c>
      <c r="O39" s="1" t="s">
        <v>16</v>
      </c>
      <c r="P39" s="1" t="s">
        <v>16</v>
      </c>
      <c r="Q39" s="32" t="s">
        <v>16</v>
      </c>
      <c r="R39" s="32" t="s">
        <v>16</v>
      </c>
      <c r="S39" s="32" t="s">
        <v>16</v>
      </c>
    </row>
    <row r="40" spans="1:32">
      <c r="A40" s="2" t="s">
        <v>80</v>
      </c>
      <c r="B40" s="2" t="s">
        <v>10</v>
      </c>
      <c r="C40" s="3" t="s">
        <v>23</v>
      </c>
      <c r="D40" s="1">
        <v>20</v>
      </c>
      <c r="E40" s="1">
        <v>200</v>
      </c>
      <c r="F40" s="1" t="s">
        <v>16</v>
      </c>
      <c r="G40" s="1" t="s">
        <v>16</v>
      </c>
      <c r="H40" s="1" t="s">
        <v>90</v>
      </c>
      <c r="I40" s="1" t="s">
        <v>16</v>
      </c>
      <c r="J40" s="1" t="s">
        <v>16</v>
      </c>
      <c r="K40" s="1" t="s">
        <v>16</v>
      </c>
      <c r="L40" s="1" t="s">
        <v>16</v>
      </c>
      <c r="M40" s="1" t="s">
        <v>16</v>
      </c>
      <c r="N40" s="1" t="s">
        <v>16</v>
      </c>
      <c r="O40" s="1" t="s">
        <v>16</v>
      </c>
      <c r="P40" s="1" t="s">
        <v>16</v>
      </c>
      <c r="Q40" s="32" t="s">
        <v>16</v>
      </c>
      <c r="R40" s="32" t="s">
        <v>16</v>
      </c>
      <c r="S40" s="32" t="s">
        <v>16</v>
      </c>
    </row>
    <row r="41" spans="1:32">
      <c r="A41" s="2" t="s">
        <v>42</v>
      </c>
      <c r="B41" s="2" t="s">
        <v>10</v>
      </c>
      <c r="C41" s="1">
        <v>30</v>
      </c>
      <c r="D41" s="3" t="s">
        <v>23</v>
      </c>
      <c r="E41" s="3" t="s">
        <v>23</v>
      </c>
      <c r="F41" s="1" t="s">
        <v>16</v>
      </c>
      <c r="G41" s="1" t="s">
        <v>16</v>
      </c>
      <c r="H41" s="1" t="s">
        <v>90</v>
      </c>
      <c r="I41" s="1" t="s">
        <v>16</v>
      </c>
      <c r="J41" s="1" t="s">
        <v>16</v>
      </c>
      <c r="K41" s="1" t="s">
        <v>16</v>
      </c>
      <c r="L41" s="1" t="s">
        <v>16</v>
      </c>
      <c r="M41" s="1" t="s">
        <v>16</v>
      </c>
      <c r="N41" s="1" t="s">
        <v>16</v>
      </c>
      <c r="O41" s="1" t="s">
        <v>16</v>
      </c>
      <c r="P41" s="1" t="s">
        <v>16</v>
      </c>
      <c r="Q41" s="32" t="s">
        <v>16</v>
      </c>
      <c r="R41" s="32" t="s">
        <v>16</v>
      </c>
      <c r="S41" s="32" t="s">
        <v>16</v>
      </c>
    </row>
    <row r="42" spans="1:32">
      <c r="A42" s="2" t="s">
        <v>43</v>
      </c>
      <c r="B42" s="2" t="s">
        <v>10</v>
      </c>
      <c r="C42" s="1">
        <v>30</v>
      </c>
      <c r="D42" s="3" t="s">
        <v>23</v>
      </c>
      <c r="E42" s="3" t="s">
        <v>23</v>
      </c>
      <c r="F42" s="1" t="s">
        <v>16</v>
      </c>
      <c r="G42" s="1" t="s">
        <v>16</v>
      </c>
      <c r="H42" s="1" t="s">
        <v>90</v>
      </c>
      <c r="I42" s="1" t="s">
        <v>16</v>
      </c>
      <c r="J42" s="1" t="s">
        <v>16</v>
      </c>
      <c r="K42" s="1" t="s">
        <v>16</v>
      </c>
      <c r="L42" s="1" t="s">
        <v>16</v>
      </c>
      <c r="M42" s="1" t="s">
        <v>16</v>
      </c>
      <c r="N42" s="1" t="s">
        <v>16</v>
      </c>
      <c r="O42" s="1" t="s">
        <v>16</v>
      </c>
      <c r="P42" s="1" t="s">
        <v>16</v>
      </c>
      <c r="Q42" s="32" t="s">
        <v>16</v>
      </c>
      <c r="R42" s="32" t="s">
        <v>16</v>
      </c>
      <c r="S42" s="32" t="s">
        <v>16</v>
      </c>
    </row>
    <row r="43" spans="1:32">
      <c r="A43" s="145" t="s">
        <v>8</v>
      </c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7"/>
      <c r="R43" s="32"/>
      <c r="S43" s="7"/>
    </row>
    <row r="44" spans="1:32">
      <c r="A44" s="2" t="s">
        <v>81</v>
      </c>
      <c r="B44" s="2" t="s">
        <v>10</v>
      </c>
      <c r="C44" s="3" t="s">
        <v>23</v>
      </c>
      <c r="D44" s="3" t="s">
        <v>23</v>
      </c>
      <c r="E44" s="3" t="s">
        <v>23</v>
      </c>
      <c r="F44" s="1" t="s">
        <v>18</v>
      </c>
      <c r="G44" s="1" t="s">
        <v>18</v>
      </c>
      <c r="H44" s="1" t="s">
        <v>90</v>
      </c>
      <c r="I44" s="1" t="s">
        <v>90</v>
      </c>
      <c r="J44" s="1" t="s">
        <v>18</v>
      </c>
      <c r="K44" s="1" t="s">
        <v>18</v>
      </c>
      <c r="L44" s="1" t="s">
        <v>18</v>
      </c>
      <c r="M44" s="1" t="s">
        <v>18</v>
      </c>
      <c r="N44" s="1" t="s">
        <v>18</v>
      </c>
      <c r="O44" s="1" t="s">
        <v>18</v>
      </c>
      <c r="P44" s="1" t="s">
        <v>18</v>
      </c>
      <c r="Q44" s="32" t="s">
        <v>18</v>
      </c>
      <c r="R44" s="32" t="s">
        <v>18</v>
      </c>
      <c r="S44" s="32" t="s">
        <v>18</v>
      </c>
    </row>
    <row r="45" spans="1:32">
      <c r="A45" s="2" t="s">
        <v>44</v>
      </c>
      <c r="B45" s="2" t="s">
        <v>10</v>
      </c>
      <c r="C45" s="3" t="s">
        <v>23</v>
      </c>
      <c r="D45" s="3" t="s">
        <v>23</v>
      </c>
      <c r="E45" s="3" t="s">
        <v>23</v>
      </c>
      <c r="F45" s="1" t="s">
        <v>18</v>
      </c>
      <c r="G45" s="1" t="s">
        <v>18</v>
      </c>
      <c r="H45" s="1" t="s">
        <v>90</v>
      </c>
      <c r="I45" s="1" t="s">
        <v>90</v>
      </c>
      <c r="J45" s="1" t="s">
        <v>18</v>
      </c>
      <c r="K45" s="1" t="s">
        <v>18</v>
      </c>
      <c r="L45" s="1" t="s">
        <v>18</v>
      </c>
      <c r="M45" s="1" t="s">
        <v>18</v>
      </c>
      <c r="N45" s="1" t="s">
        <v>18</v>
      </c>
      <c r="O45" s="1" t="s">
        <v>18</v>
      </c>
      <c r="P45" s="1" t="s">
        <v>18</v>
      </c>
      <c r="Q45" s="32" t="s">
        <v>18</v>
      </c>
      <c r="R45" s="32" t="s">
        <v>18</v>
      </c>
      <c r="S45" s="32" t="s">
        <v>18</v>
      </c>
    </row>
    <row r="46" spans="1:32">
      <c r="A46" s="2" t="s">
        <v>82</v>
      </c>
      <c r="B46" s="2" t="s">
        <v>10</v>
      </c>
      <c r="C46" s="3" t="s">
        <v>23</v>
      </c>
      <c r="D46" s="1">
        <v>0.1</v>
      </c>
      <c r="E46" s="3">
        <v>0.1</v>
      </c>
      <c r="F46" s="1" t="s">
        <v>18</v>
      </c>
      <c r="G46" s="1" t="s">
        <v>18</v>
      </c>
      <c r="H46" s="1" t="s">
        <v>90</v>
      </c>
      <c r="I46" s="1" t="s">
        <v>90</v>
      </c>
      <c r="J46" s="1" t="s">
        <v>18</v>
      </c>
      <c r="K46" s="1" t="s">
        <v>18</v>
      </c>
      <c r="L46" s="1" t="s">
        <v>18</v>
      </c>
      <c r="M46" s="1" t="s">
        <v>18</v>
      </c>
      <c r="N46" s="1" t="s">
        <v>18</v>
      </c>
      <c r="O46" s="1" t="s">
        <v>18</v>
      </c>
      <c r="P46" s="1" t="s">
        <v>18</v>
      </c>
      <c r="Q46" s="32" t="s">
        <v>18</v>
      </c>
      <c r="R46" s="32" t="s">
        <v>18</v>
      </c>
      <c r="S46" s="32" t="s">
        <v>18</v>
      </c>
    </row>
    <row r="47" spans="1:32">
      <c r="A47" s="2" t="s">
        <v>45</v>
      </c>
      <c r="B47" s="2" t="s">
        <v>10</v>
      </c>
      <c r="C47" s="3" t="s">
        <v>23</v>
      </c>
      <c r="D47" s="3" t="s">
        <v>23</v>
      </c>
      <c r="E47" s="3" t="s">
        <v>23</v>
      </c>
      <c r="F47" s="1" t="s">
        <v>18</v>
      </c>
      <c r="G47" s="1" t="s">
        <v>18</v>
      </c>
      <c r="H47" s="1" t="s">
        <v>90</v>
      </c>
      <c r="I47" s="1" t="s">
        <v>90</v>
      </c>
      <c r="J47" s="1" t="s">
        <v>18</v>
      </c>
      <c r="K47" s="1" t="s">
        <v>18</v>
      </c>
      <c r="L47" s="1" t="s">
        <v>18</v>
      </c>
      <c r="M47" s="1" t="s">
        <v>18</v>
      </c>
      <c r="N47" s="1" t="s">
        <v>18</v>
      </c>
      <c r="O47" s="1" t="s">
        <v>18</v>
      </c>
      <c r="P47" s="1" t="s">
        <v>18</v>
      </c>
      <c r="Q47" s="32" t="s">
        <v>18</v>
      </c>
      <c r="R47" s="32" t="s">
        <v>18</v>
      </c>
      <c r="S47" s="32" t="s">
        <v>18</v>
      </c>
    </row>
    <row r="48" spans="1:32">
      <c r="A48" s="2" t="s">
        <v>83</v>
      </c>
      <c r="B48" s="2" t="s">
        <v>10</v>
      </c>
      <c r="C48" s="1">
        <v>0.01</v>
      </c>
      <c r="D48" s="1">
        <v>1.7000000000000001E-4</v>
      </c>
      <c r="E48" s="1">
        <v>0.27</v>
      </c>
      <c r="F48" s="1" t="s">
        <v>18</v>
      </c>
      <c r="G48" s="1" t="s">
        <v>18</v>
      </c>
      <c r="H48" s="1" t="s">
        <v>90</v>
      </c>
      <c r="I48" s="1" t="s">
        <v>90</v>
      </c>
      <c r="J48" s="1" t="s">
        <v>18</v>
      </c>
      <c r="K48" s="1" t="s">
        <v>18</v>
      </c>
      <c r="L48" s="1" t="s">
        <v>18</v>
      </c>
      <c r="M48" s="1" t="s">
        <v>18</v>
      </c>
      <c r="N48" s="1" t="s">
        <v>18</v>
      </c>
      <c r="O48" s="1" t="s">
        <v>18</v>
      </c>
      <c r="P48" s="1" t="s">
        <v>18</v>
      </c>
      <c r="Q48" s="32" t="s">
        <v>18</v>
      </c>
      <c r="R48" s="32" t="s">
        <v>18</v>
      </c>
      <c r="S48" s="32" t="s">
        <v>18</v>
      </c>
    </row>
    <row r="49" spans="1:19">
      <c r="A49" s="2" t="s">
        <v>84</v>
      </c>
      <c r="B49" s="2" t="s">
        <v>10</v>
      </c>
      <c r="C49" s="3" t="s">
        <v>23</v>
      </c>
      <c r="D49" s="3" t="s">
        <v>23</v>
      </c>
      <c r="E49" s="1">
        <v>1.7000000000000001E-2</v>
      </c>
      <c r="F49" s="1" t="s">
        <v>18</v>
      </c>
      <c r="G49" s="1" t="s">
        <v>18</v>
      </c>
      <c r="H49" s="1" t="s">
        <v>90</v>
      </c>
      <c r="I49" s="1" t="s">
        <v>90</v>
      </c>
      <c r="J49" s="1" t="s">
        <v>18</v>
      </c>
      <c r="K49" s="1" t="s">
        <v>18</v>
      </c>
      <c r="L49" s="1" t="s">
        <v>18</v>
      </c>
      <c r="M49" s="1" t="s">
        <v>18</v>
      </c>
      <c r="N49" s="1" t="s">
        <v>18</v>
      </c>
      <c r="O49" s="1" t="s">
        <v>18</v>
      </c>
      <c r="P49" s="1" t="s">
        <v>18</v>
      </c>
      <c r="Q49" s="32" t="s">
        <v>18</v>
      </c>
      <c r="R49" s="32" t="s">
        <v>18</v>
      </c>
      <c r="S49" s="32" t="s">
        <v>18</v>
      </c>
    </row>
    <row r="50" spans="1:19">
      <c r="A50" s="2" t="s">
        <v>46</v>
      </c>
      <c r="B50" s="2" t="s">
        <v>10</v>
      </c>
      <c r="C50" s="3" t="s">
        <v>23</v>
      </c>
      <c r="D50" s="3" t="s">
        <v>23</v>
      </c>
      <c r="E50" s="3">
        <v>8.2000000000000007E-3</v>
      </c>
      <c r="F50" s="1" t="s">
        <v>18</v>
      </c>
      <c r="G50" s="1" t="s">
        <v>18</v>
      </c>
      <c r="H50" s="1" t="s">
        <v>90</v>
      </c>
      <c r="I50" s="1" t="s">
        <v>90</v>
      </c>
      <c r="J50" s="1" t="s">
        <v>18</v>
      </c>
      <c r="K50" s="1" t="s">
        <v>18</v>
      </c>
      <c r="L50" s="1" t="s">
        <v>18</v>
      </c>
      <c r="M50" s="1" t="s">
        <v>18</v>
      </c>
      <c r="N50" s="1" t="s">
        <v>18</v>
      </c>
      <c r="O50" s="1" t="s">
        <v>18</v>
      </c>
      <c r="P50" s="1" t="s">
        <v>18</v>
      </c>
      <c r="Q50" s="32" t="s">
        <v>18</v>
      </c>
      <c r="R50" s="32" t="s">
        <v>18</v>
      </c>
      <c r="S50" s="32" t="s">
        <v>18</v>
      </c>
    </row>
    <row r="51" spans="1:19">
      <c r="A51" s="2" t="s">
        <v>85</v>
      </c>
      <c r="B51" s="2" t="s">
        <v>10</v>
      </c>
      <c r="C51" s="3" t="s">
        <v>23</v>
      </c>
      <c r="D51" s="3" t="s">
        <v>23</v>
      </c>
      <c r="E51" s="1">
        <v>1.7000000000000001E-2</v>
      </c>
      <c r="F51" s="1" t="s">
        <v>18</v>
      </c>
      <c r="G51" s="1" t="s">
        <v>18</v>
      </c>
      <c r="H51" s="1" t="s">
        <v>90</v>
      </c>
      <c r="I51" s="1" t="s">
        <v>90</v>
      </c>
      <c r="J51" s="1" t="s">
        <v>18</v>
      </c>
      <c r="K51" s="1" t="s">
        <v>18</v>
      </c>
      <c r="L51" s="1" t="s">
        <v>18</v>
      </c>
      <c r="M51" s="1" t="s">
        <v>18</v>
      </c>
      <c r="N51" s="1" t="s">
        <v>18</v>
      </c>
      <c r="O51" s="1" t="s">
        <v>18</v>
      </c>
      <c r="P51" s="1" t="s">
        <v>18</v>
      </c>
      <c r="Q51" s="32" t="s">
        <v>18</v>
      </c>
      <c r="R51" s="32" t="s">
        <v>18</v>
      </c>
      <c r="S51" s="32" t="s">
        <v>18</v>
      </c>
    </row>
    <row r="52" spans="1:19">
      <c r="A52" s="2" t="s">
        <v>47</v>
      </c>
      <c r="B52" s="2" t="s">
        <v>10</v>
      </c>
      <c r="C52" s="3" t="s">
        <v>23</v>
      </c>
      <c r="D52" s="3" t="s">
        <v>23</v>
      </c>
      <c r="E52" s="3" t="s">
        <v>23</v>
      </c>
      <c r="F52" s="1" t="s">
        <v>18</v>
      </c>
      <c r="G52" s="1" t="s">
        <v>18</v>
      </c>
      <c r="H52" s="1" t="s">
        <v>90</v>
      </c>
      <c r="I52" s="1" t="s">
        <v>90</v>
      </c>
      <c r="J52" s="1" t="s">
        <v>18</v>
      </c>
      <c r="K52" s="1" t="s">
        <v>18</v>
      </c>
      <c r="L52" s="1" t="s">
        <v>18</v>
      </c>
      <c r="M52" s="1" t="s">
        <v>18</v>
      </c>
      <c r="N52" s="1" t="s">
        <v>18</v>
      </c>
      <c r="O52" s="1" t="s">
        <v>18</v>
      </c>
      <c r="P52" s="1" t="s">
        <v>18</v>
      </c>
      <c r="Q52" s="32" t="s">
        <v>18</v>
      </c>
      <c r="R52" s="32" t="s">
        <v>18</v>
      </c>
      <c r="S52" s="32" t="s">
        <v>18</v>
      </c>
    </row>
    <row r="53" spans="1:19">
      <c r="A53" s="2" t="s">
        <v>48</v>
      </c>
      <c r="B53" s="2" t="s">
        <v>10</v>
      </c>
      <c r="C53" s="3" t="s">
        <v>23</v>
      </c>
      <c r="D53" s="3" t="s">
        <v>23</v>
      </c>
      <c r="E53" s="3" t="s">
        <v>23</v>
      </c>
      <c r="F53" s="1" t="s">
        <v>18</v>
      </c>
      <c r="G53" s="1" t="s">
        <v>18</v>
      </c>
      <c r="H53" s="1" t="s">
        <v>90</v>
      </c>
      <c r="I53" s="1" t="s">
        <v>90</v>
      </c>
      <c r="J53" s="1" t="s">
        <v>18</v>
      </c>
      <c r="K53" s="1" t="s">
        <v>18</v>
      </c>
      <c r="L53" s="1" t="s">
        <v>18</v>
      </c>
      <c r="M53" s="1" t="s">
        <v>18</v>
      </c>
      <c r="N53" s="1" t="s">
        <v>18</v>
      </c>
      <c r="O53" s="1" t="s">
        <v>18</v>
      </c>
      <c r="P53" s="1" t="s">
        <v>18</v>
      </c>
      <c r="Q53" s="32" t="s">
        <v>18</v>
      </c>
      <c r="R53" s="32" t="s">
        <v>18</v>
      </c>
      <c r="S53" s="32" t="s">
        <v>18</v>
      </c>
    </row>
    <row r="54" spans="1:19">
      <c r="A54" s="2" t="s">
        <v>86</v>
      </c>
      <c r="B54" s="2" t="s">
        <v>10</v>
      </c>
      <c r="C54" s="3" t="s">
        <v>23</v>
      </c>
      <c r="D54" s="1">
        <v>6.3E-3</v>
      </c>
      <c r="E54" s="76">
        <v>0.12</v>
      </c>
      <c r="F54" s="1" t="s">
        <v>18</v>
      </c>
      <c r="G54" s="1" t="s">
        <v>18</v>
      </c>
      <c r="H54" s="1" t="s">
        <v>90</v>
      </c>
      <c r="I54" s="1" t="s">
        <v>90</v>
      </c>
      <c r="J54" s="1" t="s">
        <v>18</v>
      </c>
      <c r="K54" s="1" t="s">
        <v>18</v>
      </c>
      <c r="L54" s="1" t="s">
        <v>18</v>
      </c>
      <c r="M54" s="1" t="s">
        <v>18</v>
      </c>
      <c r="N54" s="1" t="s">
        <v>18</v>
      </c>
      <c r="O54" s="1" t="s">
        <v>18</v>
      </c>
      <c r="P54" s="1" t="s">
        <v>18</v>
      </c>
      <c r="Q54" s="32" t="s">
        <v>18</v>
      </c>
      <c r="R54" s="32" t="s">
        <v>18</v>
      </c>
      <c r="S54" s="32" t="s">
        <v>18</v>
      </c>
    </row>
    <row r="55" spans="1:19">
      <c r="A55" s="2" t="s">
        <v>49</v>
      </c>
      <c r="B55" s="2" t="s">
        <v>10</v>
      </c>
      <c r="C55" s="3" t="s">
        <v>23</v>
      </c>
      <c r="D55" s="3" t="s">
        <v>23</v>
      </c>
      <c r="E55" s="3" t="s">
        <v>23</v>
      </c>
      <c r="F55" s="1" t="s">
        <v>18</v>
      </c>
      <c r="G55" s="1" t="s">
        <v>18</v>
      </c>
      <c r="H55" s="1" t="s">
        <v>90</v>
      </c>
      <c r="I55" s="1" t="s">
        <v>90</v>
      </c>
      <c r="J55" s="1" t="s">
        <v>18</v>
      </c>
      <c r="K55" s="1" t="s">
        <v>18</v>
      </c>
      <c r="L55" s="1" t="s">
        <v>18</v>
      </c>
      <c r="M55" s="1" t="s">
        <v>18</v>
      </c>
      <c r="N55" s="1" t="s">
        <v>18</v>
      </c>
      <c r="O55" s="1" t="s">
        <v>18</v>
      </c>
      <c r="P55" s="1" t="s">
        <v>18</v>
      </c>
      <c r="Q55" s="32" t="s">
        <v>18</v>
      </c>
      <c r="R55" s="32" t="s">
        <v>18</v>
      </c>
      <c r="S55" s="32" t="s">
        <v>18</v>
      </c>
    </row>
    <row r="56" spans="1:19">
      <c r="A56" s="2" t="s">
        <v>50</v>
      </c>
      <c r="B56" s="2" t="s">
        <v>10</v>
      </c>
      <c r="C56" s="3" t="s">
        <v>23</v>
      </c>
      <c r="D56" s="3" t="s">
        <v>23</v>
      </c>
      <c r="E56" s="3" t="s">
        <v>23</v>
      </c>
      <c r="F56" s="1" t="s">
        <v>18</v>
      </c>
      <c r="G56" s="1" t="s">
        <v>18</v>
      </c>
      <c r="H56" s="1" t="s">
        <v>90</v>
      </c>
      <c r="I56" s="1" t="s">
        <v>90</v>
      </c>
      <c r="J56" s="1" t="s">
        <v>18</v>
      </c>
      <c r="K56" s="1" t="s">
        <v>18</v>
      </c>
      <c r="L56" s="1" t="s">
        <v>18</v>
      </c>
      <c r="M56" s="1" t="s">
        <v>18</v>
      </c>
      <c r="N56" s="1" t="s">
        <v>18</v>
      </c>
      <c r="O56" s="1" t="s">
        <v>18</v>
      </c>
      <c r="P56" s="1" t="s">
        <v>18</v>
      </c>
      <c r="Q56" s="32" t="s">
        <v>18</v>
      </c>
      <c r="R56" s="32" t="s">
        <v>18</v>
      </c>
      <c r="S56" s="32" t="s">
        <v>18</v>
      </c>
    </row>
    <row r="57" spans="1:19">
      <c r="A57" s="2" t="s">
        <v>87</v>
      </c>
      <c r="B57" s="2" t="s">
        <v>10</v>
      </c>
      <c r="C57" s="3" t="s">
        <v>23</v>
      </c>
      <c r="D57" s="1">
        <v>2</v>
      </c>
      <c r="E57" s="1">
        <v>130</v>
      </c>
      <c r="F57" s="1" t="s">
        <v>18</v>
      </c>
      <c r="G57" s="1" t="s">
        <v>18</v>
      </c>
      <c r="H57" s="1" t="s">
        <v>90</v>
      </c>
      <c r="I57" s="1" t="s">
        <v>90</v>
      </c>
      <c r="J57" s="1" t="s">
        <v>18</v>
      </c>
      <c r="K57" s="1" t="s">
        <v>18</v>
      </c>
      <c r="L57" s="1" t="s">
        <v>18</v>
      </c>
      <c r="M57" s="1" t="s">
        <v>18</v>
      </c>
      <c r="N57" s="1" t="s">
        <v>18</v>
      </c>
      <c r="O57" s="1" t="s">
        <v>18</v>
      </c>
      <c r="P57" s="1" t="s">
        <v>18</v>
      </c>
      <c r="Q57" s="32" t="s">
        <v>18</v>
      </c>
      <c r="R57" s="32" t="s">
        <v>18</v>
      </c>
      <c r="S57" s="32" t="s">
        <v>18</v>
      </c>
    </row>
    <row r="58" spans="1:19">
      <c r="A58" s="2" t="s">
        <v>51</v>
      </c>
      <c r="B58" s="2" t="s">
        <v>10</v>
      </c>
      <c r="C58" s="3" t="s">
        <v>23</v>
      </c>
      <c r="D58" s="3" t="s">
        <v>23</v>
      </c>
      <c r="E58" s="3" t="s">
        <v>23</v>
      </c>
      <c r="F58" s="1" t="s">
        <v>18</v>
      </c>
      <c r="G58" s="1" t="s">
        <v>18</v>
      </c>
      <c r="H58" s="1" t="s">
        <v>90</v>
      </c>
      <c r="I58" s="1" t="s">
        <v>90</v>
      </c>
      <c r="J58" s="1" t="s">
        <v>18</v>
      </c>
      <c r="K58" s="1" t="s">
        <v>18</v>
      </c>
      <c r="L58" s="1" t="s">
        <v>18</v>
      </c>
      <c r="M58" s="1" t="s">
        <v>18</v>
      </c>
      <c r="N58" s="1" t="s">
        <v>18</v>
      </c>
      <c r="O58" s="1" t="s">
        <v>18</v>
      </c>
      <c r="P58" s="1" t="s">
        <v>18</v>
      </c>
      <c r="Q58" s="32" t="s">
        <v>18</v>
      </c>
      <c r="R58" s="32" t="s">
        <v>18</v>
      </c>
      <c r="S58" s="32" t="s">
        <v>18</v>
      </c>
    </row>
    <row r="59" spans="1:19">
      <c r="A59" s="2" t="s">
        <v>52</v>
      </c>
      <c r="B59" s="2" t="s">
        <v>10</v>
      </c>
      <c r="C59" s="3" t="s">
        <v>23</v>
      </c>
      <c r="D59" s="3" t="s">
        <v>23</v>
      </c>
      <c r="E59" s="3" t="s">
        <v>23</v>
      </c>
      <c r="F59" s="1" t="s">
        <v>18</v>
      </c>
      <c r="G59" s="1" t="s">
        <v>18</v>
      </c>
      <c r="H59" s="1" t="s">
        <v>90</v>
      </c>
      <c r="I59" s="1" t="s">
        <v>90</v>
      </c>
      <c r="J59" s="1" t="s">
        <v>18</v>
      </c>
      <c r="K59" s="1" t="s">
        <v>18</v>
      </c>
      <c r="L59" s="1" t="s">
        <v>18</v>
      </c>
      <c r="M59" s="1" t="s">
        <v>18</v>
      </c>
      <c r="N59" s="1" t="s">
        <v>18</v>
      </c>
      <c r="O59" s="1" t="s">
        <v>18</v>
      </c>
      <c r="P59" s="1" t="s">
        <v>18</v>
      </c>
      <c r="Q59" s="32" t="s">
        <v>18</v>
      </c>
      <c r="R59" s="32" t="s">
        <v>18</v>
      </c>
      <c r="S59" s="32" t="s">
        <v>18</v>
      </c>
    </row>
    <row r="60" spans="1:19">
      <c r="A60" s="2" t="s">
        <v>53</v>
      </c>
      <c r="B60" s="2" t="s">
        <v>10</v>
      </c>
      <c r="C60" s="3" t="s">
        <v>23</v>
      </c>
      <c r="D60" s="3" t="s">
        <v>23</v>
      </c>
      <c r="E60" s="3" t="s">
        <v>23</v>
      </c>
      <c r="F60" s="1" t="s">
        <v>18</v>
      </c>
      <c r="G60" s="1" t="s">
        <v>18</v>
      </c>
      <c r="H60" s="1" t="s">
        <v>90</v>
      </c>
      <c r="I60" s="1" t="s">
        <v>90</v>
      </c>
      <c r="J60" s="1" t="s">
        <v>18</v>
      </c>
      <c r="K60" s="1" t="s">
        <v>18</v>
      </c>
      <c r="L60" s="1" t="s">
        <v>18</v>
      </c>
      <c r="M60" s="1" t="s">
        <v>18</v>
      </c>
      <c r="N60" s="1" t="s">
        <v>18</v>
      </c>
      <c r="O60" s="1" t="s">
        <v>18</v>
      </c>
      <c r="P60" s="1" t="s">
        <v>18</v>
      </c>
      <c r="Q60" s="32" t="s">
        <v>18</v>
      </c>
      <c r="R60" s="32" t="s">
        <v>18</v>
      </c>
      <c r="S60" s="32" t="s">
        <v>18</v>
      </c>
    </row>
    <row r="61" spans="1:19" ht="30">
      <c r="A61" s="116" t="s">
        <v>105</v>
      </c>
      <c r="B61" s="116" t="s">
        <v>10</v>
      </c>
      <c r="C61" s="8">
        <v>0.1</v>
      </c>
      <c r="D61" s="8" t="s">
        <v>94</v>
      </c>
      <c r="E61" s="8" t="s">
        <v>23</v>
      </c>
      <c r="F61" s="1" t="s">
        <v>125</v>
      </c>
      <c r="G61" s="1" t="s">
        <v>125</v>
      </c>
      <c r="H61" s="1" t="s">
        <v>90</v>
      </c>
      <c r="I61" s="1" t="s">
        <v>90</v>
      </c>
      <c r="J61" s="1" t="s">
        <v>90</v>
      </c>
      <c r="K61" s="1" t="s">
        <v>125</v>
      </c>
      <c r="L61" s="1" t="s">
        <v>125</v>
      </c>
      <c r="M61" s="1" t="s">
        <v>125</v>
      </c>
      <c r="N61" s="1" t="s">
        <v>125</v>
      </c>
      <c r="O61" s="1" t="s">
        <v>125</v>
      </c>
      <c r="P61" s="1" t="s">
        <v>125</v>
      </c>
      <c r="Q61" s="7"/>
      <c r="R61" s="32"/>
      <c r="S61" s="1" t="s">
        <v>125</v>
      </c>
    </row>
    <row r="62" spans="1:19">
      <c r="A62" s="145" t="s">
        <v>54</v>
      </c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7"/>
      <c r="R62" s="32"/>
      <c r="S62" s="7"/>
    </row>
    <row r="63" spans="1:19">
      <c r="A63" s="2" t="s">
        <v>55</v>
      </c>
      <c r="B63" s="2" t="s">
        <v>10</v>
      </c>
      <c r="C63" s="3" t="s">
        <v>23</v>
      </c>
      <c r="D63" s="3" t="s">
        <v>23</v>
      </c>
      <c r="E63" s="3" t="s">
        <v>23</v>
      </c>
      <c r="F63" s="1" t="s">
        <v>21</v>
      </c>
      <c r="G63" s="1" t="s">
        <v>90</v>
      </c>
      <c r="H63" s="1" t="s">
        <v>90</v>
      </c>
      <c r="I63" s="1" t="s">
        <v>90</v>
      </c>
      <c r="J63" s="1" t="s">
        <v>21</v>
      </c>
      <c r="K63" s="1" t="s">
        <v>21</v>
      </c>
      <c r="L63" s="1" t="s">
        <v>21</v>
      </c>
      <c r="M63" s="1" t="s">
        <v>21</v>
      </c>
      <c r="N63" s="1" t="s">
        <v>21</v>
      </c>
      <c r="O63" s="1" t="s">
        <v>21</v>
      </c>
      <c r="P63" s="1" t="s">
        <v>21</v>
      </c>
      <c r="Q63" s="32" t="s">
        <v>21</v>
      </c>
      <c r="R63" s="32" t="s">
        <v>21</v>
      </c>
      <c r="S63" s="32" t="s">
        <v>21</v>
      </c>
    </row>
    <row r="64" spans="1:19">
      <c r="A64" s="2" t="s">
        <v>56</v>
      </c>
      <c r="B64" s="2" t="s">
        <v>10</v>
      </c>
      <c r="C64" s="3" t="s">
        <v>23</v>
      </c>
      <c r="D64" s="3" t="s">
        <v>23</v>
      </c>
      <c r="E64" s="3" t="s">
        <v>23</v>
      </c>
      <c r="F64" s="1" t="s">
        <v>21</v>
      </c>
      <c r="G64" s="1" t="s">
        <v>90</v>
      </c>
      <c r="H64" s="1" t="s">
        <v>90</v>
      </c>
      <c r="I64" s="1" t="s">
        <v>90</v>
      </c>
      <c r="J64" s="1" t="s">
        <v>21</v>
      </c>
      <c r="K64" s="1" t="s">
        <v>21</v>
      </c>
      <c r="L64" s="1" t="s">
        <v>21</v>
      </c>
      <c r="M64" s="1" t="s">
        <v>21</v>
      </c>
      <c r="N64" s="1" t="s">
        <v>21</v>
      </c>
      <c r="O64" s="1" t="s">
        <v>21</v>
      </c>
      <c r="P64" s="1" t="s">
        <v>21</v>
      </c>
      <c r="Q64" s="32" t="s">
        <v>21</v>
      </c>
      <c r="R64" s="32" t="s">
        <v>21</v>
      </c>
      <c r="S64" s="32" t="s">
        <v>21</v>
      </c>
    </row>
    <row r="65" spans="1:19">
      <c r="A65" s="2" t="s">
        <v>57</v>
      </c>
      <c r="B65" s="2" t="s">
        <v>10</v>
      </c>
      <c r="C65" s="3" t="s">
        <v>23</v>
      </c>
      <c r="D65" s="3" t="s">
        <v>23</v>
      </c>
      <c r="E65" s="3" t="s">
        <v>23</v>
      </c>
      <c r="F65" s="1" t="s">
        <v>21</v>
      </c>
      <c r="G65" s="1" t="s">
        <v>90</v>
      </c>
      <c r="H65" s="1" t="s">
        <v>90</v>
      </c>
      <c r="I65" s="1" t="s">
        <v>90</v>
      </c>
      <c r="J65" s="1" t="s">
        <v>21</v>
      </c>
      <c r="K65" s="1" t="s">
        <v>21</v>
      </c>
      <c r="L65" s="1" t="s">
        <v>21</v>
      </c>
      <c r="M65" s="1" t="s">
        <v>21</v>
      </c>
      <c r="N65" s="1" t="s">
        <v>21</v>
      </c>
      <c r="O65" s="1" t="s">
        <v>21</v>
      </c>
      <c r="P65" s="1" t="s">
        <v>21</v>
      </c>
      <c r="Q65" s="32" t="s">
        <v>21</v>
      </c>
      <c r="R65" s="32" t="s">
        <v>21</v>
      </c>
      <c r="S65" s="32" t="s">
        <v>21</v>
      </c>
    </row>
    <row r="66" spans="1:19">
      <c r="A66" s="2" t="s">
        <v>58</v>
      </c>
      <c r="B66" s="2" t="s">
        <v>10</v>
      </c>
      <c r="C66" s="3" t="s">
        <v>23</v>
      </c>
      <c r="D66" s="3" t="s">
        <v>23</v>
      </c>
      <c r="E66" s="3" t="s">
        <v>23</v>
      </c>
      <c r="F66" s="1" t="s">
        <v>22</v>
      </c>
      <c r="G66" s="1" t="s">
        <v>90</v>
      </c>
      <c r="H66" s="1" t="s">
        <v>90</v>
      </c>
      <c r="I66" s="1" t="s">
        <v>90</v>
      </c>
      <c r="J66" s="1" t="s">
        <v>22</v>
      </c>
      <c r="K66" s="1" t="s">
        <v>22</v>
      </c>
      <c r="L66" s="1" t="s">
        <v>22</v>
      </c>
      <c r="M66" s="1" t="s">
        <v>22</v>
      </c>
      <c r="N66" s="1" t="s">
        <v>22</v>
      </c>
      <c r="O66" s="1" t="s">
        <v>22</v>
      </c>
      <c r="P66" s="1" t="s">
        <v>22</v>
      </c>
      <c r="Q66" s="32" t="s">
        <v>22</v>
      </c>
      <c r="R66" s="32" t="s">
        <v>22</v>
      </c>
      <c r="S66" s="32" t="s">
        <v>22</v>
      </c>
    </row>
    <row r="67" spans="1:19">
      <c r="A67" s="2" t="s">
        <v>59</v>
      </c>
      <c r="B67" s="2" t="s">
        <v>10</v>
      </c>
      <c r="C67" s="3" t="s">
        <v>23</v>
      </c>
      <c r="D67" s="3" t="s">
        <v>23</v>
      </c>
      <c r="E67" s="3" t="s">
        <v>23</v>
      </c>
      <c r="F67" s="1" t="s">
        <v>21</v>
      </c>
      <c r="G67" s="1" t="s">
        <v>90</v>
      </c>
      <c r="H67" s="1" t="s">
        <v>90</v>
      </c>
      <c r="I67" s="1" t="s">
        <v>90</v>
      </c>
      <c r="J67" s="1" t="s">
        <v>21</v>
      </c>
      <c r="K67" s="1" t="s">
        <v>21</v>
      </c>
      <c r="L67" s="1" t="s">
        <v>21</v>
      </c>
      <c r="M67" s="1" t="s">
        <v>21</v>
      </c>
      <c r="N67" s="1" t="s">
        <v>21</v>
      </c>
      <c r="O67" s="1" t="s">
        <v>21</v>
      </c>
      <c r="P67" s="1" t="s">
        <v>21</v>
      </c>
      <c r="Q67" s="32" t="s">
        <v>21</v>
      </c>
      <c r="R67" s="32" t="s">
        <v>21</v>
      </c>
      <c r="S67" s="32" t="s">
        <v>21</v>
      </c>
    </row>
    <row r="68" spans="1:19">
      <c r="A68" s="2" t="s">
        <v>60</v>
      </c>
      <c r="B68" s="2" t="s">
        <v>10</v>
      </c>
      <c r="C68" s="3" t="s">
        <v>23</v>
      </c>
      <c r="D68" s="3" t="s">
        <v>23</v>
      </c>
      <c r="E68" s="3" t="s">
        <v>23</v>
      </c>
      <c r="F68" s="1" t="s">
        <v>21</v>
      </c>
      <c r="G68" s="1" t="s">
        <v>90</v>
      </c>
      <c r="H68" s="1" t="s">
        <v>90</v>
      </c>
      <c r="I68" s="1" t="s">
        <v>90</v>
      </c>
      <c r="J68" s="1" t="s">
        <v>21</v>
      </c>
      <c r="K68" s="1" t="s">
        <v>21</v>
      </c>
      <c r="L68" s="1" t="s">
        <v>21</v>
      </c>
      <c r="M68" s="1" t="s">
        <v>21</v>
      </c>
      <c r="N68" s="1" t="s">
        <v>21</v>
      </c>
      <c r="O68" s="1" t="s">
        <v>21</v>
      </c>
      <c r="P68" s="1" t="s">
        <v>21</v>
      </c>
      <c r="Q68" s="32" t="s">
        <v>21</v>
      </c>
      <c r="R68" s="32" t="s">
        <v>21</v>
      </c>
      <c r="S68" s="32" t="s">
        <v>21</v>
      </c>
    </row>
    <row r="69" spans="1:19">
      <c r="A69" s="2" t="s">
        <v>61</v>
      </c>
      <c r="B69" s="2" t="s">
        <v>10</v>
      </c>
      <c r="C69" s="3" t="s">
        <v>23</v>
      </c>
      <c r="D69" s="3" t="s">
        <v>23</v>
      </c>
      <c r="E69" s="3" t="s">
        <v>23</v>
      </c>
      <c r="F69" s="1" t="s">
        <v>21</v>
      </c>
      <c r="G69" s="1" t="s">
        <v>90</v>
      </c>
      <c r="H69" s="1" t="s">
        <v>90</v>
      </c>
      <c r="I69" s="1" t="s">
        <v>90</v>
      </c>
      <c r="J69" s="1" t="s">
        <v>21</v>
      </c>
      <c r="K69" s="1" t="s">
        <v>21</v>
      </c>
      <c r="L69" s="1" t="s">
        <v>21</v>
      </c>
      <c r="M69" s="1" t="s">
        <v>21</v>
      </c>
      <c r="N69" s="1" t="s">
        <v>21</v>
      </c>
      <c r="O69" s="1" t="s">
        <v>21</v>
      </c>
      <c r="P69" s="1" t="s">
        <v>21</v>
      </c>
      <c r="Q69" s="32" t="s">
        <v>21</v>
      </c>
      <c r="R69" s="32" t="s">
        <v>21</v>
      </c>
      <c r="S69" s="32" t="s">
        <v>21</v>
      </c>
    </row>
    <row r="70" spans="1:19">
      <c r="A70" s="2" t="s">
        <v>62</v>
      </c>
      <c r="B70" s="2" t="s">
        <v>10</v>
      </c>
      <c r="C70" s="3" t="s">
        <v>23</v>
      </c>
      <c r="D70" s="3" t="s">
        <v>23</v>
      </c>
      <c r="E70" s="3" t="s">
        <v>23</v>
      </c>
      <c r="F70" s="1" t="s">
        <v>21</v>
      </c>
      <c r="G70" s="1" t="s">
        <v>90</v>
      </c>
      <c r="H70" s="1" t="s">
        <v>90</v>
      </c>
      <c r="I70" s="1" t="s">
        <v>90</v>
      </c>
      <c r="J70" s="1" t="s">
        <v>21</v>
      </c>
      <c r="K70" s="1" t="s">
        <v>21</v>
      </c>
      <c r="L70" s="1" t="s">
        <v>21</v>
      </c>
      <c r="M70" s="1" t="s">
        <v>21</v>
      </c>
      <c r="N70" s="1" t="s">
        <v>21</v>
      </c>
      <c r="O70" s="1" t="s">
        <v>21</v>
      </c>
      <c r="P70" s="1" t="s">
        <v>21</v>
      </c>
      <c r="Q70" s="32" t="s">
        <v>21</v>
      </c>
      <c r="R70" s="32" t="s">
        <v>21</v>
      </c>
      <c r="S70" s="32" t="s">
        <v>21</v>
      </c>
    </row>
    <row r="71" spans="1:19">
      <c r="A71" s="2" t="s">
        <v>63</v>
      </c>
      <c r="B71" s="2" t="s">
        <v>10</v>
      </c>
      <c r="C71" s="3" t="s">
        <v>23</v>
      </c>
      <c r="D71" s="3" t="s">
        <v>23</v>
      </c>
      <c r="E71" s="3" t="s">
        <v>23</v>
      </c>
      <c r="F71" s="1" t="s">
        <v>21</v>
      </c>
      <c r="G71" s="1" t="s">
        <v>90</v>
      </c>
      <c r="H71" s="1" t="s">
        <v>90</v>
      </c>
      <c r="I71" s="1" t="s">
        <v>90</v>
      </c>
      <c r="J71" s="1" t="s">
        <v>21</v>
      </c>
      <c r="K71" s="1" t="s">
        <v>21</v>
      </c>
      <c r="L71" s="1" t="s">
        <v>21</v>
      </c>
      <c r="M71" s="1" t="s">
        <v>21</v>
      </c>
      <c r="N71" s="1" t="s">
        <v>21</v>
      </c>
      <c r="O71" s="1" t="s">
        <v>21</v>
      </c>
      <c r="P71" s="1" t="s">
        <v>21</v>
      </c>
      <c r="Q71" s="32" t="s">
        <v>21</v>
      </c>
      <c r="R71" s="32" t="s">
        <v>21</v>
      </c>
      <c r="S71" s="32" t="s">
        <v>21</v>
      </c>
    </row>
    <row r="72" spans="1:19">
      <c r="A72" s="2" t="s">
        <v>64</v>
      </c>
      <c r="B72" s="2" t="s">
        <v>10</v>
      </c>
      <c r="C72" s="3" t="s">
        <v>23</v>
      </c>
      <c r="D72" s="3" t="s">
        <v>23</v>
      </c>
      <c r="E72" s="3" t="s">
        <v>23</v>
      </c>
      <c r="F72" s="1" t="s">
        <v>21</v>
      </c>
      <c r="G72" s="1" t="s">
        <v>90</v>
      </c>
      <c r="H72" s="1" t="s">
        <v>90</v>
      </c>
      <c r="I72" s="1" t="s">
        <v>90</v>
      </c>
      <c r="J72" s="1" t="s">
        <v>21</v>
      </c>
      <c r="K72" s="1" t="s">
        <v>21</v>
      </c>
      <c r="L72" s="1" t="s">
        <v>21</v>
      </c>
      <c r="M72" s="1" t="s">
        <v>21</v>
      </c>
      <c r="N72" s="1" t="s">
        <v>21</v>
      </c>
      <c r="O72" s="1" t="s">
        <v>21</v>
      </c>
      <c r="P72" s="1" t="s">
        <v>21</v>
      </c>
      <c r="Q72" s="32" t="s">
        <v>21</v>
      </c>
      <c r="R72" s="32" t="s">
        <v>21</v>
      </c>
      <c r="S72" s="32" t="s">
        <v>21</v>
      </c>
    </row>
    <row r="73" spans="1:19">
      <c r="A73" s="2" t="s">
        <v>65</v>
      </c>
      <c r="B73" s="2" t="s">
        <v>10</v>
      </c>
      <c r="C73" s="3" t="s">
        <v>23</v>
      </c>
      <c r="D73" s="3" t="s">
        <v>23</v>
      </c>
      <c r="E73" s="3" t="s">
        <v>23</v>
      </c>
      <c r="F73" s="1" t="s">
        <v>21</v>
      </c>
      <c r="G73" s="1" t="s">
        <v>90</v>
      </c>
      <c r="H73" s="1" t="s">
        <v>90</v>
      </c>
      <c r="I73" s="1" t="s">
        <v>90</v>
      </c>
      <c r="J73" s="1" t="s">
        <v>21</v>
      </c>
      <c r="K73" s="1" t="s">
        <v>21</v>
      </c>
      <c r="L73" s="1" t="s">
        <v>21</v>
      </c>
      <c r="M73" s="1" t="s">
        <v>21</v>
      </c>
      <c r="N73" s="1" t="s">
        <v>21</v>
      </c>
      <c r="O73" s="1" t="s">
        <v>21</v>
      </c>
      <c r="P73" s="1" t="s">
        <v>21</v>
      </c>
      <c r="Q73" s="32" t="s">
        <v>21</v>
      </c>
      <c r="R73" s="32" t="s">
        <v>21</v>
      </c>
      <c r="S73" s="32" t="s">
        <v>21</v>
      </c>
    </row>
    <row r="74" spans="1:19">
      <c r="A74" s="2" t="s">
        <v>66</v>
      </c>
      <c r="B74" s="2" t="s">
        <v>10</v>
      </c>
      <c r="C74" s="3" t="s">
        <v>23</v>
      </c>
      <c r="D74" s="3" t="s">
        <v>23</v>
      </c>
      <c r="E74" s="3" t="s">
        <v>23</v>
      </c>
      <c r="F74" s="1" t="s">
        <v>21</v>
      </c>
      <c r="G74" s="1" t="s">
        <v>90</v>
      </c>
      <c r="H74" s="1" t="s">
        <v>90</v>
      </c>
      <c r="I74" s="1" t="s">
        <v>90</v>
      </c>
      <c r="J74" s="1" t="s">
        <v>21</v>
      </c>
      <c r="K74" s="1" t="s">
        <v>21</v>
      </c>
      <c r="L74" s="1" t="s">
        <v>21</v>
      </c>
      <c r="M74" s="1" t="s">
        <v>21</v>
      </c>
      <c r="N74" s="1" t="s">
        <v>21</v>
      </c>
      <c r="O74" s="1" t="s">
        <v>21</v>
      </c>
      <c r="P74" s="1" t="s">
        <v>21</v>
      </c>
      <c r="Q74" s="32" t="s">
        <v>21</v>
      </c>
      <c r="R74" s="32" t="s">
        <v>21</v>
      </c>
      <c r="S74" s="32" t="s">
        <v>21</v>
      </c>
    </row>
    <row r="75" spans="1:19">
      <c r="A75" s="2" t="s">
        <v>88</v>
      </c>
      <c r="B75" s="2" t="s">
        <v>10</v>
      </c>
      <c r="C75" s="3" t="s">
        <v>23</v>
      </c>
      <c r="D75" s="3" t="s">
        <v>23</v>
      </c>
      <c r="E75" s="3" t="s">
        <v>23</v>
      </c>
      <c r="F75" s="1" t="s">
        <v>22</v>
      </c>
      <c r="G75" s="1" t="s">
        <v>90</v>
      </c>
      <c r="H75" s="1" t="s">
        <v>90</v>
      </c>
      <c r="I75" s="1" t="s">
        <v>90</v>
      </c>
      <c r="J75" s="1" t="s">
        <v>22</v>
      </c>
      <c r="K75" s="1" t="s">
        <v>22</v>
      </c>
      <c r="L75" s="1" t="s">
        <v>22</v>
      </c>
      <c r="M75" s="1" t="s">
        <v>22</v>
      </c>
      <c r="N75" s="1" t="s">
        <v>22</v>
      </c>
      <c r="O75" s="1" t="s">
        <v>22</v>
      </c>
      <c r="P75" s="1" t="s">
        <v>22</v>
      </c>
      <c r="Q75" s="1" t="s">
        <v>22</v>
      </c>
      <c r="R75" s="32" t="s">
        <v>22</v>
      </c>
      <c r="S75" s="1" t="s">
        <v>22</v>
      </c>
    </row>
    <row r="76" spans="1:19" ht="149.44999999999999" customHeight="1">
      <c r="A76" s="177" t="s">
        <v>91</v>
      </c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9"/>
    </row>
    <row r="77" spans="1:19">
      <c r="A77" s="150"/>
      <c r="B77" s="151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48"/>
      <c r="R77" s="148"/>
      <c r="S77" s="149"/>
    </row>
    <row r="78" spans="1:19">
      <c r="A78" s="175" t="s">
        <v>0</v>
      </c>
      <c r="B78" s="175" t="s">
        <v>1</v>
      </c>
      <c r="C78" s="175" t="s">
        <v>2</v>
      </c>
      <c r="D78" s="175" t="s">
        <v>3</v>
      </c>
      <c r="E78" s="175"/>
      <c r="F78" s="175" t="s">
        <v>143</v>
      </c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</row>
    <row r="79" spans="1:19">
      <c r="A79" s="175"/>
      <c r="B79" s="175"/>
      <c r="C79" s="175"/>
      <c r="D79" s="137" t="s">
        <v>4</v>
      </c>
      <c r="E79" s="137" t="s">
        <v>5</v>
      </c>
      <c r="F79" s="4">
        <v>44044</v>
      </c>
      <c r="G79" s="4">
        <v>44075</v>
      </c>
      <c r="H79" s="4">
        <v>44105</v>
      </c>
      <c r="I79" s="4">
        <v>44136</v>
      </c>
      <c r="J79" s="4">
        <v>44166</v>
      </c>
      <c r="K79" s="4">
        <v>44197</v>
      </c>
      <c r="L79" s="4">
        <v>44228</v>
      </c>
      <c r="M79" s="4">
        <v>44256</v>
      </c>
      <c r="N79" s="4">
        <v>44301</v>
      </c>
      <c r="O79" s="4">
        <v>44317</v>
      </c>
      <c r="P79" s="4">
        <v>44348</v>
      </c>
      <c r="Q79" s="4">
        <v>44593</v>
      </c>
      <c r="R79" s="4">
        <v>44866</v>
      </c>
      <c r="S79" s="4" t="s">
        <v>177</v>
      </c>
    </row>
    <row r="80" spans="1:19">
      <c r="A80" s="143" t="s">
        <v>6</v>
      </c>
      <c r="B80" s="1"/>
      <c r="C80" s="1"/>
      <c r="D80" s="1"/>
      <c r="E80" s="1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7"/>
      <c r="R80" s="7"/>
      <c r="S80" s="7"/>
    </row>
    <row r="81" spans="1:32">
      <c r="A81" s="144" t="s">
        <v>9</v>
      </c>
      <c r="B81" s="2" t="s">
        <v>9</v>
      </c>
      <c r="C81" s="3" t="s">
        <v>23</v>
      </c>
      <c r="D81" s="3" t="s">
        <v>23</v>
      </c>
      <c r="E81" s="3" t="s">
        <v>23</v>
      </c>
      <c r="F81" s="1">
        <v>7.9</v>
      </c>
      <c r="G81" s="1">
        <v>8.1199999999999992</v>
      </c>
      <c r="H81" s="1">
        <v>8.09</v>
      </c>
      <c r="I81" s="1">
        <v>8.1300000000000008</v>
      </c>
      <c r="J81" s="1">
        <v>8.07</v>
      </c>
      <c r="K81" s="1">
        <v>8.01</v>
      </c>
      <c r="L81" s="1">
        <v>7.88</v>
      </c>
      <c r="M81" s="1">
        <v>7.59</v>
      </c>
      <c r="N81" s="1">
        <v>7.85</v>
      </c>
      <c r="O81" s="1">
        <v>7.64</v>
      </c>
      <c r="P81" s="1">
        <v>7.55</v>
      </c>
      <c r="Q81" s="7" t="s">
        <v>90</v>
      </c>
      <c r="R81" s="7" t="s">
        <v>90</v>
      </c>
      <c r="S81" s="140">
        <f>AVERAGE(U81:AF81)</f>
        <v>7.8936363636363636</v>
      </c>
      <c r="U81">
        <v>7.9</v>
      </c>
      <c r="V81">
        <v>8.1199999999999992</v>
      </c>
      <c r="W81">
        <v>8.09</v>
      </c>
      <c r="X81">
        <v>8.1300000000000008</v>
      </c>
      <c r="Y81">
        <v>8.07</v>
      </c>
      <c r="Z81">
        <v>8.01</v>
      </c>
      <c r="AA81">
        <v>7.88</v>
      </c>
      <c r="AB81">
        <v>7.59</v>
      </c>
      <c r="AC81">
        <v>7.85</v>
      </c>
      <c r="AD81">
        <v>7.64</v>
      </c>
      <c r="AE81">
        <v>7.55</v>
      </c>
      <c r="AF81" t="s">
        <v>90</v>
      </c>
    </row>
    <row r="82" spans="1:32">
      <c r="A82" s="144" t="s">
        <v>89</v>
      </c>
      <c r="B82" s="2" t="s">
        <v>10</v>
      </c>
      <c r="C82" s="3" t="s">
        <v>23</v>
      </c>
      <c r="D82" s="3" t="s">
        <v>23</v>
      </c>
      <c r="E82" s="3" t="s">
        <v>23</v>
      </c>
      <c r="F82" s="1">
        <v>524</v>
      </c>
      <c r="G82" s="1">
        <v>502</v>
      </c>
      <c r="H82" s="1">
        <v>496</v>
      </c>
      <c r="I82" s="1">
        <v>481</v>
      </c>
      <c r="J82" s="1">
        <v>474</v>
      </c>
      <c r="K82" s="1">
        <v>494</v>
      </c>
      <c r="L82" s="1">
        <v>541</v>
      </c>
      <c r="M82" s="1">
        <v>569</v>
      </c>
      <c r="N82" s="1">
        <v>584</v>
      </c>
      <c r="O82" s="1">
        <v>591</v>
      </c>
      <c r="P82" s="1">
        <v>644</v>
      </c>
      <c r="Q82" s="7" t="s">
        <v>90</v>
      </c>
      <c r="R82" s="7" t="s">
        <v>90</v>
      </c>
      <c r="S82" s="128">
        <f t="shared" ref="S82:S84" si="7">AVERAGE(U82:AF82)</f>
        <v>536.36363636363637</v>
      </c>
      <c r="U82">
        <v>524</v>
      </c>
      <c r="V82">
        <v>502</v>
      </c>
      <c r="W82">
        <v>496</v>
      </c>
      <c r="X82">
        <v>481</v>
      </c>
      <c r="Y82">
        <v>474</v>
      </c>
      <c r="Z82">
        <v>494</v>
      </c>
      <c r="AA82">
        <v>541</v>
      </c>
      <c r="AB82">
        <v>569</v>
      </c>
      <c r="AC82">
        <v>584</v>
      </c>
      <c r="AD82">
        <v>591</v>
      </c>
      <c r="AE82">
        <v>644</v>
      </c>
      <c r="AF82" t="s">
        <v>90</v>
      </c>
    </row>
    <row r="83" spans="1:32">
      <c r="A83" s="144" t="s">
        <v>24</v>
      </c>
      <c r="B83" s="2" t="s">
        <v>11</v>
      </c>
      <c r="C83" s="3" t="s">
        <v>23</v>
      </c>
      <c r="D83" s="3" t="s">
        <v>23</v>
      </c>
      <c r="E83" s="3" t="s">
        <v>23</v>
      </c>
      <c r="F83" s="1">
        <v>209</v>
      </c>
      <c r="G83" s="1">
        <v>184</v>
      </c>
      <c r="H83" s="1">
        <v>171</v>
      </c>
      <c r="I83" s="1">
        <v>160</v>
      </c>
      <c r="J83" s="1">
        <v>150</v>
      </c>
      <c r="K83" s="1">
        <v>140</v>
      </c>
      <c r="L83" s="1">
        <v>155</v>
      </c>
      <c r="M83" s="1">
        <v>165</v>
      </c>
      <c r="N83" s="1">
        <v>175</v>
      </c>
      <c r="O83" s="1">
        <v>180</v>
      </c>
      <c r="P83" s="1">
        <v>175</v>
      </c>
      <c r="Q83" s="7" t="s">
        <v>90</v>
      </c>
      <c r="R83" s="7" t="s">
        <v>90</v>
      </c>
      <c r="S83" s="128">
        <f t="shared" si="7"/>
        <v>169.45454545454547</v>
      </c>
      <c r="U83">
        <v>209</v>
      </c>
      <c r="V83">
        <v>184</v>
      </c>
      <c r="W83">
        <v>171</v>
      </c>
      <c r="X83">
        <v>160</v>
      </c>
      <c r="Y83">
        <v>150</v>
      </c>
      <c r="Z83">
        <v>140</v>
      </c>
      <c r="AA83">
        <v>155</v>
      </c>
      <c r="AB83">
        <v>165</v>
      </c>
      <c r="AC83">
        <v>175</v>
      </c>
      <c r="AD83">
        <v>180</v>
      </c>
      <c r="AE83">
        <v>175</v>
      </c>
      <c r="AF83" t="s">
        <v>90</v>
      </c>
    </row>
    <row r="84" spans="1:32">
      <c r="A84" s="144" t="s">
        <v>25</v>
      </c>
      <c r="B84" s="2" t="s">
        <v>11</v>
      </c>
      <c r="C84" s="3" t="s">
        <v>23</v>
      </c>
      <c r="D84" s="3" t="s">
        <v>23</v>
      </c>
      <c r="E84" s="3" t="s">
        <v>23</v>
      </c>
      <c r="F84" s="1">
        <v>185</v>
      </c>
      <c r="G84" s="1">
        <v>165</v>
      </c>
      <c r="H84" s="1">
        <v>190</v>
      </c>
      <c r="I84" s="1">
        <v>160</v>
      </c>
      <c r="J84" s="1">
        <v>150</v>
      </c>
      <c r="K84" s="1">
        <v>140</v>
      </c>
      <c r="L84" s="1">
        <v>155</v>
      </c>
      <c r="M84" s="1">
        <v>165</v>
      </c>
      <c r="N84" s="1">
        <v>175</v>
      </c>
      <c r="O84" s="1">
        <v>180</v>
      </c>
      <c r="P84" s="1">
        <v>175</v>
      </c>
      <c r="Q84" s="7" t="s">
        <v>90</v>
      </c>
      <c r="R84" s="7" t="s">
        <v>90</v>
      </c>
      <c r="S84" s="128">
        <f t="shared" si="7"/>
        <v>167.27272727272728</v>
      </c>
      <c r="U84">
        <v>185</v>
      </c>
      <c r="V84">
        <v>165</v>
      </c>
      <c r="W84">
        <v>190</v>
      </c>
      <c r="X84">
        <v>160</v>
      </c>
      <c r="Y84">
        <v>150</v>
      </c>
      <c r="Z84">
        <v>140</v>
      </c>
      <c r="AA84">
        <v>155</v>
      </c>
      <c r="AB84">
        <v>165</v>
      </c>
      <c r="AC84">
        <v>175</v>
      </c>
      <c r="AD84">
        <v>180</v>
      </c>
      <c r="AE84">
        <v>175</v>
      </c>
      <c r="AF84" t="s">
        <v>90</v>
      </c>
    </row>
    <row r="85" spans="1:32">
      <c r="A85" s="144" t="s">
        <v>26</v>
      </c>
      <c r="B85" s="2" t="s">
        <v>11</v>
      </c>
      <c r="C85" s="3" t="s">
        <v>23</v>
      </c>
      <c r="D85" s="3" t="s">
        <v>23</v>
      </c>
      <c r="E85" s="3" t="s">
        <v>23</v>
      </c>
      <c r="F85" s="1" t="s">
        <v>13</v>
      </c>
      <c r="G85" s="1" t="s">
        <v>13</v>
      </c>
      <c r="H85" s="1" t="s">
        <v>13</v>
      </c>
      <c r="I85" s="1" t="s">
        <v>13</v>
      </c>
      <c r="J85" s="1" t="s">
        <v>13</v>
      </c>
      <c r="K85" s="1" t="s">
        <v>13</v>
      </c>
      <c r="L85" s="1" t="s">
        <v>13</v>
      </c>
      <c r="M85" s="1" t="s">
        <v>13</v>
      </c>
      <c r="N85" s="1" t="s">
        <v>13</v>
      </c>
      <c r="O85" s="1" t="s">
        <v>13</v>
      </c>
      <c r="P85" s="1" t="s">
        <v>13</v>
      </c>
      <c r="Q85" s="7" t="s">
        <v>90</v>
      </c>
      <c r="R85" s="7" t="s">
        <v>90</v>
      </c>
      <c r="S85" s="1" t="s">
        <v>13</v>
      </c>
      <c r="U85">
        <v>15</v>
      </c>
      <c r="V85">
        <v>15</v>
      </c>
      <c r="W85">
        <v>15</v>
      </c>
      <c r="X85">
        <v>15</v>
      </c>
      <c r="Y85">
        <v>15</v>
      </c>
      <c r="Z85">
        <v>15</v>
      </c>
      <c r="AA85">
        <v>15</v>
      </c>
      <c r="AB85">
        <v>15</v>
      </c>
      <c r="AC85">
        <v>15</v>
      </c>
      <c r="AD85">
        <v>15</v>
      </c>
      <c r="AE85">
        <v>15</v>
      </c>
      <c r="AF85" t="s">
        <v>90</v>
      </c>
    </row>
    <row r="86" spans="1:32">
      <c r="A86" s="144" t="s">
        <v>27</v>
      </c>
      <c r="B86" s="2" t="s">
        <v>12</v>
      </c>
      <c r="C86" s="3" t="s">
        <v>23</v>
      </c>
      <c r="D86" s="3" t="s">
        <v>23</v>
      </c>
      <c r="E86" s="3" t="s">
        <v>23</v>
      </c>
      <c r="F86" s="1">
        <v>127</v>
      </c>
      <c r="G86" s="1">
        <v>459</v>
      </c>
      <c r="H86" s="1">
        <v>279</v>
      </c>
      <c r="I86" s="1">
        <v>218</v>
      </c>
      <c r="J86" s="1">
        <v>344</v>
      </c>
      <c r="K86" s="1">
        <v>3625</v>
      </c>
      <c r="L86" s="1">
        <v>135</v>
      </c>
      <c r="M86" s="1">
        <v>528</v>
      </c>
      <c r="N86" s="1">
        <v>221</v>
      </c>
      <c r="O86" s="1">
        <v>424</v>
      </c>
      <c r="P86" s="1">
        <v>131198</v>
      </c>
      <c r="Q86" s="7" t="s">
        <v>90</v>
      </c>
      <c r="R86" s="7" t="s">
        <v>90</v>
      </c>
      <c r="S86" s="128">
        <f t="shared" ref="S86:S91" si="8">AVERAGE(U86:AF86)</f>
        <v>12505.272727272728</v>
      </c>
      <c r="U86">
        <v>127</v>
      </c>
      <c r="V86">
        <v>459</v>
      </c>
      <c r="W86">
        <v>279</v>
      </c>
      <c r="X86">
        <v>218</v>
      </c>
      <c r="Y86">
        <v>344</v>
      </c>
      <c r="Z86">
        <v>3625</v>
      </c>
      <c r="AA86">
        <v>135</v>
      </c>
      <c r="AB86">
        <v>528</v>
      </c>
      <c r="AC86">
        <v>221</v>
      </c>
      <c r="AD86">
        <v>424</v>
      </c>
      <c r="AE86">
        <v>131198</v>
      </c>
      <c r="AF86" t="s">
        <v>90</v>
      </c>
    </row>
    <row r="87" spans="1:32">
      <c r="A87" s="144" t="s">
        <v>28</v>
      </c>
      <c r="B87" s="2" t="s">
        <v>12</v>
      </c>
      <c r="C87" s="3" t="s">
        <v>23</v>
      </c>
      <c r="D87" s="3" t="s">
        <v>23</v>
      </c>
      <c r="E87" s="3" t="s">
        <v>23</v>
      </c>
      <c r="F87" s="1">
        <v>1320</v>
      </c>
      <c r="G87" s="1">
        <v>2342</v>
      </c>
      <c r="H87" s="1">
        <v>563</v>
      </c>
      <c r="I87" s="1">
        <v>1181</v>
      </c>
      <c r="J87" s="1">
        <v>32</v>
      </c>
      <c r="K87" s="1">
        <v>4025</v>
      </c>
      <c r="L87" s="1">
        <v>4762</v>
      </c>
      <c r="M87" s="1">
        <v>3194</v>
      </c>
      <c r="N87" s="1">
        <v>5434</v>
      </c>
      <c r="O87" s="1">
        <v>5207</v>
      </c>
      <c r="P87" s="1">
        <v>2341</v>
      </c>
      <c r="Q87" s="7" t="s">
        <v>90</v>
      </c>
      <c r="R87" s="7" t="s">
        <v>90</v>
      </c>
      <c r="S87" s="128">
        <f t="shared" si="8"/>
        <v>2763.7272727272725</v>
      </c>
      <c r="U87">
        <v>1320</v>
      </c>
      <c r="V87">
        <v>2342</v>
      </c>
      <c r="W87">
        <v>563</v>
      </c>
      <c r="X87">
        <v>1181</v>
      </c>
      <c r="Y87">
        <v>32</v>
      </c>
      <c r="Z87">
        <v>4025</v>
      </c>
      <c r="AA87">
        <v>4762</v>
      </c>
      <c r="AB87">
        <v>3194</v>
      </c>
      <c r="AC87">
        <v>5434</v>
      </c>
      <c r="AD87">
        <v>5207</v>
      </c>
      <c r="AE87">
        <v>2341</v>
      </c>
      <c r="AF87" t="s">
        <v>90</v>
      </c>
    </row>
    <row r="88" spans="1:32">
      <c r="A88" s="144" t="s">
        <v>29</v>
      </c>
      <c r="B88" s="2" t="s">
        <v>12</v>
      </c>
      <c r="C88" s="3" t="s">
        <v>23</v>
      </c>
      <c r="D88" s="3">
        <v>0.6</v>
      </c>
      <c r="E88" s="3" t="s">
        <v>23</v>
      </c>
      <c r="F88" s="1" t="s">
        <v>14</v>
      </c>
      <c r="G88" s="1">
        <v>0.06</v>
      </c>
      <c r="H88" s="1">
        <v>0.38</v>
      </c>
      <c r="I88" s="1">
        <v>7.0000000000000007E-2</v>
      </c>
      <c r="J88" s="1">
        <v>0.09</v>
      </c>
      <c r="K88" s="1">
        <v>0.02</v>
      </c>
      <c r="L88" s="1">
        <v>0.11</v>
      </c>
      <c r="M88" s="1">
        <v>7.0000000000000007E-2</v>
      </c>
      <c r="N88" s="1">
        <v>0.04</v>
      </c>
      <c r="O88" s="1">
        <v>0.25</v>
      </c>
      <c r="P88" s="1">
        <v>7.0000000000000007E-2</v>
      </c>
      <c r="Q88" s="7" t="s">
        <v>90</v>
      </c>
      <c r="R88" s="7" t="s">
        <v>90</v>
      </c>
      <c r="S88" s="140">
        <f t="shared" si="8"/>
        <v>0.10727272727272728</v>
      </c>
      <c r="U88">
        <v>0.02</v>
      </c>
      <c r="V88">
        <v>0.06</v>
      </c>
      <c r="W88">
        <v>0.38</v>
      </c>
      <c r="X88">
        <v>7.0000000000000007E-2</v>
      </c>
      <c r="Y88">
        <v>0.09</v>
      </c>
      <c r="Z88">
        <v>0.02</v>
      </c>
      <c r="AA88">
        <v>0.11</v>
      </c>
      <c r="AB88">
        <v>7.0000000000000007E-2</v>
      </c>
      <c r="AC88">
        <v>0.04</v>
      </c>
      <c r="AD88">
        <v>0.25</v>
      </c>
      <c r="AE88">
        <v>7.0000000000000007E-2</v>
      </c>
      <c r="AF88" t="s">
        <v>90</v>
      </c>
    </row>
    <row r="89" spans="1:32">
      <c r="A89" s="144" t="s">
        <v>93</v>
      </c>
      <c r="B89" s="2" t="s">
        <v>12</v>
      </c>
      <c r="C89" s="3">
        <v>0.5</v>
      </c>
      <c r="D89" s="3" t="s">
        <v>94</v>
      </c>
      <c r="E89" s="3" t="s">
        <v>94</v>
      </c>
      <c r="F89" s="1" t="s">
        <v>90</v>
      </c>
      <c r="G89" s="1">
        <f t="shared" ref="G89:H89" si="9">G88*(18/14)</f>
        <v>7.7142857142857152E-2</v>
      </c>
      <c r="H89" s="1">
        <f t="shared" si="9"/>
        <v>0.4885714285714286</v>
      </c>
      <c r="I89" s="1">
        <f>I88*(18/14)</f>
        <v>9.0000000000000011E-2</v>
      </c>
      <c r="J89" s="1">
        <f t="shared" ref="J89:P89" si="10">J88*(18/14)</f>
        <v>0.11571428571428571</v>
      </c>
      <c r="K89" s="1">
        <f t="shared" si="10"/>
        <v>2.5714285714285717E-2</v>
      </c>
      <c r="L89" s="1">
        <f t="shared" si="10"/>
        <v>0.14142857142857143</v>
      </c>
      <c r="M89" s="1">
        <f t="shared" si="10"/>
        <v>9.0000000000000011E-2</v>
      </c>
      <c r="N89" s="1">
        <f t="shared" si="10"/>
        <v>5.1428571428571435E-2</v>
      </c>
      <c r="O89" s="1">
        <f t="shared" si="10"/>
        <v>0.32142857142857145</v>
      </c>
      <c r="P89" s="1">
        <f t="shared" si="10"/>
        <v>9.0000000000000011E-2</v>
      </c>
      <c r="Q89" s="7" t="s">
        <v>90</v>
      </c>
      <c r="R89" s="7" t="s">
        <v>90</v>
      </c>
      <c r="S89" s="139">
        <f>AVERAGE(U89:AF89)</f>
        <v>0.14914285714285713</v>
      </c>
      <c r="U89" t="s">
        <v>90</v>
      </c>
      <c r="V89">
        <v>7.7142857142857152E-2</v>
      </c>
      <c r="W89">
        <v>0.4885714285714286</v>
      </c>
      <c r="X89">
        <v>9.0000000000000011E-2</v>
      </c>
      <c r="Y89">
        <v>0.11571428571428571</v>
      </c>
      <c r="Z89">
        <v>2.5714285714285717E-2</v>
      </c>
      <c r="AA89">
        <v>0.14142857142857143</v>
      </c>
      <c r="AB89">
        <v>9.0000000000000011E-2</v>
      </c>
      <c r="AC89">
        <v>5.1428571428571435E-2</v>
      </c>
      <c r="AD89">
        <v>0.32142857142857145</v>
      </c>
      <c r="AE89">
        <v>9.0000000000000011E-2</v>
      </c>
      <c r="AF89" t="s">
        <v>90</v>
      </c>
    </row>
    <row r="90" spans="1:32">
      <c r="A90" s="144" t="s">
        <v>30</v>
      </c>
      <c r="B90" s="2" t="s">
        <v>12</v>
      </c>
      <c r="C90" s="3" t="s">
        <v>23</v>
      </c>
      <c r="D90" s="3" t="s">
        <v>23</v>
      </c>
      <c r="E90" s="3" t="s">
        <v>23</v>
      </c>
      <c r="F90" s="1">
        <v>27</v>
      </c>
      <c r="G90" s="1">
        <v>29</v>
      </c>
      <c r="H90" s="1">
        <v>29</v>
      </c>
      <c r="I90" s="1">
        <v>26</v>
      </c>
      <c r="J90" s="1">
        <v>25</v>
      </c>
      <c r="K90" s="1">
        <v>27</v>
      </c>
      <c r="L90" s="1">
        <v>30</v>
      </c>
      <c r="M90" s="1">
        <v>31</v>
      </c>
      <c r="N90" s="1">
        <v>33</v>
      </c>
      <c r="O90" s="1">
        <v>33</v>
      </c>
      <c r="P90" s="1">
        <v>33</v>
      </c>
      <c r="Q90" s="7" t="s">
        <v>90</v>
      </c>
      <c r="R90" s="7" t="s">
        <v>90</v>
      </c>
      <c r="S90" s="128">
        <f t="shared" si="8"/>
        <v>29.363636363636363</v>
      </c>
      <c r="U90">
        <v>27</v>
      </c>
      <c r="V90">
        <v>29</v>
      </c>
      <c r="W90">
        <v>29</v>
      </c>
      <c r="X90">
        <v>26</v>
      </c>
      <c r="Y90">
        <v>25</v>
      </c>
      <c r="Z90">
        <v>27</v>
      </c>
      <c r="AA90">
        <v>30</v>
      </c>
      <c r="AB90">
        <v>31</v>
      </c>
      <c r="AC90">
        <v>33</v>
      </c>
      <c r="AD90">
        <v>33</v>
      </c>
      <c r="AE90">
        <v>33</v>
      </c>
      <c r="AF90" t="s">
        <v>90</v>
      </c>
    </row>
    <row r="91" spans="1:32">
      <c r="A91" s="144" t="s">
        <v>31</v>
      </c>
      <c r="B91" s="2" t="s">
        <v>12</v>
      </c>
      <c r="C91" s="1">
        <v>0.1</v>
      </c>
      <c r="D91" s="3" t="s">
        <v>23</v>
      </c>
      <c r="E91" s="3" t="s">
        <v>23</v>
      </c>
      <c r="F91" s="1">
        <v>0.1</v>
      </c>
      <c r="G91" s="1" t="s">
        <v>19</v>
      </c>
      <c r="H91" s="1" t="s">
        <v>19</v>
      </c>
      <c r="I91" s="1" t="s">
        <v>19</v>
      </c>
      <c r="J91" s="1" t="s">
        <v>19</v>
      </c>
      <c r="K91" s="1" t="s">
        <v>19</v>
      </c>
      <c r="L91" s="1" t="s">
        <v>19</v>
      </c>
      <c r="M91" s="1" t="s">
        <v>19</v>
      </c>
      <c r="N91" s="1" t="s">
        <v>19</v>
      </c>
      <c r="O91" s="1" t="s">
        <v>19</v>
      </c>
      <c r="P91" s="1" t="s">
        <v>19</v>
      </c>
      <c r="Q91" s="7" t="s">
        <v>90</v>
      </c>
      <c r="R91" s="7" t="s">
        <v>90</v>
      </c>
      <c r="S91" s="1">
        <f t="shared" si="8"/>
        <v>9.9999999999999992E-2</v>
      </c>
      <c r="U91">
        <v>0.1</v>
      </c>
      <c r="V91">
        <v>0.1</v>
      </c>
      <c r="W91">
        <v>0.1</v>
      </c>
      <c r="X91">
        <v>0.1</v>
      </c>
      <c r="Y91">
        <v>0.1</v>
      </c>
      <c r="Z91">
        <v>0.1</v>
      </c>
      <c r="AA91">
        <v>0.1</v>
      </c>
      <c r="AB91">
        <v>0.1</v>
      </c>
      <c r="AC91">
        <v>0.1</v>
      </c>
      <c r="AD91">
        <v>0.1</v>
      </c>
      <c r="AE91">
        <v>0.1</v>
      </c>
      <c r="AF91" t="s">
        <v>90</v>
      </c>
    </row>
    <row r="92" spans="1:32">
      <c r="A92" s="144" t="s">
        <v>32</v>
      </c>
      <c r="B92" s="2" t="s">
        <v>12</v>
      </c>
      <c r="C92" s="1">
        <v>50</v>
      </c>
      <c r="D92" s="3" t="s">
        <v>23</v>
      </c>
      <c r="E92" s="3" t="s">
        <v>23</v>
      </c>
      <c r="F92" s="1">
        <v>56.2</v>
      </c>
      <c r="G92" s="1">
        <v>11.7</v>
      </c>
      <c r="H92" s="1">
        <v>70.2</v>
      </c>
      <c r="I92" s="1">
        <v>65.3</v>
      </c>
      <c r="J92" s="1">
        <v>43.9</v>
      </c>
      <c r="K92" s="1">
        <v>55.6</v>
      </c>
      <c r="L92" s="1">
        <v>57.9</v>
      </c>
      <c r="M92" s="1">
        <v>74.5</v>
      </c>
      <c r="N92" s="1">
        <v>65.400000000000006</v>
      </c>
      <c r="O92" s="1">
        <v>65.400000000000006</v>
      </c>
      <c r="P92" s="1">
        <v>52.7</v>
      </c>
      <c r="Q92" s="7" t="s">
        <v>90</v>
      </c>
      <c r="R92" s="7" t="s">
        <v>90</v>
      </c>
      <c r="S92" s="130">
        <f t="shared" ref="S92:S94" si="11">AVERAGE(U92:AF92)</f>
        <v>56.254545454545458</v>
      </c>
      <c r="U92">
        <v>56.2</v>
      </c>
      <c r="V92">
        <v>11.7</v>
      </c>
      <c r="W92">
        <v>70.2</v>
      </c>
      <c r="X92">
        <v>65.3</v>
      </c>
      <c r="Y92">
        <v>43.9</v>
      </c>
      <c r="Z92">
        <v>55.6</v>
      </c>
      <c r="AA92">
        <v>57.9</v>
      </c>
      <c r="AB92">
        <v>74.5</v>
      </c>
      <c r="AC92">
        <v>65.400000000000006</v>
      </c>
      <c r="AD92">
        <v>65.400000000000006</v>
      </c>
      <c r="AE92">
        <v>52.7</v>
      </c>
      <c r="AF92" t="s">
        <v>90</v>
      </c>
    </row>
    <row r="93" spans="1:32">
      <c r="A93" s="144" t="s">
        <v>33</v>
      </c>
      <c r="B93" s="2" t="s">
        <v>12</v>
      </c>
      <c r="C93" s="3" t="s">
        <v>23</v>
      </c>
      <c r="D93" s="3" t="s">
        <v>23</v>
      </c>
      <c r="E93" s="3" t="s">
        <v>23</v>
      </c>
      <c r="F93" s="1">
        <v>12.7</v>
      </c>
      <c r="G93" s="1">
        <v>2.7</v>
      </c>
      <c r="H93" s="1">
        <v>15.9</v>
      </c>
      <c r="I93" s="1">
        <v>14.7</v>
      </c>
      <c r="J93" s="1">
        <v>9.9</v>
      </c>
      <c r="K93" s="1">
        <v>12.6</v>
      </c>
      <c r="L93" s="1">
        <v>13.1</v>
      </c>
      <c r="M93" s="1">
        <v>16.8</v>
      </c>
      <c r="N93" s="1">
        <v>14.8</v>
      </c>
      <c r="O93" s="1">
        <v>14.8</v>
      </c>
      <c r="P93" s="1">
        <v>11.9</v>
      </c>
      <c r="Q93" s="7" t="s">
        <v>90</v>
      </c>
      <c r="R93" s="7" t="s">
        <v>90</v>
      </c>
      <c r="S93" s="130">
        <f t="shared" si="11"/>
        <v>12.718181818181817</v>
      </c>
      <c r="U93">
        <v>12.7</v>
      </c>
      <c r="V93">
        <v>2.7</v>
      </c>
      <c r="W93">
        <v>15.9</v>
      </c>
      <c r="X93">
        <v>14.7</v>
      </c>
      <c r="Y93">
        <v>9.9</v>
      </c>
      <c r="Z93">
        <v>12.6</v>
      </c>
      <c r="AA93">
        <v>13.1</v>
      </c>
      <c r="AB93">
        <v>16.8</v>
      </c>
      <c r="AC93">
        <v>14.8</v>
      </c>
      <c r="AD93">
        <v>14.8</v>
      </c>
      <c r="AE93">
        <v>11.9</v>
      </c>
      <c r="AF93" t="s">
        <v>90</v>
      </c>
    </row>
    <row r="94" spans="1:32">
      <c r="A94" s="144" t="s">
        <v>34</v>
      </c>
      <c r="B94" s="2" t="s">
        <v>12</v>
      </c>
      <c r="C94" s="1">
        <v>250</v>
      </c>
      <c r="D94" s="3" t="s">
        <v>23</v>
      </c>
      <c r="E94" s="3" t="s">
        <v>23</v>
      </c>
      <c r="F94" s="1">
        <v>27</v>
      </c>
      <c r="G94" s="1">
        <v>27</v>
      </c>
      <c r="H94" s="1">
        <v>30</v>
      </c>
      <c r="I94" s="1">
        <v>24</v>
      </c>
      <c r="J94" s="1">
        <v>24</v>
      </c>
      <c r="K94" s="1">
        <v>24</v>
      </c>
      <c r="L94" s="1">
        <v>27</v>
      </c>
      <c r="M94" s="1">
        <v>29</v>
      </c>
      <c r="N94" s="1">
        <v>29</v>
      </c>
      <c r="O94" s="1">
        <v>31</v>
      </c>
      <c r="P94" s="1">
        <v>30</v>
      </c>
      <c r="Q94" s="7" t="s">
        <v>90</v>
      </c>
      <c r="R94" s="7" t="s">
        <v>90</v>
      </c>
      <c r="S94" s="128">
        <f t="shared" si="11"/>
        <v>27.454545454545453</v>
      </c>
      <c r="U94">
        <v>27</v>
      </c>
      <c r="V94">
        <v>27</v>
      </c>
      <c r="W94">
        <v>30</v>
      </c>
      <c r="X94">
        <v>24</v>
      </c>
      <c r="Y94">
        <v>24</v>
      </c>
      <c r="Z94">
        <v>24</v>
      </c>
      <c r="AA94">
        <v>27</v>
      </c>
      <c r="AB94">
        <v>29</v>
      </c>
      <c r="AC94">
        <v>29</v>
      </c>
      <c r="AD94">
        <v>31</v>
      </c>
      <c r="AE94">
        <v>30</v>
      </c>
      <c r="AF94" t="s">
        <v>90</v>
      </c>
    </row>
    <row r="95" spans="1:32">
      <c r="A95" s="144" t="s">
        <v>67</v>
      </c>
      <c r="B95" s="2" t="s">
        <v>12</v>
      </c>
      <c r="C95" s="1">
        <v>0.05</v>
      </c>
      <c r="D95" s="1">
        <v>1E-3</v>
      </c>
      <c r="E95" s="1">
        <v>5.0000000000000001E-3</v>
      </c>
      <c r="F95" s="1" t="s">
        <v>15</v>
      </c>
      <c r="G95" s="1" t="s">
        <v>15</v>
      </c>
      <c r="H95" s="1" t="s">
        <v>15</v>
      </c>
      <c r="I95" s="1" t="s">
        <v>90</v>
      </c>
      <c r="J95" s="1" t="s">
        <v>90</v>
      </c>
      <c r="K95" s="1" t="s">
        <v>15</v>
      </c>
      <c r="L95" s="1" t="s">
        <v>15</v>
      </c>
      <c r="M95" s="1" t="s">
        <v>15</v>
      </c>
      <c r="N95" s="1" t="s">
        <v>15</v>
      </c>
      <c r="O95" s="1" t="s">
        <v>15</v>
      </c>
      <c r="P95" s="1" t="s">
        <v>15</v>
      </c>
      <c r="Q95" s="7" t="s">
        <v>90</v>
      </c>
      <c r="R95" s="7" t="s">
        <v>90</v>
      </c>
      <c r="S95" s="1" t="s">
        <v>15</v>
      </c>
      <c r="U95">
        <v>5.0000000000000001E-3</v>
      </c>
      <c r="V95">
        <v>5.0000000000000001E-3</v>
      </c>
      <c r="W95">
        <v>5.0000000000000001E-3</v>
      </c>
      <c r="X95" t="s">
        <v>90</v>
      </c>
      <c r="Y95" t="s">
        <v>90</v>
      </c>
      <c r="Z95">
        <v>5.0000000000000001E-3</v>
      </c>
      <c r="AA95">
        <v>5.0000000000000001E-3</v>
      </c>
      <c r="AB95">
        <v>5.0000000000000001E-3</v>
      </c>
      <c r="AC95">
        <v>5.0000000000000001E-3</v>
      </c>
      <c r="AD95">
        <v>5.0000000000000001E-3</v>
      </c>
      <c r="AE95">
        <v>5.0000000000000001E-3</v>
      </c>
      <c r="AF95" t="s">
        <v>90</v>
      </c>
    </row>
    <row r="96" spans="1:32">
      <c r="A96" s="144" t="s">
        <v>68</v>
      </c>
      <c r="B96" s="2" t="s">
        <v>12</v>
      </c>
      <c r="C96" s="3" t="s">
        <v>23</v>
      </c>
      <c r="D96" s="3" t="s">
        <v>23</v>
      </c>
      <c r="E96" s="3" t="s">
        <v>23</v>
      </c>
      <c r="F96" s="1">
        <v>1.4</v>
      </c>
      <c r="G96" s="1">
        <v>1.6</v>
      </c>
      <c r="H96" s="1">
        <v>0.7</v>
      </c>
      <c r="I96" s="1" t="s">
        <v>90</v>
      </c>
      <c r="J96" s="1" t="s">
        <v>90</v>
      </c>
      <c r="K96" s="1" t="s">
        <v>90</v>
      </c>
      <c r="L96" s="1" t="s">
        <v>90</v>
      </c>
      <c r="M96" s="1" t="s">
        <v>90</v>
      </c>
      <c r="N96" s="1" t="s">
        <v>90</v>
      </c>
      <c r="O96" s="1" t="s">
        <v>90</v>
      </c>
      <c r="P96" s="3" t="s">
        <v>90</v>
      </c>
      <c r="Q96" s="7" t="s">
        <v>90</v>
      </c>
      <c r="R96" s="7" t="s">
        <v>90</v>
      </c>
      <c r="S96" s="130">
        <f>AVERAGE(U96:AF96)</f>
        <v>1.2333333333333334</v>
      </c>
      <c r="U96">
        <v>1.4</v>
      </c>
      <c r="V96">
        <v>1.6</v>
      </c>
      <c r="W96">
        <v>0.7</v>
      </c>
      <c r="X96" t="s">
        <v>90</v>
      </c>
      <c r="Y96" t="s">
        <v>90</v>
      </c>
      <c r="Z96" t="s">
        <v>90</v>
      </c>
      <c r="AA96" t="s">
        <v>90</v>
      </c>
      <c r="AB96" t="s">
        <v>90</v>
      </c>
      <c r="AC96" t="s">
        <v>90</v>
      </c>
      <c r="AD96" t="s">
        <v>90</v>
      </c>
      <c r="AE96" t="s">
        <v>90</v>
      </c>
      <c r="AF96" t="s">
        <v>90</v>
      </c>
    </row>
    <row r="97" spans="1:32">
      <c r="A97" s="143" t="s">
        <v>92</v>
      </c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7"/>
      <c r="R97" s="7"/>
      <c r="S97" s="7"/>
    </row>
    <row r="98" spans="1:32">
      <c r="A98" s="2" t="s">
        <v>69</v>
      </c>
      <c r="B98" s="2" t="s">
        <v>10</v>
      </c>
      <c r="C98" s="1">
        <v>10</v>
      </c>
      <c r="D98" s="1">
        <v>50</v>
      </c>
      <c r="E98" s="3" t="s">
        <v>23</v>
      </c>
      <c r="F98" s="1" t="s">
        <v>16</v>
      </c>
      <c r="G98" s="1" t="s">
        <v>16</v>
      </c>
      <c r="H98" s="1" t="s">
        <v>16</v>
      </c>
      <c r="I98" s="1" t="s">
        <v>16</v>
      </c>
      <c r="J98" s="1" t="s">
        <v>16</v>
      </c>
      <c r="K98" s="1" t="s">
        <v>16</v>
      </c>
      <c r="L98" s="1" t="s">
        <v>16</v>
      </c>
      <c r="M98" s="1" t="s">
        <v>16</v>
      </c>
      <c r="N98" s="1" t="s">
        <v>16</v>
      </c>
      <c r="O98" s="1" t="s">
        <v>16</v>
      </c>
      <c r="P98" s="1" t="s">
        <v>16</v>
      </c>
      <c r="Q98" s="7" t="s">
        <v>90</v>
      </c>
      <c r="R98" s="7" t="s">
        <v>90</v>
      </c>
      <c r="S98" s="1" t="s">
        <v>16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>
        <v>1</v>
      </c>
      <c r="AE98">
        <v>1</v>
      </c>
      <c r="AF98" t="s">
        <v>90</v>
      </c>
    </row>
    <row r="99" spans="1:32">
      <c r="A99" s="2" t="s">
        <v>70</v>
      </c>
      <c r="B99" s="2" t="s">
        <v>10</v>
      </c>
      <c r="C99" s="1">
        <v>5</v>
      </c>
      <c r="D99" s="3">
        <v>0.25</v>
      </c>
      <c r="E99" s="3">
        <v>1.5</v>
      </c>
      <c r="F99" s="1" t="s">
        <v>17</v>
      </c>
      <c r="G99" s="1" t="s">
        <v>17</v>
      </c>
      <c r="H99" s="1" t="s">
        <v>17</v>
      </c>
      <c r="I99" s="1" t="s">
        <v>17</v>
      </c>
      <c r="J99" s="1" t="s">
        <v>17</v>
      </c>
      <c r="K99" s="1" t="s">
        <v>17</v>
      </c>
      <c r="L99" s="1" t="s">
        <v>17</v>
      </c>
      <c r="M99" s="1" t="s">
        <v>17</v>
      </c>
      <c r="N99" s="1" t="s">
        <v>17</v>
      </c>
      <c r="O99" s="1" t="s">
        <v>17</v>
      </c>
      <c r="P99" s="1" t="s">
        <v>17</v>
      </c>
      <c r="Q99" s="7" t="s">
        <v>90</v>
      </c>
      <c r="R99" s="7" t="s">
        <v>90</v>
      </c>
      <c r="S99" s="1" t="s">
        <v>17</v>
      </c>
      <c r="U99">
        <v>0.2</v>
      </c>
      <c r="V99">
        <v>0.2</v>
      </c>
      <c r="W99">
        <v>0.2</v>
      </c>
      <c r="X99">
        <v>0.2</v>
      </c>
      <c r="Y99">
        <v>0.2</v>
      </c>
      <c r="Z99">
        <v>0.2</v>
      </c>
      <c r="AA99">
        <v>0.2</v>
      </c>
      <c r="AB99">
        <v>0.2</v>
      </c>
      <c r="AC99">
        <v>0.2</v>
      </c>
      <c r="AD99">
        <v>0.2</v>
      </c>
      <c r="AE99">
        <v>0.2</v>
      </c>
      <c r="AF99" t="s">
        <v>90</v>
      </c>
    </row>
    <row r="100" spans="1:32">
      <c r="A100" s="2" t="s">
        <v>35</v>
      </c>
      <c r="B100" s="2" t="s">
        <v>12</v>
      </c>
      <c r="C100" s="1">
        <v>250</v>
      </c>
      <c r="D100" s="3" t="s">
        <v>23</v>
      </c>
      <c r="E100" s="3" t="s">
        <v>23</v>
      </c>
      <c r="F100" s="1">
        <v>59</v>
      </c>
      <c r="G100" s="1">
        <v>58</v>
      </c>
      <c r="H100" s="1">
        <v>63</v>
      </c>
      <c r="I100" s="1" t="s">
        <v>90</v>
      </c>
      <c r="J100" s="1">
        <v>51</v>
      </c>
      <c r="K100" s="1">
        <v>51</v>
      </c>
      <c r="L100" s="1">
        <v>59</v>
      </c>
      <c r="M100" s="1">
        <v>63</v>
      </c>
      <c r="N100" s="1">
        <v>64</v>
      </c>
      <c r="O100" s="1">
        <v>63</v>
      </c>
      <c r="P100" s="1">
        <v>73</v>
      </c>
      <c r="Q100" s="7" t="s">
        <v>90</v>
      </c>
      <c r="R100" s="7" t="s">
        <v>90</v>
      </c>
      <c r="S100" s="128">
        <f>AVERAGE(U100:AF100)</f>
        <v>60.4</v>
      </c>
      <c r="U100">
        <v>59</v>
      </c>
      <c r="V100">
        <v>58</v>
      </c>
      <c r="W100">
        <v>63</v>
      </c>
      <c r="X100" t="s">
        <v>90</v>
      </c>
      <c r="Y100">
        <v>51</v>
      </c>
      <c r="Z100">
        <v>51</v>
      </c>
      <c r="AA100">
        <v>59</v>
      </c>
      <c r="AB100">
        <v>63</v>
      </c>
      <c r="AC100">
        <v>64</v>
      </c>
      <c r="AD100">
        <v>63</v>
      </c>
      <c r="AE100">
        <v>73</v>
      </c>
      <c r="AF100" t="s">
        <v>90</v>
      </c>
    </row>
    <row r="101" spans="1:32">
      <c r="A101" s="2" t="s">
        <v>36</v>
      </c>
      <c r="B101" s="2" t="s">
        <v>10</v>
      </c>
      <c r="C101" s="1">
        <v>2000</v>
      </c>
      <c r="D101" s="1">
        <v>1</v>
      </c>
      <c r="E101" s="3" t="s">
        <v>23</v>
      </c>
      <c r="F101" s="1">
        <v>1</v>
      </c>
      <c r="G101" s="1">
        <v>2</v>
      </c>
      <c r="H101" s="1">
        <v>4</v>
      </c>
      <c r="I101" s="1">
        <v>3</v>
      </c>
      <c r="J101" s="1" t="s">
        <v>16</v>
      </c>
      <c r="K101" s="1">
        <v>3</v>
      </c>
      <c r="L101" s="1">
        <v>2</v>
      </c>
      <c r="M101" s="1">
        <v>2</v>
      </c>
      <c r="N101" s="1">
        <v>3</v>
      </c>
      <c r="O101" s="1">
        <v>6</v>
      </c>
      <c r="P101" s="1" t="s">
        <v>16</v>
      </c>
      <c r="Q101" s="7" t="s">
        <v>90</v>
      </c>
      <c r="R101" s="7" t="s">
        <v>90</v>
      </c>
      <c r="S101" s="128">
        <f>AVERAGE(U101:AF101)</f>
        <v>2.5454545454545454</v>
      </c>
      <c r="U101">
        <v>1</v>
      </c>
      <c r="V101">
        <v>2</v>
      </c>
      <c r="W101">
        <v>4</v>
      </c>
      <c r="X101">
        <v>3</v>
      </c>
      <c r="Y101">
        <v>1</v>
      </c>
      <c r="Z101">
        <v>3</v>
      </c>
      <c r="AA101">
        <v>2</v>
      </c>
      <c r="AB101">
        <v>2</v>
      </c>
      <c r="AC101">
        <v>3</v>
      </c>
      <c r="AD101">
        <v>6</v>
      </c>
      <c r="AE101">
        <v>1</v>
      </c>
      <c r="AF101" t="s">
        <v>90</v>
      </c>
    </row>
    <row r="102" spans="1:32">
      <c r="A102" s="2" t="s">
        <v>72</v>
      </c>
      <c r="B102" s="2" t="s">
        <v>10</v>
      </c>
      <c r="C102" s="1">
        <v>50</v>
      </c>
      <c r="D102" s="3">
        <v>4.7</v>
      </c>
      <c r="E102" s="3">
        <v>32</v>
      </c>
      <c r="F102" s="1" t="s">
        <v>16</v>
      </c>
      <c r="G102" s="1">
        <v>1</v>
      </c>
      <c r="H102" s="1" t="s">
        <v>16</v>
      </c>
      <c r="I102" s="1">
        <v>10</v>
      </c>
      <c r="J102" s="1">
        <v>11</v>
      </c>
      <c r="K102" s="1" t="s">
        <v>16</v>
      </c>
      <c r="L102" s="1" t="s">
        <v>16</v>
      </c>
      <c r="M102" s="1" t="s">
        <v>16</v>
      </c>
      <c r="N102" s="1">
        <v>1</v>
      </c>
      <c r="O102" s="1" t="s">
        <v>16</v>
      </c>
      <c r="P102" s="1" t="s">
        <v>16</v>
      </c>
      <c r="Q102" s="7" t="s">
        <v>90</v>
      </c>
      <c r="R102" s="7" t="s">
        <v>90</v>
      </c>
      <c r="S102" s="128">
        <f>AVERAGE(U102:AF102)</f>
        <v>2.7272727272727271</v>
      </c>
      <c r="U102">
        <v>1</v>
      </c>
      <c r="V102">
        <v>1</v>
      </c>
      <c r="W102">
        <v>1</v>
      </c>
      <c r="X102">
        <v>10</v>
      </c>
      <c r="Y102">
        <v>11</v>
      </c>
      <c r="Z102">
        <v>1</v>
      </c>
      <c r="AA102">
        <v>1</v>
      </c>
      <c r="AB102">
        <v>1</v>
      </c>
      <c r="AC102">
        <v>1</v>
      </c>
      <c r="AD102">
        <v>1</v>
      </c>
      <c r="AE102">
        <v>1</v>
      </c>
      <c r="AF102" t="s">
        <v>90</v>
      </c>
    </row>
    <row r="103" spans="1:32">
      <c r="A103" s="2" t="s">
        <v>71</v>
      </c>
      <c r="B103" s="2" t="s">
        <v>12</v>
      </c>
      <c r="C103" s="3" t="s">
        <v>23</v>
      </c>
      <c r="D103" s="3">
        <v>3.4</v>
      </c>
      <c r="E103" s="3" t="s">
        <v>23</v>
      </c>
      <c r="F103" s="1" t="s">
        <v>18</v>
      </c>
      <c r="G103" s="1" t="s">
        <v>18</v>
      </c>
      <c r="H103" s="1" t="s">
        <v>18</v>
      </c>
      <c r="I103" s="1" t="s">
        <v>90</v>
      </c>
      <c r="J103" s="1"/>
      <c r="K103" s="1" t="s">
        <v>18</v>
      </c>
      <c r="L103" s="1" t="s">
        <v>18</v>
      </c>
      <c r="M103" s="1" t="s">
        <v>18</v>
      </c>
      <c r="N103" s="1" t="s">
        <v>18</v>
      </c>
      <c r="O103" s="1" t="s">
        <v>18</v>
      </c>
      <c r="P103" s="1" t="s">
        <v>18</v>
      </c>
      <c r="Q103" s="7" t="s">
        <v>90</v>
      </c>
      <c r="R103" s="7" t="s">
        <v>90</v>
      </c>
      <c r="S103" s="1" t="s">
        <v>18</v>
      </c>
      <c r="U103">
        <v>0.01</v>
      </c>
      <c r="V103">
        <v>0.01</v>
      </c>
      <c r="W103">
        <v>0.01</v>
      </c>
      <c r="X103" t="s">
        <v>90</v>
      </c>
      <c r="Z103">
        <v>0.01</v>
      </c>
      <c r="AA103">
        <v>0.01</v>
      </c>
      <c r="AB103">
        <v>0.01</v>
      </c>
      <c r="AC103">
        <v>0.01</v>
      </c>
      <c r="AD103">
        <v>0.01</v>
      </c>
      <c r="AE103">
        <v>0.01</v>
      </c>
      <c r="AF103" t="s">
        <v>90</v>
      </c>
    </row>
    <row r="104" spans="1:32">
      <c r="A104" s="2" t="s">
        <v>73</v>
      </c>
      <c r="B104" s="2" t="s">
        <v>10</v>
      </c>
      <c r="C104" s="1">
        <v>10</v>
      </c>
      <c r="D104" s="1">
        <v>1.2</v>
      </c>
      <c r="E104" s="1">
        <v>14</v>
      </c>
      <c r="F104" s="1" t="s">
        <v>16</v>
      </c>
      <c r="G104" s="1" t="s">
        <v>16</v>
      </c>
      <c r="H104" s="1" t="s">
        <v>16</v>
      </c>
      <c r="I104" s="1" t="s">
        <v>16</v>
      </c>
      <c r="J104" s="1" t="s">
        <v>16</v>
      </c>
      <c r="K104" s="1" t="s">
        <v>16</v>
      </c>
      <c r="L104" s="1" t="s">
        <v>16</v>
      </c>
      <c r="M104" s="1" t="s">
        <v>16</v>
      </c>
      <c r="N104" s="1" t="s">
        <v>16</v>
      </c>
      <c r="O104" s="1" t="s">
        <v>16</v>
      </c>
      <c r="P104" s="1" t="s">
        <v>16</v>
      </c>
      <c r="Q104" s="7" t="s">
        <v>90</v>
      </c>
      <c r="R104" s="7" t="s">
        <v>90</v>
      </c>
      <c r="S104" s="1" t="s">
        <v>16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>
        <v>1</v>
      </c>
      <c r="AE104">
        <v>1</v>
      </c>
      <c r="AF104" t="s">
        <v>90</v>
      </c>
    </row>
    <row r="105" spans="1:32">
      <c r="A105" s="2" t="s">
        <v>37</v>
      </c>
      <c r="B105" s="2" t="s">
        <v>10</v>
      </c>
      <c r="C105" s="1">
        <v>50</v>
      </c>
      <c r="D105" s="1">
        <v>123</v>
      </c>
      <c r="E105" s="3" t="s">
        <v>23</v>
      </c>
      <c r="F105" s="1">
        <v>2</v>
      </c>
      <c r="G105" s="1">
        <v>4</v>
      </c>
      <c r="H105" s="1">
        <v>4</v>
      </c>
      <c r="I105" s="1" t="s">
        <v>90</v>
      </c>
      <c r="J105" s="1" t="s">
        <v>16</v>
      </c>
      <c r="K105" s="1">
        <v>3</v>
      </c>
      <c r="L105" s="1">
        <v>6</v>
      </c>
      <c r="M105" s="1">
        <v>12</v>
      </c>
      <c r="N105" s="1">
        <v>2</v>
      </c>
      <c r="O105" s="1">
        <v>2</v>
      </c>
      <c r="P105" s="1">
        <v>12</v>
      </c>
      <c r="Q105" s="7" t="s">
        <v>90</v>
      </c>
      <c r="R105" s="7" t="s">
        <v>90</v>
      </c>
      <c r="S105" s="128">
        <f>AVERAGE(U105:AF105)</f>
        <v>4.8</v>
      </c>
      <c r="U105">
        <v>2</v>
      </c>
      <c r="V105">
        <v>4</v>
      </c>
      <c r="W105">
        <v>4</v>
      </c>
      <c r="X105" t="s">
        <v>90</v>
      </c>
      <c r="Y105">
        <v>1</v>
      </c>
      <c r="Z105">
        <v>3</v>
      </c>
      <c r="AA105">
        <v>6</v>
      </c>
      <c r="AB105">
        <v>12</v>
      </c>
      <c r="AC105">
        <v>2</v>
      </c>
      <c r="AD105">
        <v>2</v>
      </c>
      <c r="AE105">
        <v>12</v>
      </c>
      <c r="AF105" t="s">
        <v>90</v>
      </c>
    </row>
    <row r="106" spans="1:32">
      <c r="A106" s="2" t="s">
        <v>38</v>
      </c>
      <c r="B106" s="2" t="s">
        <v>12</v>
      </c>
      <c r="C106" s="1">
        <v>50</v>
      </c>
      <c r="D106" s="3" t="s">
        <v>23</v>
      </c>
      <c r="E106" s="3" t="s">
        <v>23</v>
      </c>
      <c r="F106" s="1">
        <v>31</v>
      </c>
      <c r="G106" s="1">
        <v>29</v>
      </c>
      <c r="H106" s="1">
        <v>31</v>
      </c>
      <c r="I106" s="1" t="s">
        <v>90</v>
      </c>
      <c r="J106" s="1">
        <v>26</v>
      </c>
      <c r="K106" s="1">
        <v>27</v>
      </c>
      <c r="L106" s="1">
        <v>32</v>
      </c>
      <c r="M106" s="1">
        <v>35</v>
      </c>
      <c r="N106" s="1">
        <v>36</v>
      </c>
      <c r="O106" s="1">
        <v>35</v>
      </c>
      <c r="P106" s="1">
        <v>35</v>
      </c>
      <c r="Q106" s="7" t="s">
        <v>90</v>
      </c>
      <c r="R106" s="7" t="s">
        <v>90</v>
      </c>
      <c r="S106" s="128">
        <f>AVERAGE(U106:AF106)</f>
        <v>31.7</v>
      </c>
      <c r="U106">
        <v>31</v>
      </c>
      <c r="V106">
        <v>29</v>
      </c>
      <c r="W106">
        <v>31</v>
      </c>
      <c r="X106" t="s">
        <v>90</v>
      </c>
      <c r="Y106">
        <v>26</v>
      </c>
      <c r="Z106">
        <v>27</v>
      </c>
      <c r="AA106">
        <v>32</v>
      </c>
      <c r="AB106">
        <v>35</v>
      </c>
      <c r="AC106">
        <v>36</v>
      </c>
      <c r="AD106">
        <v>35</v>
      </c>
      <c r="AE106">
        <v>35</v>
      </c>
      <c r="AF106" t="s">
        <v>90</v>
      </c>
    </row>
    <row r="107" spans="1:32">
      <c r="A107" s="2" t="s">
        <v>39</v>
      </c>
      <c r="B107" s="2" t="s">
        <v>10</v>
      </c>
      <c r="C107" s="1">
        <v>1</v>
      </c>
      <c r="D107" s="1" t="s">
        <v>23</v>
      </c>
      <c r="E107" s="1">
        <v>7.0000000000000007E-2</v>
      </c>
      <c r="F107" s="1" t="s">
        <v>19</v>
      </c>
      <c r="G107" s="1" t="s">
        <v>19</v>
      </c>
      <c r="H107" s="1" t="s">
        <v>19</v>
      </c>
      <c r="I107" s="1" t="s">
        <v>19</v>
      </c>
      <c r="J107" s="1" t="s">
        <v>19</v>
      </c>
      <c r="K107" s="1" t="s">
        <v>19</v>
      </c>
      <c r="L107" s="1" t="s">
        <v>19</v>
      </c>
      <c r="M107" s="1" t="s">
        <v>19</v>
      </c>
      <c r="N107" s="1" t="s">
        <v>19</v>
      </c>
      <c r="O107" s="1" t="s">
        <v>19</v>
      </c>
      <c r="P107" s="1" t="s">
        <v>19</v>
      </c>
      <c r="Q107" s="7" t="s">
        <v>90</v>
      </c>
      <c r="R107" s="7" t="s">
        <v>90</v>
      </c>
      <c r="S107" s="1" t="s">
        <v>19</v>
      </c>
      <c r="U107">
        <v>0.1</v>
      </c>
      <c r="V107">
        <v>0.1</v>
      </c>
      <c r="W107">
        <v>0.1</v>
      </c>
      <c r="X107">
        <v>0.1</v>
      </c>
      <c r="Y107">
        <v>0.1</v>
      </c>
      <c r="Z107">
        <v>0.1</v>
      </c>
      <c r="AA107">
        <v>0.1</v>
      </c>
      <c r="AB107">
        <v>0.1</v>
      </c>
      <c r="AC107">
        <v>0.1</v>
      </c>
      <c r="AD107">
        <v>0.1</v>
      </c>
      <c r="AE107">
        <v>0.1</v>
      </c>
      <c r="AF107" t="s">
        <v>90</v>
      </c>
    </row>
    <row r="108" spans="1:32">
      <c r="A108" s="2" t="s">
        <v>74</v>
      </c>
      <c r="B108" s="2" t="s">
        <v>10</v>
      </c>
      <c r="C108" s="3" t="s">
        <v>23</v>
      </c>
      <c r="D108" s="3" t="s">
        <v>23</v>
      </c>
      <c r="E108" s="3" t="s">
        <v>23</v>
      </c>
      <c r="F108" s="1" t="s">
        <v>20</v>
      </c>
      <c r="G108" s="1" t="s">
        <v>90</v>
      </c>
      <c r="H108" s="1" t="s">
        <v>90</v>
      </c>
      <c r="I108" s="1" t="s">
        <v>90</v>
      </c>
      <c r="J108" s="1" t="s">
        <v>90</v>
      </c>
      <c r="K108" s="1" t="s">
        <v>90</v>
      </c>
      <c r="L108" s="1" t="s">
        <v>90</v>
      </c>
      <c r="M108" s="1" t="s">
        <v>90</v>
      </c>
      <c r="N108" s="1" t="s">
        <v>90</v>
      </c>
      <c r="O108" s="1" t="s">
        <v>90</v>
      </c>
      <c r="P108" s="3" t="s">
        <v>90</v>
      </c>
      <c r="Q108" s="7" t="s">
        <v>90</v>
      </c>
      <c r="R108" s="7" t="s">
        <v>90</v>
      </c>
      <c r="S108" s="1" t="s">
        <v>20</v>
      </c>
      <c r="U108">
        <v>100</v>
      </c>
      <c r="V108" t="s">
        <v>90</v>
      </c>
      <c r="W108" t="s">
        <v>90</v>
      </c>
      <c r="X108" t="s">
        <v>90</v>
      </c>
      <c r="Y108" t="s">
        <v>90</v>
      </c>
      <c r="Z108" t="s">
        <v>90</v>
      </c>
      <c r="AA108" t="s">
        <v>90</v>
      </c>
      <c r="AB108" t="s">
        <v>90</v>
      </c>
      <c r="AC108" t="s">
        <v>90</v>
      </c>
      <c r="AD108" t="s">
        <v>90</v>
      </c>
      <c r="AE108" t="s">
        <v>90</v>
      </c>
      <c r="AF108" t="s">
        <v>90</v>
      </c>
    </row>
    <row r="109" spans="1:32">
      <c r="A109" s="2" t="s">
        <v>75</v>
      </c>
      <c r="B109" s="2" t="s">
        <v>10</v>
      </c>
      <c r="C109" s="1">
        <v>20</v>
      </c>
      <c r="D109" s="1">
        <v>4</v>
      </c>
      <c r="E109" s="1">
        <v>34</v>
      </c>
      <c r="F109" s="1" t="s">
        <v>16</v>
      </c>
      <c r="G109" s="1" t="s">
        <v>16</v>
      </c>
      <c r="H109" s="1" t="s">
        <v>16</v>
      </c>
      <c r="I109" s="1" t="s">
        <v>16</v>
      </c>
      <c r="J109" s="1" t="s">
        <v>16</v>
      </c>
      <c r="K109" s="1" t="s">
        <v>16</v>
      </c>
      <c r="L109" s="1" t="s">
        <v>16</v>
      </c>
      <c r="M109" s="1" t="s">
        <v>16</v>
      </c>
      <c r="N109" s="1" t="s">
        <v>16</v>
      </c>
      <c r="O109" s="1" t="s">
        <v>16</v>
      </c>
      <c r="P109" s="1" t="s">
        <v>16</v>
      </c>
      <c r="Q109" s="7" t="s">
        <v>90</v>
      </c>
      <c r="R109" s="7" t="s">
        <v>90</v>
      </c>
      <c r="S109" s="1" t="s">
        <v>16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>
        <v>1</v>
      </c>
      <c r="AE109">
        <v>1</v>
      </c>
      <c r="AF109" t="s">
        <v>90</v>
      </c>
    </row>
    <row r="110" spans="1:32">
      <c r="A110" s="2" t="s">
        <v>40</v>
      </c>
      <c r="B110" s="2" t="s">
        <v>12</v>
      </c>
      <c r="C110" s="1">
        <v>12</v>
      </c>
      <c r="D110" s="3" t="s">
        <v>23</v>
      </c>
      <c r="E110" s="3" t="s">
        <v>23</v>
      </c>
      <c r="F110" s="1" t="s">
        <v>16</v>
      </c>
      <c r="G110" s="1">
        <v>1</v>
      </c>
      <c r="H110" s="1">
        <v>9</v>
      </c>
      <c r="I110" s="1" t="s">
        <v>90</v>
      </c>
      <c r="J110" s="1" t="s">
        <v>16</v>
      </c>
      <c r="K110" s="1" t="s">
        <v>16</v>
      </c>
      <c r="L110" s="1">
        <v>2</v>
      </c>
      <c r="M110" s="1">
        <v>1</v>
      </c>
      <c r="N110" s="1" t="s">
        <v>16</v>
      </c>
      <c r="O110" s="1" t="s">
        <v>16</v>
      </c>
      <c r="P110" s="1">
        <v>3</v>
      </c>
      <c r="Q110" s="7" t="s">
        <v>90</v>
      </c>
      <c r="R110" s="7" t="s">
        <v>90</v>
      </c>
      <c r="S110" s="128">
        <f>AVERAGE(U110:AF110)</f>
        <v>2.1</v>
      </c>
      <c r="U110">
        <v>1</v>
      </c>
      <c r="V110">
        <v>1</v>
      </c>
      <c r="W110">
        <v>9</v>
      </c>
      <c r="X110" t="s">
        <v>90</v>
      </c>
      <c r="Y110">
        <v>1</v>
      </c>
      <c r="Z110">
        <v>1</v>
      </c>
      <c r="AA110">
        <v>2</v>
      </c>
      <c r="AB110">
        <v>1</v>
      </c>
      <c r="AC110">
        <v>1</v>
      </c>
      <c r="AD110">
        <v>1</v>
      </c>
      <c r="AE110">
        <v>3</v>
      </c>
      <c r="AF110" t="s">
        <v>90</v>
      </c>
    </row>
    <row r="111" spans="1:32">
      <c r="A111" s="2" t="s">
        <v>76</v>
      </c>
      <c r="B111" s="2" t="s">
        <v>10</v>
      </c>
      <c r="C111" s="1">
        <v>10</v>
      </c>
      <c r="D111" s="3" t="s">
        <v>23</v>
      </c>
      <c r="E111" s="3" t="s">
        <v>23</v>
      </c>
      <c r="F111" s="1" t="s">
        <v>16</v>
      </c>
      <c r="G111" s="1" t="s">
        <v>16</v>
      </c>
      <c r="H111" s="1" t="s">
        <v>16</v>
      </c>
      <c r="I111" s="1" t="s">
        <v>16</v>
      </c>
      <c r="J111" s="1" t="s">
        <v>16</v>
      </c>
      <c r="K111" s="1" t="s">
        <v>16</v>
      </c>
      <c r="L111" s="1" t="s">
        <v>16</v>
      </c>
      <c r="M111" s="1" t="s">
        <v>16</v>
      </c>
      <c r="N111" s="1" t="s">
        <v>16</v>
      </c>
      <c r="O111" s="1" t="s">
        <v>16</v>
      </c>
      <c r="P111" s="1" t="s">
        <v>16</v>
      </c>
      <c r="Q111" s="7" t="s">
        <v>90</v>
      </c>
      <c r="R111" s="7" t="s">
        <v>90</v>
      </c>
      <c r="S111" s="1" t="s">
        <v>16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>
        <v>1</v>
      </c>
      <c r="AE111">
        <v>1</v>
      </c>
      <c r="AF111" t="s">
        <v>90</v>
      </c>
    </row>
    <row r="112" spans="1:32">
      <c r="A112" s="2" t="s">
        <v>41</v>
      </c>
      <c r="B112" s="2" t="s">
        <v>12</v>
      </c>
      <c r="C112" s="3" t="s">
        <v>23</v>
      </c>
      <c r="D112" s="3">
        <v>200</v>
      </c>
      <c r="E112" s="3" t="s">
        <v>23</v>
      </c>
      <c r="F112" s="1">
        <v>12</v>
      </c>
      <c r="G112" s="1">
        <v>12</v>
      </c>
      <c r="H112" s="1">
        <v>13</v>
      </c>
      <c r="I112" s="1" t="s">
        <v>90</v>
      </c>
      <c r="J112" s="1">
        <v>11</v>
      </c>
      <c r="K112" s="1">
        <v>12</v>
      </c>
      <c r="L112" s="1">
        <v>12</v>
      </c>
      <c r="M112" s="1">
        <v>12</v>
      </c>
      <c r="N112" s="1">
        <v>13</v>
      </c>
      <c r="O112" s="1">
        <v>12</v>
      </c>
      <c r="P112" s="1">
        <v>12</v>
      </c>
      <c r="Q112" s="7" t="s">
        <v>90</v>
      </c>
      <c r="R112" s="7" t="s">
        <v>90</v>
      </c>
      <c r="S112" s="128">
        <f>AVERAGE(U112:AF112)</f>
        <v>12.1</v>
      </c>
      <c r="U112">
        <v>12</v>
      </c>
      <c r="V112">
        <v>12</v>
      </c>
      <c r="W112">
        <v>13</v>
      </c>
      <c r="X112" t="s">
        <v>90</v>
      </c>
      <c r="Y112">
        <v>11</v>
      </c>
      <c r="Z112">
        <v>12</v>
      </c>
      <c r="AA112">
        <v>12</v>
      </c>
      <c r="AB112">
        <v>12</v>
      </c>
      <c r="AC112">
        <v>13</v>
      </c>
      <c r="AD112">
        <v>12</v>
      </c>
      <c r="AE112">
        <v>12</v>
      </c>
      <c r="AF112" t="s">
        <v>90</v>
      </c>
    </row>
    <row r="113" spans="1:32">
      <c r="A113" s="2" t="s">
        <v>77</v>
      </c>
      <c r="B113" s="2" t="s">
        <v>10</v>
      </c>
      <c r="C113" s="3" t="s">
        <v>23</v>
      </c>
      <c r="D113" s="1">
        <v>10.9</v>
      </c>
      <c r="E113" s="3" t="s">
        <v>23</v>
      </c>
      <c r="F113" s="1">
        <v>1</v>
      </c>
      <c r="G113" s="1">
        <v>4</v>
      </c>
      <c r="H113" s="1">
        <v>14</v>
      </c>
      <c r="I113" s="1">
        <v>2</v>
      </c>
      <c r="J113" s="1">
        <v>1</v>
      </c>
      <c r="K113" s="1">
        <v>2</v>
      </c>
      <c r="L113" s="1">
        <v>2</v>
      </c>
      <c r="M113" s="1">
        <v>3</v>
      </c>
      <c r="N113" s="1">
        <v>2</v>
      </c>
      <c r="O113" s="1">
        <v>3</v>
      </c>
      <c r="P113" s="1">
        <v>6</v>
      </c>
      <c r="Q113" s="7" t="s">
        <v>90</v>
      </c>
      <c r="R113" s="7" t="s">
        <v>90</v>
      </c>
      <c r="S113" s="128">
        <f>AVERAGE(U113:AF113)</f>
        <v>3.6363636363636362</v>
      </c>
      <c r="U113">
        <v>1</v>
      </c>
      <c r="V113">
        <v>4</v>
      </c>
      <c r="W113">
        <v>14</v>
      </c>
      <c r="X113">
        <v>2</v>
      </c>
      <c r="Y113">
        <v>1</v>
      </c>
      <c r="Z113">
        <v>2</v>
      </c>
      <c r="AA113">
        <v>2</v>
      </c>
      <c r="AB113">
        <v>3</v>
      </c>
      <c r="AC113">
        <v>2</v>
      </c>
      <c r="AD113">
        <v>3</v>
      </c>
      <c r="AE113">
        <v>6</v>
      </c>
      <c r="AF113" t="s">
        <v>90</v>
      </c>
    </row>
    <row r="114" spans="1:32">
      <c r="A114" s="143" t="s">
        <v>7</v>
      </c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7"/>
      <c r="R114" s="7"/>
      <c r="S114" s="7"/>
    </row>
    <row r="115" spans="1:32">
      <c r="A115" s="2" t="s">
        <v>78</v>
      </c>
      <c r="B115" s="2" t="s">
        <v>10</v>
      </c>
      <c r="C115" s="1">
        <v>1</v>
      </c>
      <c r="D115" s="1">
        <v>10</v>
      </c>
      <c r="E115" s="1">
        <v>50</v>
      </c>
      <c r="F115" s="1" t="s">
        <v>16</v>
      </c>
      <c r="G115" s="1" t="s">
        <v>16</v>
      </c>
      <c r="H115" s="1" t="s">
        <v>16</v>
      </c>
      <c r="I115" s="1" t="s">
        <v>90</v>
      </c>
      <c r="J115" s="1" t="s">
        <v>90</v>
      </c>
      <c r="K115" s="1" t="s">
        <v>16</v>
      </c>
      <c r="L115" s="1" t="s">
        <v>16</v>
      </c>
      <c r="M115" s="1" t="s">
        <v>16</v>
      </c>
      <c r="N115" s="1" t="s">
        <v>16</v>
      </c>
      <c r="O115" s="1" t="s">
        <v>16</v>
      </c>
      <c r="P115" s="1" t="s">
        <v>16</v>
      </c>
      <c r="Q115" s="7" t="s">
        <v>90</v>
      </c>
      <c r="R115" s="7" t="s">
        <v>90</v>
      </c>
      <c r="S115" s="1" t="s">
        <v>16</v>
      </c>
    </row>
    <row r="116" spans="1:32">
      <c r="A116" s="2" t="s">
        <v>79</v>
      </c>
      <c r="B116" s="2" t="s">
        <v>10</v>
      </c>
      <c r="C116" s="3" t="s">
        <v>23</v>
      </c>
      <c r="D116" s="1">
        <v>74</v>
      </c>
      <c r="E116" s="1">
        <v>380</v>
      </c>
      <c r="F116" s="1" t="s">
        <v>16</v>
      </c>
      <c r="G116" s="1" t="s">
        <v>16</v>
      </c>
      <c r="H116" s="1" t="s">
        <v>16</v>
      </c>
      <c r="I116" s="1" t="s">
        <v>90</v>
      </c>
      <c r="J116" s="1" t="s">
        <v>90</v>
      </c>
      <c r="K116" s="1" t="s">
        <v>16</v>
      </c>
      <c r="L116" s="1" t="s">
        <v>16</v>
      </c>
      <c r="M116" s="1" t="s">
        <v>16</v>
      </c>
      <c r="N116" s="1" t="s">
        <v>16</v>
      </c>
      <c r="O116" s="1" t="s">
        <v>16</v>
      </c>
      <c r="P116" s="1" t="s">
        <v>16</v>
      </c>
      <c r="Q116" s="7" t="s">
        <v>90</v>
      </c>
      <c r="R116" s="7" t="s">
        <v>90</v>
      </c>
      <c r="S116" s="1" t="s">
        <v>16</v>
      </c>
    </row>
    <row r="117" spans="1:32">
      <c r="A117" s="2" t="s">
        <v>80</v>
      </c>
      <c r="B117" s="2" t="s">
        <v>10</v>
      </c>
      <c r="C117" s="3" t="s">
        <v>23</v>
      </c>
      <c r="D117" s="1">
        <v>20</v>
      </c>
      <c r="E117" s="1">
        <v>200</v>
      </c>
      <c r="F117" s="1" t="s">
        <v>16</v>
      </c>
      <c r="G117" s="1" t="s">
        <v>16</v>
      </c>
      <c r="H117" s="1" t="s">
        <v>16</v>
      </c>
      <c r="I117" s="1" t="s">
        <v>90</v>
      </c>
      <c r="J117" s="1" t="s">
        <v>90</v>
      </c>
      <c r="K117" s="1" t="s">
        <v>16</v>
      </c>
      <c r="L117" s="1" t="s">
        <v>16</v>
      </c>
      <c r="M117" s="1" t="s">
        <v>16</v>
      </c>
      <c r="N117" s="1" t="s">
        <v>16</v>
      </c>
      <c r="O117" s="1" t="s">
        <v>16</v>
      </c>
      <c r="P117" s="1" t="s">
        <v>16</v>
      </c>
      <c r="Q117" s="7" t="s">
        <v>90</v>
      </c>
      <c r="R117" s="7" t="s">
        <v>90</v>
      </c>
      <c r="S117" s="1" t="s">
        <v>16</v>
      </c>
    </row>
    <row r="118" spans="1:32">
      <c r="A118" s="2" t="s">
        <v>42</v>
      </c>
      <c r="B118" s="2" t="s">
        <v>10</v>
      </c>
      <c r="C118" s="1">
        <v>30</v>
      </c>
      <c r="D118" s="3" t="s">
        <v>23</v>
      </c>
      <c r="E118" s="3" t="s">
        <v>23</v>
      </c>
      <c r="F118" s="1" t="s">
        <v>16</v>
      </c>
      <c r="G118" s="1" t="s">
        <v>16</v>
      </c>
      <c r="H118" s="1" t="s">
        <v>16</v>
      </c>
      <c r="I118" s="1" t="s">
        <v>90</v>
      </c>
      <c r="J118" s="1" t="s">
        <v>90</v>
      </c>
      <c r="K118" s="1" t="s">
        <v>16</v>
      </c>
      <c r="L118" s="1" t="s">
        <v>16</v>
      </c>
      <c r="M118" s="1" t="s">
        <v>16</v>
      </c>
      <c r="N118" s="1" t="s">
        <v>16</v>
      </c>
      <c r="O118" s="1" t="s">
        <v>16</v>
      </c>
      <c r="P118" s="1" t="s">
        <v>16</v>
      </c>
      <c r="Q118" s="7" t="s">
        <v>90</v>
      </c>
      <c r="R118" s="7" t="s">
        <v>90</v>
      </c>
      <c r="S118" s="1" t="s">
        <v>16</v>
      </c>
    </row>
    <row r="119" spans="1:32">
      <c r="A119" s="2" t="s">
        <v>43</v>
      </c>
      <c r="B119" s="2" t="s">
        <v>10</v>
      </c>
      <c r="C119" s="1">
        <v>30</v>
      </c>
      <c r="D119" s="3" t="s">
        <v>23</v>
      </c>
      <c r="E119" s="3" t="s">
        <v>23</v>
      </c>
      <c r="F119" s="1" t="s">
        <v>16</v>
      </c>
      <c r="G119" s="1" t="s">
        <v>16</v>
      </c>
      <c r="H119" s="1" t="s">
        <v>16</v>
      </c>
      <c r="I119" s="1" t="s">
        <v>90</v>
      </c>
      <c r="J119" s="1" t="s">
        <v>90</v>
      </c>
      <c r="K119" s="1" t="s">
        <v>16</v>
      </c>
      <c r="L119" s="1" t="s">
        <v>16</v>
      </c>
      <c r="M119" s="1" t="s">
        <v>16</v>
      </c>
      <c r="N119" s="1" t="s">
        <v>16</v>
      </c>
      <c r="O119" s="1" t="s">
        <v>16</v>
      </c>
      <c r="P119" s="1" t="s">
        <v>16</v>
      </c>
      <c r="Q119" s="7" t="s">
        <v>90</v>
      </c>
      <c r="R119" s="7" t="s">
        <v>90</v>
      </c>
      <c r="S119" s="1" t="s">
        <v>16</v>
      </c>
    </row>
    <row r="120" spans="1:32">
      <c r="A120" s="145" t="s">
        <v>8</v>
      </c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7"/>
      <c r="R120" s="7"/>
      <c r="S120" s="1"/>
    </row>
    <row r="121" spans="1:32">
      <c r="A121" s="2" t="s">
        <v>81</v>
      </c>
      <c r="B121" s="2" t="s">
        <v>10</v>
      </c>
      <c r="C121" s="3" t="s">
        <v>23</v>
      </c>
      <c r="D121" s="3" t="s">
        <v>23</v>
      </c>
      <c r="E121" s="3" t="s">
        <v>23</v>
      </c>
      <c r="F121" s="1" t="s">
        <v>18</v>
      </c>
      <c r="G121" s="1" t="s">
        <v>18</v>
      </c>
      <c r="H121" s="1" t="s">
        <v>18</v>
      </c>
      <c r="I121" s="1" t="s">
        <v>18</v>
      </c>
      <c r="J121" s="1" t="s">
        <v>18</v>
      </c>
      <c r="K121" s="1" t="s">
        <v>18</v>
      </c>
      <c r="L121" s="1" t="s">
        <v>18</v>
      </c>
      <c r="M121" s="1" t="s">
        <v>18</v>
      </c>
      <c r="N121" s="1" t="s">
        <v>18</v>
      </c>
      <c r="O121" s="1" t="s">
        <v>18</v>
      </c>
      <c r="P121" s="1" t="s">
        <v>18</v>
      </c>
      <c r="Q121" s="7" t="s">
        <v>90</v>
      </c>
      <c r="R121" s="7" t="s">
        <v>90</v>
      </c>
      <c r="S121" s="1" t="s">
        <v>18</v>
      </c>
    </row>
    <row r="122" spans="1:32">
      <c r="A122" s="2" t="s">
        <v>44</v>
      </c>
      <c r="B122" s="2" t="s">
        <v>10</v>
      </c>
      <c r="C122" s="3" t="s">
        <v>23</v>
      </c>
      <c r="D122" s="3" t="s">
        <v>23</v>
      </c>
      <c r="E122" s="3" t="s">
        <v>23</v>
      </c>
      <c r="F122" s="1" t="s">
        <v>18</v>
      </c>
      <c r="G122" s="1" t="s">
        <v>18</v>
      </c>
      <c r="H122" s="1" t="s">
        <v>18</v>
      </c>
      <c r="I122" s="1" t="s">
        <v>18</v>
      </c>
      <c r="J122" s="1" t="s">
        <v>18</v>
      </c>
      <c r="K122" s="1" t="s">
        <v>18</v>
      </c>
      <c r="L122" s="1" t="s">
        <v>18</v>
      </c>
      <c r="M122" s="1" t="s">
        <v>18</v>
      </c>
      <c r="N122" s="1" t="s">
        <v>18</v>
      </c>
      <c r="O122" s="1" t="s">
        <v>18</v>
      </c>
      <c r="P122" s="1" t="s">
        <v>18</v>
      </c>
      <c r="Q122" s="7" t="s">
        <v>90</v>
      </c>
      <c r="R122" s="7" t="s">
        <v>90</v>
      </c>
      <c r="S122" s="1" t="s">
        <v>18</v>
      </c>
    </row>
    <row r="123" spans="1:32">
      <c r="A123" s="2" t="s">
        <v>82</v>
      </c>
      <c r="B123" s="2" t="s">
        <v>10</v>
      </c>
      <c r="C123" s="3" t="s">
        <v>23</v>
      </c>
      <c r="D123" s="1">
        <v>0.1</v>
      </c>
      <c r="E123" s="3">
        <v>0.1</v>
      </c>
      <c r="F123" s="1" t="s">
        <v>18</v>
      </c>
      <c r="G123" s="1" t="s">
        <v>18</v>
      </c>
      <c r="H123" s="1" t="s">
        <v>18</v>
      </c>
      <c r="I123" s="1" t="s">
        <v>18</v>
      </c>
      <c r="J123" s="1" t="s">
        <v>18</v>
      </c>
      <c r="K123" s="1" t="s">
        <v>18</v>
      </c>
      <c r="L123" s="1" t="s">
        <v>18</v>
      </c>
      <c r="M123" s="1" t="s">
        <v>18</v>
      </c>
      <c r="N123" s="1" t="s">
        <v>18</v>
      </c>
      <c r="O123" s="1" t="s">
        <v>18</v>
      </c>
      <c r="P123" s="1" t="s">
        <v>18</v>
      </c>
      <c r="Q123" s="7" t="s">
        <v>90</v>
      </c>
      <c r="R123" s="7" t="s">
        <v>90</v>
      </c>
      <c r="S123" s="1" t="s">
        <v>18</v>
      </c>
    </row>
    <row r="124" spans="1:32">
      <c r="A124" s="2" t="s">
        <v>45</v>
      </c>
      <c r="B124" s="2" t="s">
        <v>10</v>
      </c>
      <c r="C124" s="3" t="s">
        <v>23</v>
      </c>
      <c r="D124" s="3" t="s">
        <v>23</v>
      </c>
      <c r="E124" s="3" t="s">
        <v>23</v>
      </c>
      <c r="F124" s="1" t="s">
        <v>18</v>
      </c>
      <c r="G124" s="1" t="s">
        <v>18</v>
      </c>
      <c r="H124" s="1" t="s">
        <v>18</v>
      </c>
      <c r="I124" s="1" t="s">
        <v>18</v>
      </c>
      <c r="J124" s="1" t="s">
        <v>18</v>
      </c>
      <c r="K124" s="1" t="s">
        <v>18</v>
      </c>
      <c r="L124" s="1" t="s">
        <v>18</v>
      </c>
      <c r="M124" s="1" t="s">
        <v>18</v>
      </c>
      <c r="N124" s="1" t="s">
        <v>18</v>
      </c>
      <c r="O124" s="1" t="s">
        <v>18</v>
      </c>
      <c r="P124" s="1" t="s">
        <v>18</v>
      </c>
      <c r="Q124" s="7" t="s">
        <v>90</v>
      </c>
      <c r="R124" s="7" t="s">
        <v>90</v>
      </c>
      <c r="S124" s="1" t="s">
        <v>18</v>
      </c>
    </row>
    <row r="125" spans="1:32">
      <c r="A125" s="2" t="s">
        <v>83</v>
      </c>
      <c r="B125" s="2" t="s">
        <v>10</v>
      </c>
      <c r="C125" s="1">
        <v>0.01</v>
      </c>
      <c r="D125" s="1">
        <v>1.7000000000000001E-4</v>
      </c>
      <c r="E125" s="1">
        <v>0.27</v>
      </c>
      <c r="F125" s="1" t="s">
        <v>18</v>
      </c>
      <c r="G125" s="1" t="s">
        <v>18</v>
      </c>
      <c r="H125" s="1" t="s">
        <v>18</v>
      </c>
      <c r="I125" s="1" t="s">
        <v>18</v>
      </c>
      <c r="J125" s="1" t="s">
        <v>18</v>
      </c>
      <c r="K125" s="1" t="s">
        <v>18</v>
      </c>
      <c r="L125" s="1" t="s">
        <v>18</v>
      </c>
      <c r="M125" s="1" t="s">
        <v>18</v>
      </c>
      <c r="N125" s="1" t="s">
        <v>18</v>
      </c>
      <c r="O125" s="1" t="s">
        <v>18</v>
      </c>
      <c r="P125" s="1" t="s">
        <v>18</v>
      </c>
      <c r="Q125" s="7" t="s">
        <v>90</v>
      </c>
      <c r="R125" s="7" t="s">
        <v>90</v>
      </c>
      <c r="S125" s="1" t="s">
        <v>18</v>
      </c>
    </row>
    <row r="126" spans="1:32">
      <c r="A126" s="2" t="s">
        <v>84</v>
      </c>
      <c r="B126" s="2" t="s">
        <v>10</v>
      </c>
      <c r="C126" s="3" t="s">
        <v>23</v>
      </c>
      <c r="D126" s="3" t="s">
        <v>23</v>
      </c>
      <c r="E126" s="1">
        <v>1.7000000000000001E-2</v>
      </c>
      <c r="F126" s="1" t="s">
        <v>18</v>
      </c>
      <c r="G126" s="1" t="s">
        <v>18</v>
      </c>
      <c r="H126" s="1" t="s">
        <v>18</v>
      </c>
      <c r="I126" s="1" t="s">
        <v>18</v>
      </c>
      <c r="J126" s="1" t="s">
        <v>18</v>
      </c>
      <c r="K126" s="1" t="s">
        <v>18</v>
      </c>
      <c r="L126" s="1" t="s">
        <v>18</v>
      </c>
      <c r="M126" s="1" t="s">
        <v>18</v>
      </c>
      <c r="N126" s="1" t="s">
        <v>18</v>
      </c>
      <c r="O126" s="1" t="s">
        <v>18</v>
      </c>
      <c r="P126" s="1" t="s">
        <v>18</v>
      </c>
      <c r="Q126" s="7" t="s">
        <v>90</v>
      </c>
      <c r="R126" s="7" t="s">
        <v>90</v>
      </c>
      <c r="S126" s="1" t="s">
        <v>18</v>
      </c>
    </row>
    <row r="127" spans="1:32">
      <c r="A127" s="2" t="s">
        <v>46</v>
      </c>
      <c r="B127" s="2" t="s">
        <v>10</v>
      </c>
      <c r="C127" s="3" t="s">
        <v>23</v>
      </c>
      <c r="D127" s="3" t="s">
        <v>23</v>
      </c>
      <c r="E127" s="3">
        <v>8.2000000000000007E-3</v>
      </c>
      <c r="F127" s="1" t="s">
        <v>18</v>
      </c>
      <c r="G127" s="1" t="s">
        <v>18</v>
      </c>
      <c r="H127" s="1" t="s">
        <v>18</v>
      </c>
      <c r="I127" s="1" t="s">
        <v>18</v>
      </c>
      <c r="J127" s="1" t="s">
        <v>18</v>
      </c>
      <c r="K127" s="1" t="s">
        <v>18</v>
      </c>
      <c r="L127" s="1" t="s">
        <v>18</v>
      </c>
      <c r="M127" s="1" t="s">
        <v>18</v>
      </c>
      <c r="N127" s="1" t="s">
        <v>18</v>
      </c>
      <c r="O127" s="1" t="s">
        <v>18</v>
      </c>
      <c r="P127" s="1" t="s">
        <v>18</v>
      </c>
      <c r="Q127" s="7" t="s">
        <v>90</v>
      </c>
      <c r="R127" s="7" t="s">
        <v>90</v>
      </c>
      <c r="S127" s="1" t="s">
        <v>18</v>
      </c>
    </row>
    <row r="128" spans="1:32">
      <c r="A128" s="2" t="s">
        <v>85</v>
      </c>
      <c r="B128" s="2" t="s">
        <v>10</v>
      </c>
      <c r="C128" s="3" t="s">
        <v>23</v>
      </c>
      <c r="D128" s="3" t="s">
        <v>23</v>
      </c>
      <c r="E128" s="1">
        <v>1.7000000000000001E-2</v>
      </c>
      <c r="F128" s="1" t="s">
        <v>18</v>
      </c>
      <c r="G128" s="1" t="s">
        <v>18</v>
      </c>
      <c r="H128" s="1" t="s">
        <v>18</v>
      </c>
      <c r="I128" s="1" t="s">
        <v>18</v>
      </c>
      <c r="J128" s="1" t="s">
        <v>18</v>
      </c>
      <c r="K128" s="1" t="s">
        <v>18</v>
      </c>
      <c r="L128" s="1" t="s">
        <v>18</v>
      </c>
      <c r="M128" s="1" t="s">
        <v>18</v>
      </c>
      <c r="N128" s="1" t="s">
        <v>18</v>
      </c>
      <c r="O128" s="1" t="s">
        <v>18</v>
      </c>
      <c r="P128" s="1" t="s">
        <v>18</v>
      </c>
      <c r="Q128" s="7" t="s">
        <v>90</v>
      </c>
      <c r="R128" s="7" t="s">
        <v>90</v>
      </c>
      <c r="S128" s="1" t="s">
        <v>18</v>
      </c>
    </row>
    <row r="129" spans="1:19">
      <c r="A129" s="2" t="s">
        <v>47</v>
      </c>
      <c r="B129" s="2" t="s">
        <v>10</v>
      </c>
      <c r="C129" s="3" t="s">
        <v>23</v>
      </c>
      <c r="D129" s="3" t="s">
        <v>23</v>
      </c>
      <c r="E129" s="3" t="s">
        <v>23</v>
      </c>
      <c r="F129" s="1" t="s">
        <v>18</v>
      </c>
      <c r="G129" s="1" t="s">
        <v>18</v>
      </c>
      <c r="H129" s="1" t="s">
        <v>18</v>
      </c>
      <c r="I129" s="1" t="s">
        <v>18</v>
      </c>
      <c r="J129" s="1" t="s">
        <v>18</v>
      </c>
      <c r="K129" s="1" t="s">
        <v>18</v>
      </c>
      <c r="L129" s="1" t="s">
        <v>18</v>
      </c>
      <c r="M129" s="1" t="s">
        <v>18</v>
      </c>
      <c r="N129" s="1" t="s">
        <v>18</v>
      </c>
      <c r="O129" s="1" t="s">
        <v>18</v>
      </c>
      <c r="P129" s="1" t="s">
        <v>18</v>
      </c>
      <c r="Q129" s="7" t="s">
        <v>90</v>
      </c>
      <c r="R129" s="7" t="s">
        <v>90</v>
      </c>
      <c r="S129" s="1" t="s">
        <v>18</v>
      </c>
    </row>
    <row r="130" spans="1:19">
      <c r="A130" s="2" t="s">
        <v>48</v>
      </c>
      <c r="B130" s="2" t="s">
        <v>10</v>
      </c>
      <c r="C130" s="3" t="s">
        <v>23</v>
      </c>
      <c r="D130" s="3" t="s">
        <v>23</v>
      </c>
      <c r="E130" s="3" t="s">
        <v>23</v>
      </c>
      <c r="F130" s="1" t="s">
        <v>18</v>
      </c>
      <c r="G130" s="1" t="s">
        <v>18</v>
      </c>
      <c r="H130" s="1" t="s">
        <v>18</v>
      </c>
      <c r="I130" s="1" t="s">
        <v>18</v>
      </c>
      <c r="J130" s="1" t="s">
        <v>18</v>
      </c>
      <c r="K130" s="1" t="s">
        <v>18</v>
      </c>
      <c r="L130" s="1" t="s">
        <v>18</v>
      </c>
      <c r="M130" s="1" t="s">
        <v>18</v>
      </c>
      <c r="N130" s="1" t="s">
        <v>18</v>
      </c>
      <c r="O130" s="1" t="s">
        <v>18</v>
      </c>
      <c r="P130" s="1" t="s">
        <v>18</v>
      </c>
      <c r="Q130" s="7" t="s">
        <v>90</v>
      </c>
      <c r="R130" s="7" t="s">
        <v>90</v>
      </c>
      <c r="S130" s="1" t="s">
        <v>18</v>
      </c>
    </row>
    <row r="131" spans="1:19">
      <c r="A131" s="2" t="s">
        <v>86</v>
      </c>
      <c r="B131" s="2" t="s">
        <v>10</v>
      </c>
      <c r="C131" s="3" t="s">
        <v>23</v>
      </c>
      <c r="D131" s="1">
        <v>6.3E-3</v>
      </c>
      <c r="E131" s="76">
        <v>0.12</v>
      </c>
      <c r="F131" s="1" t="s">
        <v>18</v>
      </c>
      <c r="G131" s="1" t="s">
        <v>18</v>
      </c>
      <c r="H131" s="1" t="s">
        <v>18</v>
      </c>
      <c r="I131" s="1" t="s">
        <v>18</v>
      </c>
      <c r="J131" s="1" t="s">
        <v>18</v>
      </c>
      <c r="K131" s="1" t="s">
        <v>18</v>
      </c>
      <c r="L131" s="1" t="s">
        <v>18</v>
      </c>
      <c r="M131" s="1" t="s">
        <v>18</v>
      </c>
      <c r="N131" s="1" t="s">
        <v>18</v>
      </c>
      <c r="O131" s="1" t="s">
        <v>18</v>
      </c>
      <c r="P131" s="1" t="s">
        <v>18</v>
      </c>
      <c r="Q131" s="7" t="s">
        <v>90</v>
      </c>
      <c r="R131" s="7" t="s">
        <v>90</v>
      </c>
      <c r="S131" s="1" t="s">
        <v>18</v>
      </c>
    </row>
    <row r="132" spans="1:19">
      <c r="A132" s="2" t="s">
        <v>49</v>
      </c>
      <c r="B132" s="2" t="s">
        <v>10</v>
      </c>
      <c r="C132" s="3" t="s">
        <v>23</v>
      </c>
      <c r="D132" s="3" t="s">
        <v>23</v>
      </c>
      <c r="E132" s="3" t="s">
        <v>23</v>
      </c>
      <c r="F132" s="1" t="s">
        <v>18</v>
      </c>
      <c r="G132" s="1" t="s">
        <v>18</v>
      </c>
      <c r="H132" s="1" t="s">
        <v>18</v>
      </c>
      <c r="I132" s="1" t="s">
        <v>18</v>
      </c>
      <c r="J132" s="1" t="s">
        <v>18</v>
      </c>
      <c r="K132" s="1" t="s">
        <v>18</v>
      </c>
      <c r="L132" s="1" t="s">
        <v>18</v>
      </c>
      <c r="M132" s="1" t="s">
        <v>18</v>
      </c>
      <c r="N132" s="1" t="s">
        <v>18</v>
      </c>
      <c r="O132" s="1" t="s">
        <v>18</v>
      </c>
      <c r="P132" s="1" t="s">
        <v>18</v>
      </c>
      <c r="Q132" s="7" t="s">
        <v>90</v>
      </c>
      <c r="R132" s="7" t="s">
        <v>90</v>
      </c>
      <c r="S132" s="1" t="s">
        <v>18</v>
      </c>
    </row>
    <row r="133" spans="1:19">
      <c r="A133" s="2" t="s">
        <v>50</v>
      </c>
      <c r="B133" s="2" t="s">
        <v>10</v>
      </c>
      <c r="C133" s="3" t="s">
        <v>23</v>
      </c>
      <c r="D133" s="3" t="s">
        <v>23</v>
      </c>
      <c r="E133" s="3" t="s">
        <v>23</v>
      </c>
      <c r="F133" s="1" t="s">
        <v>18</v>
      </c>
      <c r="G133" s="1" t="s">
        <v>18</v>
      </c>
      <c r="H133" s="1" t="s">
        <v>18</v>
      </c>
      <c r="I133" s="1" t="s">
        <v>18</v>
      </c>
      <c r="J133" s="1" t="s">
        <v>18</v>
      </c>
      <c r="K133" s="1" t="s">
        <v>18</v>
      </c>
      <c r="L133" s="1" t="s">
        <v>18</v>
      </c>
      <c r="M133" s="1" t="s">
        <v>18</v>
      </c>
      <c r="N133" s="1" t="s">
        <v>18</v>
      </c>
      <c r="O133" s="1" t="s">
        <v>18</v>
      </c>
      <c r="P133" s="1" t="s">
        <v>18</v>
      </c>
      <c r="Q133" s="7" t="s">
        <v>90</v>
      </c>
      <c r="R133" s="7" t="s">
        <v>90</v>
      </c>
      <c r="S133" s="1" t="s">
        <v>18</v>
      </c>
    </row>
    <row r="134" spans="1:19">
      <c r="A134" s="2" t="s">
        <v>87</v>
      </c>
      <c r="B134" s="2" t="s">
        <v>10</v>
      </c>
      <c r="C134" s="3" t="s">
        <v>23</v>
      </c>
      <c r="D134" s="1">
        <v>2</v>
      </c>
      <c r="E134" s="1">
        <v>130</v>
      </c>
      <c r="F134" s="1" t="s">
        <v>18</v>
      </c>
      <c r="G134" s="1" t="s">
        <v>18</v>
      </c>
      <c r="H134" s="1" t="s">
        <v>18</v>
      </c>
      <c r="I134" s="1" t="s">
        <v>18</v>
      </c>
      <c r="J134" s="1" t="s">
        <v>18</v>
      </c>
      <c r="K134" s="1" t="s">
        <v>18</v>
      </c>
      <c r="L134" s="1">
        <v>0.01</v>
      </c>
      <c r="M134" s="1" t="s">
        <v>18</v>
      </c>
      <c r="N134" s="1" t="s">
        <v>18</v>
      </c>
      <c r="O134" s="1" t="s">
        <v>18</v>
      </c>
      <c r="P134" s="1" t="s">
        <v>18</v>
      </c>
      <c r="Q134" s="7" t="s">
        <v>90</v>
      </c>
      <c r="R134" s="7" t="s">
        <v>90</v>
      </c>
      <c r="S134" s="1">
        <v>0.01</v>
      </c>
    </row>
    <row r="135" spans="1:19">
      <c r="A135" s="2" t="s">
        <v>51</v>
      </c>
      <c r="B135" s="2" t="s">
        <v>10</v>
      </c>
      <c r="C135" s="3" t="s">
        <v>23</v>
      </c>
      <c r="D135" s="3" t="s">
        <v>23</v>
      </c>
      <c r="E135" s="3" t="s">
        <v>23</v>
      </c>
      <c r="F135" s="1" t="s">
        <v>18</v>
      </c>
      <c r="G135" s="1" t="s">
        <v>18</v>
      </c>
      <c r="H135" s="1" t="s">
        <v>18</v>
      </c>
      <c r="I135" s="1" t="s">
        <v>18</v>
      </c>
      <c r="J135" s="1" t="s">
        <v>18</v>
      </c>
      <c r="K135" s="1" t="s">
        <v>18</v>
      </c>
      <c r="L135" s="1" t="s">
        <v>18</v>
      </c>
      <c r="M135" s="1" t="s">
        <v>18</v>
      </c>
      <c r="N135" s="1" t="s">
        <v>18</v>
      </c>
      <c r="O135" s="1" t="s">
        <v>18</v>
      </c>
      <c r="P135" s="1" t="s">
        <v>18</v>
      </c>
      <c r="Q135" s="7" t="s">
        <v>90</v>
      </c>
      <c r="R135" s="7" t="s">
        <v>90</v>
      </c>
      <c r="S135" s="1" t="s">
        <v>18</v>
      </c>
    </row>
    <row r="136" spans="1:19">
      <c r="A136" s="2" t="s">
        <v>52</v>
      </c>
      <c r="B136" s="2" t="s">
        <v>10</v>
      </c>
      <c r="C136" s="3" t="s">
        <v>23</v>
      </c>
      <c r="D136" s="3" t="s">
        <v>23</v>
      </c>
      <c r="E136" s="3" t="s">
        <v>23</v>
      </c>
      <c r="F136" s="1" t="s">
        <v>18</v>
      </c>
      <c r="G136" s="1" t="s">
        <v>18</v>
      </c>
      <c r="H136" s="1" t="s">
        <v>18</v>
      </c>
      <c r="I136" s="1" t="s">
        <v>18</v>
      </c>
      <c r="J136" s="1" t="s">
        <v>18</v>
      </c>
      <c r="K136" s="1" t="s">
        <v>18</v>
      </c>
      <c r="L136" s="1" t="s">
        <v>18</v>
      </c>
      <c r="M136" s="1" t="s">
        <v>18</v>
      </c>
      <c r="N136" s="1" t="s">
        <v>18</v>
      </c>
      <c r="O136" s="1" t="s">
        <v>18</v>
      </c>
      <c r="P136" s="1" t="s">
        <v>18</v>
      </c>
      <c r="Q136" s="7" t="s">
        <v>90</v>
      </c>
      <c r="R136" s="7" t="s">
        <v>90</v>
      </c>
      <c r="S136" s="1" t="s">
        <v>18</v>
      </c>
    </row>
    <row r="137" spans="1:19">
      <c r="A137" s="2" t="s">
        <v>53</v>
      </c>
      <c r="B137" s="2" t="s">
        <v>10</v>
      </c>
      <c r="C137" s="3" t="s">
        <v>23</v>
      </c>
      <c r="D137" s="3" t="s">
        <v>23</v>
      </c>
      <c r="E137" s="3" t="s">
        <v>23</v>
      </c>
      <c r="F137" s="1" t="s">
        <v>18</v>
      </c>
      <c r="G137" s="1" t="s">
        <v>18</v>
      </c>
      <c r="H137" s="1" t="s">
        <v>18</v>
      </c>
      <c r="I137" s="1" t="s">
        <v>18</v>
      </c>
      <c r="J137" s="1" t="s">
        <v>18</v>
      </c>
      <c r="K137" s="1" t="s">
        <v>18</v>
      </c>
      <c r="L137" s="1">
        <v>0.01</v>
      </c>
      <c r="M137" s="1" t="s">
        <v>18</v>
      </c>
      <c r="N137" s="1" t="s">
        <v>18</v>
      </c>
      <c r="O137" s="1" t="s">
        <v>18</v>
      </c>
      <c r="P137" s="1" t="s">
        <v>18</v>
      </c>
      <c r="Q137" s="7" t="s">
        <v>90</v>
      </c>
      <c r="R137" s="7" t="s">
        <v>90</v>
      </c>
      <c r="S137" s="1">
        <v>0.01</v>
      </c>
    </row>
    <row r="138" spans="1:19" ht="30">
      <c r="A138" s="116" t="s">
        <v>105</v>
      </c>
      <c r="B138" s="116" t="s">
        <v>10</v>
      </c>
      <c r="C138" s="8">
        <v>0.1</v>
      </c>
      <c r="D138" s="8" t="s">
        <v>94</v>
      </c>
      <c r="E138" s="8" t="s">
        <v>23</v>
      </c>
      <c r="F138" s="1" t="s">
        <v>125</v>
      </c>
      <c r="G138" s="1" t="s">
        <v>125</v>
      </c>
      <c r="H138" s="1" t="s">
        <v>125</v>
      </c>
      <c r="I138" s="1" t="s">
        <v>125</v>
      </c>
      <c r="J138" s="1" t="s">
        <v>90</v>
      </c>
      <c r="K138" s="1" t="s">
        <v>125</v>
      </c>
      <c r="L138" s="1">
        <v>0.01</v>
      </c>
      <c r="M138" s="1" t="s">
        <v>125</v>
      </c>
      <c r="N138" s="1" t="s">
        <v>125</v>
      </c>
      <c r="O138" s="1" t="s">
        <v>125</v>
      </c>
      <c r="P138" s="1" t="s">
        <v>125</v>
      </c>
      <c r="Q138" s="7" t="s">
        <v>90</v>
      </c>
      <c r="R138" s="7" t="s">
        <v>90</v>
      </c>
      <c r="S138" s="1" t="s">
        <v>125</v>
      </c>
    </row>
    <row r="139" spans="1:19">
      <c r="A139" s="145" t="s">
        <v>54</v>
      </c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7" t="s">
        <v>90</v>
      </c>
      <c r="R139" s="7" t="s">
        <v>90</v>
      </c>
      <c r="S139" s="1"/>
    </row>
    <row r="140" spans="1:19">
      <c r="A140" s="2" t="s">
        <v>55</v>
      </c>
      <c r="B140" s="2" t="s">
        <v>10</v>
      </c>
      <c r="C140" s="3" t="s">
        <v>23</v>
      </c>
      <c r="D140" s="3" t="s">
        <v>23</v>
      </c>
      <c r="E140" s="3" t="s">
        <v>23</v>
      </c>
      <c r="F140" s="1" t="s">
        <v>21</v>
      </c>
      <c r="G140" s="1" t="s">
        <v>21</v>
      </c>
      <c r="H140" s="1" t="s">
        <v>21</v>
      </c>
      <c r="I140" s="1" t="s">
        <v>90</v>
      </c>
      <c r="J140" s="1" t="s">
        <v>90</v>
      </c>
      <c r="K140" s="1" t="s">
        <v>21</v>
      </c>
      <c r="L140" s="1" t="s">
        <v>21</v>
      </c>
      <c r="M140" s="1" t="s">
        <v>21</v>
      </c>
      <c r="N140" s="1" t="s">
        <v>21</v>
      </c>
      <c r="O140" s="1" t="s">
        <v>21</v>
      </c>
      <c r="P140" s="1" t="s">
        <v>21</v>
      </c>
      <c r="Q140" s="7" t="s">
        <v>90</v>
      </c>
      <c r="R140" s="7" t="s">
        <v>90</v>
      </c>
      <c r="S140" s="1" t="s">
        <v>21</v>
      </c>
    </row>
    <row r="141" spans="1:19">
      <c r="A141" s="2" t="s">
        <v>56</v>
      </c>
      <c r="B141" s="2" t="s">
        <v>10</v>
      </c>
      <c r="C141" s="3" t="s">
        <v>23</v>
      </c>
      <c r="D141" s="3" t="s">
        <v>23</v>
      </c>
      <c r="E141" s="3" t="s">
        <v>23</v>
      </c>
      <c r="F141" s="1" t="s">
        <v>21</v>
      </c>
      <c r="G141" s="1" t="s">
        <v>21</v>
      </c>
      <c r="H141" s="1" t="s">
        <v>21</v>
      </c>
      <c r="I141" s="1" t="s">
        <v>90</v>
      </c>
      <c r="J141" s="1" t="s">
        <v>90</v>
      </c>
      <c r="K141" s="1" t="s">
        <v>21</v>
      </c>
      <c r="L141" s="1" t="s">
        <v>21</v>
      </c>
      <c r="M141" s="1" t="s">
        <v>21</v>
      </c>
      <c r="N141" s="1" t="s">
        <v>21</v>
      </c>
      <c r="O141" s="1" t="s">
        <v>21</v>
      </c>
      <c r="P141" s="1" t="s">
        <v>21</v>
      </c>
      <c r="Q141" s="7" t="s">
        <v>90</v>
      </c>
      <c r="R141" s="7" t="s">
        <v>90</v>
      </c>
      <c r="S141" s="1" t="s">
        <v>21</v>
      </c>
    </row>
    <row r="142" spans="1:19">
      <c r="A142" s="2" t="s">
        <v>57</v>
      </c>
      <c r="B142" s="2" t="s">
        <v>10</v>
      </c>
      <c r="C142" s="3" t="s">
        <v>23</v>
      </c>
      <c r="D142" s="3" t="s">
        <v>23</v>
      </c>
      <c r="E142" s="3" t="s">
        <v>23</v>
      </c>
      <c r="F142" s="1" t="s">
        <v>21</v>
      </c>
      <c r="G142" s="1" t="s">
        <v>21</v>
      </c>
      <c r="H142" s="1" t="s">
        <v>21</v>
      </c>
      <c r="I142" s="1" t="s">
        <v>90</v>
      </c>
      <c r="J142" s="1" t="s">
        <v>90</v>
      </c>
      <c r="K142" s="1" t="s">
        <v>21</v>
      </c>
      <c r="L142" s="1" t="s">
        <v>21</v>
      </c>
      <c r="M142" s="1" t="s">
        <v>21</v>
      </c>
      <c r="N142" s="1" t="s">
        <v>21</v>
      </c>
      <c r="O142" s="1" t="s">
        <v>21</v>
      </c>
      <c r="P142" s="1" t="s">
        <v>21</v>
      </c>
      <c r="Q142" s="7" t="s">
        <v>90</v>
      </c>
      <c r="R142" s="7" t="s">
        <v>90</v>
      </c>
      <c r="S142" s="1" t="s">
        <v>21</v>
      </c>
    </row>
    <row r="143" spans="1:19">
      <c r="A143" s="2" t="s">
        <v>58</v>
      </c>
      <c r="B143" s="2" t="s">
        <v>10</v>
      </c>
      <c r="C143" s="3" t="s">
        <v>23</v>
      </c>
      <c r="D143" s="3" t="s">
        <v>23</v>
      </c>
      <c r="E143" s="3" t="s">
        <v>23</v>
      </c>
      <c r="F143" s="1" t="s">
        <v>22</v>
      </c>
      <c r="G143" s="1" t="s">
        <v>22</v>
      </c>
      <c r="H143" s="1" t="s">
        <v>22</v>
      </c>
      <c r="I143" s="1" t="s">
        <v>90</v>
      </c>
      <c r="J143" s="1" t="s">
        <v>90</v>
      </c>
      <c r="K143" s="1" t="s">
        <v>22</v>
      </c>
      <c r="L143" s="1" t="s">
        <v>22</v>
      </c>
      <c r="M143" s="1" t="s">
        <v>22</v>
      </c>
      <c r="N143" s="1" t="s">
        <v>22</v>
      </c>
      <c r="O143" s="1" t="s">
        <v>22</v>
      </c>
      <c r="P143" s="1" t="s">
        <v>22</v>
      </c>
      <c r="Q143" s="7" t="s">
        <v>90</v>
      </c>
      <c r="R143" s="7" t="s">
        <v>90</v>
      </c>
      <c r="S143" s="1" t="s">
        <v>22</v>
      </c>
    </row>
    <row r="144" spans="1:19">
      <c r="A144" s="2" t="s">
        <v>59</v>
      </c>
      <c r="B144" s="2" t="s">
        <v>10</v>
      </c>
      <c r="C144" s="3" t="s">
        <v>23</v>
      </c>
      <c r="D144" s="3" t="s">
        <v>23</v>
      </c>
      <c r="E144" s="3" t="s">
        <v>23</v>
      </c>
      <c r="F144" s="1" t="s">
        <v>21</v>
      </c>
      <c r="G144" s="1" t="s">
        <v>21</v>
      </c>
      <c r="H144" s="1" t="s">
        <v>21</v>
      </c>
      <c r="I144" s="1" t="s">
        <v>90</v>
      </c>
      <c r="J144" s="1" t="s">
        <v>90</v>
      </c>
      <c r="K144" s="1" t="s">
        <v>21</v>
      </c>
      <c r="L144" s="1" t="s">
        <v>21</v>
      </c>
      <c r="M144" s="1" t="s">
        <v>21</v>
      </c>
      <c r="N144" s="1" t="s">
        <v>21</v>
      </c>
      <c r="O144" s="1" t="s">
        <v>21</v>
      </c>
      <c r="P144" s="1" t="s">
        <v>21</v>
      </c>
      <c r="Q144" s="7" t="s">
        <v>90</v>
      </c>
      <c r="R144" s="7" t="s">
        <v>90</v>
      </c>
      <c r="S144" s="1" t="s">
        <v>21</v>
      </c>
    </row>
    <row r="145" spans="1:32">
      <c r="A145" s="2" t="s">
        <v>60</v>
      </c>
      <c r="B145" s="2" t="s">
        <v>10</v>
      </c>
      <c r="C145" s="3" t="s">
        <v>23</v>
      </c>
      <c r="D145" s="3" t="s">
        <v>23</v>
      </c>
      <c r="E145" s="3" t="s">
        <v>23</v>
      </c>
      <c r="F145" s="1" t="s">
        <v>21</v>
      </c>
      <c r="G145" s="1" t="s">
        <v>21</v>
      </c>
      <c r="H145" s="1" t="s">
        <v>21</v>
      </c>
      <c r="I145" s="1" t="s">
        <v>90</v>
      </c>
      <c r="J145" s="1" t="s">
        <v>90</v>
      </c>
      <c r="K145" s="1" t="s">
        <v>21</v>
      </c>
      <c r="L145" s="1" t="s">
        <v>21</v>
      </c>
      <c r="M145" s="1" t="s">
        <v>21</v>
      </c>
      <c r="N145" s="1" t="s">
        <v>21</v>
      </c>
      <c r="O145" s="1" t="s">
        <v>21</v>
      </c>
      <c r="P145" s="1" t="s">
        <v>21</v>
      </c>
      <c r="Q145" s="7" t="s">
        <v>90</v>
      </c>
      <c r="R145" s="7" t="s">
        <v>90</v>
      </c>
      <c r="S145" s="1" t="s">
        <v>21</v>
      </c>
    </row>
    <row r="146" spans="1:32">
      <c r="A146" s="2" t="s">
        <v>61</v>
      </c>
      <c r="B146" s="2" t="s">
        <v>10</v>
      </c>
      <c r="C146" s="3" t="s">
        <v>23</v>
      </c>
      <c r="D146" s="3" t="s">
        <v>23</v>
      </c>
      <c r="E146" s="3" t="s">
        <v>23</v>
      </c>
      <c r="F146" s="1" t="s">
        <v>21</v>
      </c>
      <c r="G146" s="1" t="s">
        <v>21</v>
      </c>
      <c r="H146" s="1" t="s">
        <v>21</v>
      </c>
      <c r="I146" s="1" t="s">
        <v>90</v>
      </c>
      <c r="J146" s="1" t="s">
        <v>90</v>
      </c>
      <c r="K146" s="1" t="s">
        <v>21</v>
      </c>
      <c r="L146" s="1" t="s">
        <v>21</v>
      </c>
      <c r="M146" s="1" t="s">
        <v>21</v>
      </c>
      <c r="N146" s="1" t="s">
        <v>21</v>
      </c>
      <c r="O146" s="1" t="s">
        <v>21</v>
      </c>
      <c r="P146" s="1" t="s">
        <v>21</v>
      </c>
      <c r="Q146" s="7" t="s">
        <v>90</v>
      </c>
      <c r="R146" s="7" t="s">
        <v>90</v>
      </c>
      <c r="S146" s="1" t="s">
        <v>21</v>
      </c>
    </row>
    <row r="147" spans="1:32">
      <c r="A147" s="2" t="s">
        <v>62</v>
      </c>
      <c r="B147" s="2" t="s">
        <v>10</v>
      </c>
      <c r="C147" s="3" t="s">
        <v>23</v>
      </c>
      <c r="D147" s="3" t="s">
        <v>23</v>
      </c>
      <c r="E147" s="3" t="s">
        <v>23</v>
      </c>
      <c r="F147" s="1" t="s">
        <v>21</v>
      </c>
      <c r="G147" s="1" t="s">
        <v>21</v>
      </c>
      <c r="H147" s="1" t="s">
        <v>21</v>
      </c>
      <c r="I147" s="1" t="s">
        <v>90</v>
      </c>
      <c r="J147" s="1" t="s">
        <v>90</v>
      </c>
      <c r="K147" s="1" t="s">
        <v>21</v>
      </c>
      <c r="L147" s="1" t="s">
        <v>21</v>
      </c>
      <c r="M147" s="1" t="s">
        <v>21</v>
      </c>
      <c r="N147" s="1" t="s">
        <v>21</v>
      </c>
      <c r="O147" s="1" t="s">
        <v>21</v>
      </c>
      <c r="P147" s="1" t="s">
        <v>21</v>
      </c>
      <c r="Q147" s="7" t="s">
        <v>90</v>
      </c>
      <c r="R147" s="7" t="s">
        <v>90</v>
      </c>
      <c r="S147" s="1" t="s">
        <v>21</v>
      </c>
    </row>
    <row r="148" spans="1:32">
      <c r="A148" s="2" t="s">
        <v>63</v>
      </c>
      <c r="B148" s="2" t="s">
        <v>10</v>
      </c>
      <c r="C148" s="3" t="s">
        <v>23</v>
      </c>
      <c r="D148" s="3" t="s">
        <v>23</v>
      </c>
      <c r="E148" s="3" t="s">
        <v>23</v>
      </c>
      <c r="F148" s="1" t="s">
        <v>21</v>
      </c>
      <c r="G148" s="1" t="s">
        <v>21</v>
      </c>
      <c r="H148" s="1" t="s">
        <v>21</v>
      </c>
      <c r="I148" s="1" t="s">
        <v>90</v>
      </c>
      <c r="J148" s="1" t="s">
        <v>90</v>
      </c>
      <c r="K148" s="1" t="s">
        <v>21</v>
      </c>
      <c r="L148" s="1" t="s">
        <v>21</v>
      </c>
      <c r="M148" s="1" t="s">
        <v>21</v>
      </c>
      <c r="N148" s="1" t="s">
        <v>21</v>
      </c>
      <c r="O148" s="1" t="s">
        <v>21</v>
      </c>
      <c r="P148" s="1" t="s">
        <v>21</v>
      </c>
      <c r="Q148" s="7" t="s">
        <v>90</v>
      </c>
      <c r="R148" s="7" t="s">
        <v>90</v>
      </c>
      <c r="S148" s="1" t="s">
        <v>21</v>
      </c>
    </row>
    <row r="149" spans="1:32">
      <c r="A149" s="2" t="s">
        <v>64</v>
      </c>
      <c r="B149" s="2" t="s">
        <v>10</v>
      </c>
      <c r="C149" s="3" t="s">
        <v>23</v>
      </c>
      <c r="D149" s="3" t="s">
        <v>23</v>
      </c>
      <c r="E149" s="3" t="s">
        <v>23</v>
      </c>
      <c r="F149" s="1" t="s">
        <v>21</v>
      </c>
      <c r="G149" s="1" t="s">
        <v>21</v>
      </c>
      <c r="H149" s="1" t="s">
        <v>21</v>
      </c>
      <c r="I149" s="1" t="s">
        <v>90</v>
      </c>
      <c r="J149" s="1" t="s">
        <v>90</v>
      </c>
      <c r="K149" s="1" t="s">
        <v>21</v>
      </c>
      <c r="L149" s="1" t="s">
        <v>21</v>
      </c>
      <c r="M149" s="1" t="s">
        <v>21</v>
      </c>
      <c r="N149" s="1" t="s">
        <v>21</v>
      </c>
      <c r="O149" s="1" t="s">
        <v>21</v>
      </c>
      <c r="P149" s="1" t="s">
        <v>21</v>
      </c>
      <c r="Q149" s="7" t="s">
        <v>90</v>
      </c>
      <c r="R149" s="7" t="s">
        <v>90</v>
      </c>
      <c r="S149" s="1" t="s">
        <v>21</v>
      </c>
    </row>
    <row r="150" spans="1:32">
      <c r="A150" s="2" t="s">
        <v>65</v>
      </c>
      <c r="B150" s="2" t="s">
        <v>10</v>
      </c>
      <c r="C150" s="3" t="s">
        <v>23</v>
      </c>
      <c r="D150" s="3" t="s">
        <v>23</v>
      </c>
      <c r="E150" s="3" t="s">
        <v>23</v>
      </c>
      <c r="F150" s="1" t="s">
        <v>21</v>
      </c>
      <c r="G150" s="1" t="s">
        <v>21</v>
      </c>
      <c r="H150" s="1" t="s">
        <v>21</v>
      </c>
      <c r="I150" s="1" t="s">
        <v>90</v>
      </c>
      <c r="J150" s="1" t="s">
        <v>90</v>
      </c>
      <c r="K150" s="1" t="s">
        <v>21</v>
      </c>
      <c r="L150" s="1" t="s">
        <v>21</v>
      </c>
      <c r="M150" s="1" t="s">
        <v>21</v>
      </c>
      <c r="N150" s="1" t="s">
        <v>21</v>
      </c>
      <c r="O150" s="1" t="s">
        <v>21</v>
      </c>
      <c r="P150" s="1" t="s">
        <v>21</v>
      </c>
      <c r="Q150" s="7" t="s">
        <v>90</v>
      </c>
      <c r="R150" s="7" t="s">
        <v>90</v>
      </c>
      <c r="S150" s="1" t="s">
        <v>21</v>
      </c>
    </row>
    <row r="151" spans="1:32">
      <c r="A151" s="2" t="s">
        <v>66</v>
      </c>
      <c r="B151" s="2" t="s">
        <v>10</v>
      </c>
      <c r="C151" s="3" t="s">
        <v>23</v>
      </c>
      <c r="D151" s="3" t="s">
        <v>23</v>
      </c>
      <c r="E151" s="3" t="s">
        <v>23</v>
      </c>
      <c r="F151" s="1" t="s">
        <v>21</v>
      </c>
      <c r="G151" s="1" t="s">
        <v>21</v>
      </c>
      <c r="H151" s="1" t="s">
        <v>21</v>
      </c>
      <c r="I151" s="1" t="s">
        <v>90</v>
      </c>
      <c r="J151" s="1" t="s">
        <v>90</v>
      </c>
      <c r="K151" s="1" t="s">
        <v>21</v>
      </c>
      <c r="L151" s="1" t="s">
        <v>21</v>
      </c>
      <c r="M151" s="1" t="s">
        <v>21</v>
      </c>
      <c r="N151" s="1" t="s">
        <v>21</v>
      </c>
      <c r="O151" s="1" t="s">
        <v>21</v>
      </c>
      <c r="P151" s="1" t="s">
        <v>21</v>
      </c>
      <c r="Q151" s="7" t="s">
        <v>90</v>
      </c>
      <c r="R151" s="7" t="s">
        <v>90</v>
      </c>
      <c r="S151" s="1" t="s">
        <v>21</v>
      </c>
    </row>
    <row r="152" spans="1:32">
      <c r="A152" s="2" t="s">
        <v>88</v>
      </c>
      <c r="B152" s="2" t="s">
        <v>10</v>
      </c>
      <c r="C152" s="3" t="s">
        <v>23</v>
      </c>
      <c r="D152" s="3" t="s">
        <v>23</v>
      </c>
      <c r="E152" s="3" t="s">
        <v>23</v>
      </c>
      <c r="F152" s="1" t="s">
        <v>22</v>
      </c>
      <c r="G152" s="1" t="s">
        <v>22</v>
      </c>
      <c r="H152" s="1" t="s">
        <v>22</v>
      </c>
      <c r="I152" s="1" t="s">
        <v>90</v>
      </c>
      <c r="J152" s="1" t="s">
        <v>90</v>
      </c>
      <c r="K152" s="1" t="s">
        <v>22</v>
      </c>
      <c r="L152" s="1" t="s">
        <v>22</v>
      </c>
      <c r="M152" s="1" t="s">
        <v>22</v>
      </c>
      <c r="N152" s="1" t="s">
        <v>22</v>
      </c>
      <c r="O152" s="1" t="s">
        <v>22</v>
      </c>
      <c r="P152" s="1" t="s">
        <v>22</v>
      </c>
      <c r="Q152" s="7" t="s">
        <v>90</v>
      </c>
      <c r="R152" s="7" t="s">
        <v>90</v>
      </c>
      <c r="S152" s="1" t="s">
        <v>22</v>
      </c>
    </row>
    <row r="153" spans="1:32" ht="156.6" customHeight="1">
      <c r="A153" s="177" t="s">
        <v>91</v>
      </c>
      <c r="B153" s="178"/>
      <c r="C153" s="178"/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178"/>
      <c r="O153" s="178"/>
      <c r="P153" s="178"/>
      <c r="Q153" s="178"/>
      <c r="R153" s="178"/>
      <c r="S153" s="179"/>
      <c r="Y153" s="49"/>
      <c r="Z153" s="49"/>
      <c r="AA153" s="49"/>
    </row>
    <row r="154" spans="1:32">
      <c r="A154" s="146"/>
      <c r="B154" s="147"/>
      <c r="C154" s="147"/>
      <c r="D154" s="147"/>
      <c r="E154" s="147"/>
      <c r="F154" s="147"/>
      <c r="G154" s="147"/>
      <c r="H154" s="147"/>
      <c r="I154" s="147"/>
      <c r="J154" s="147"/>
      <c r="K154" s="147"/>
      <c r="L154" s="147"/>
      <c r="M154" s="147"/>
      <c r="N154" s="147"/>
      <c r="O154" s="147"/>
      <c r="P154" s="147"/>
      <c r="Q154" s="148"/>
      <c r="R154" s="148"/>
      <c r="S154" s="149"/>
    </row>
    <row r="155" spans="1:32">
      <c r="A155" s="175" t="s">
        <v>0</v>
      </c>
      <c r="B155" s="175" t="s">
        <v>1</v>
      </c>
      <c r="C155" s="175" t="s">
        <v>2</v>
      </c>
      <c r="D155" s="175" t="s">
        <v>3</v>
      </c>
      <c r="E155" s="175"/>
      <c r="F155" s="175" t="s">
        <v>120</v>
      </c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  <c r="R155" s="175"/>
      <c r="S155" s="175"/>
    </row>
    <row r="156" spans="1:32">
      <c r="A156" s="175"/>
      <c r="B156" s="175"/>
      <c r="C156" s="175"/>
      <c r="D156" s="137" t="s">
        <v>4</v>
      </c>
      <c r="E156" s="137" t="s">
        <v>5</v>
      </c>
      <c r="F156" s="4">
        <v>44044</v>
      </c>
      <c r="G156" s="4">
        <v>44075</v>
      </c>
      <c r="H156" s="4">
        <v>44105</v>
      </c>
      <c r="I156" s="4">
        <v>44136</v>
      </c>
      <c r="J156" s="4">
        <v>44166</v>
      </c>
      <c r="K156" s="4">
        <v>44197</v>
      </c>
      <c r="L156" s="4">
        <v>44228</v>
      </c>
      <c r="M156" s="4">
        <v>44256</v>
      </c>
      <c r="N156" s="4">
        <v>44301</v>
      </c>
      <c r="O156" s="4">
        <v>44317</v>
      </c>
      <c r="P156" s="4">
        <v>44348</v>
      </c>
      <c r="Q156" s="4">
        <v>44593</v>
      </c>
      <c r="R156" s="4">
        <v>44866</v>
      </c>
      <c r="S156" s="4" t="s">
        <v>177</v>
      </c>
    </row>
    <row r="157" spans="1:32">
      <c r="A157" s="152" t="s">
        <v>6</v>
      </c>
      <c r="B157" s="39"/>
      <c r="C157" s="1"/>
      <c r="D157" s="1"/>
      <c r="E157" s="1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7"/>
      <c r="R157" s="7"/>
      <c r="S157" s="7"/>
    </row>
    <row r="158" spans="1:32">
      <c r="A158" s="153" t="s">
        <v>9</v>
      </c>
      <c r="B158" s="2" t="s">
        <v>9</v>
      </c>
      <c r="C158" s="3" t="s">
        <v>23</v>
      </c>
      <c r="D158" s="3" t="s">
        <v>23</v>
      </c>
      <c r="E158" s="3" t="s">
        <v>23</v>
      </c>
      <c r="F158" s="1">
        <v>7.73</v>
      </c>
      <c r="G158" s="1">
        <v>8.0399999999999991</v>
      </c>
      <c r="H158" s="1">
        <v>8.23</v>
      </c>
      <c r="I158" s="1">
        <v>7.82</v>
      </c>
      <c r="J158" s="1">
        <v>7.78</v>
      </c>
      <c r="K158" s="1">
        <v>8.82</v>
      </c>
      <c r="L158" s="1">
        <v>7.77</v>
      </c>
      <c r="M158" s="1">
        <v>7.36</v>
      </c>
      <c r="N158" s="1">
        <v>7.88</v>
      </c>
      <c r="O158" s="1">
        <v>7.57</v>
      </c>
      <c r="P158" s="1">
        <v>7.5</v>
      </c>
      <c r="Q158" s="7">
        <v>7.6</v>
      </c>
      <c r="R158" s="32">
        <v>7.55</v>
      </c>
      <c r="S158" s="130">
        <f>AVERAGE(U158:AF158)</f>
        <v>7.8416666666666659</v>
      </c>
      <c r="U158">
        <v>7.73</v>
      </c>
      <c r="V158">
        <v>8.0399999999999991</v>
      </c>
      <c r="W158">
        <v>8.23</v>
      </c>
      <c r="X158">
        <v>7.82</v>
      </c>
      <c r="Y158">
        <v>7.78</v>
      </c>
      <c r="Z158">
        <v>8.82</v>
      </c>
      <c r="AA158">
        <v>7.77</v>
      </c>
      <c r="AB158">
        <v>7.36</v>
      </c>
      <c r="AC158">
        <v>7.88</v>
      </c>
      <c r="AD158">
        <v>7.57</v>
      </c>
      <c r="AE158">
        <v>7.5</v>
      </c>
      <c r="AF158">
        <v>7.6</v>
      </c>
    </row>
    <row r="159" spans="1:32">
      <c r="A159" s="153" t="s">
        <v>89</v>
      </c>
      <c r="B159" s="2" t="s">
        <v>10</v>
      </c>
      <c r="C159" s="3" t="s">
        <v>23</v>
      </c>
      <c r="D159" s="3" t="s">
        <v>23</v>
      </c>
      <c r="E159" s="3" t="s">
        <v>23</v>
      </c>
      <c r="F159" s="1">
        <v>717</v>
      </c>
      <c r="G159" s="1">
        <v>716</v>
      </c>
      <c r="H159" s="1">
        <v>704</v>
      </c>
      <c r="I159" s="1">
        <v>733</v>
      </c>
      <c r="J159" s="1">
        <v>717</v>
      </c>
      <c r="K159" s="1" t="s">
        <v>127</v>
      </c>
      <c r="L159" s="1">
        <v>713</v>
      </c>
      <c r="M159" s="1">
        <v>720</v>
      </c>
      <c r="N159" s="1">
        <v>711</v>
      </c>
      <c r="O159" s="1">
        <v>741</v>
      </c>
      <c r="P159" s="1">
        <v>709</v>
      </c>
      <c r="Q159" s="32">
        <v>757</v>
      </c>
      <c r="R159" s="32">
        <v>716</v>
      </c>
      <c r="S159" s="128">
        <f t="shared" ref="S159:S161" si="12">AVERAGE(U159:AF159)</f>
        <v>662.33333333333337</v>
      </c>
      <c r="U159">
        <v>717</v>
      </c>
      <c r="V159">
        <v>716</v>
      </c>
      <c r="W159">
        <v>704</v>
      </c>
      <c r="X159">
        <v>733</v>
      </c>
      <c r="Y159">
        <v>717</v>
      </c>
      <c r="Z159">
        <v>10</v>
      </c>
      <c r="AA159">
        <v>713</v>
      </c>
      <c r="AB159">
        <v>720</v>
      </c>
      <c r="AC159">
        <v>711</v>
      </c>
      <c r="AD159">
        <v>741</v>
      </c>
      <c r="AE159">
        <v>709</v>
      </c>
      <c r="AF159">
        <v>757</v>
      </c>
    </row>
    <row r="160" spans="1:32">
      <c r="A160" s="153" t="s">
        <v>24</v>
      </c>
      <c r="B160" s="2" t="s">
        <v>11</v>
      </c>
      <c r="C160" s="3" t="s">
        <v>23</v>
      </c>
      <c r="D160" s="3" t="s">
        <v>23</v>
      </c>
      <c r="E160" s="3" t="s">
        <v>23</v>
      </c>
      <c r="F160" s="1">
        <v>289</v>
      </c>
      <c r="G160" s="1">
        <v>285</v>
      </c>
      <c r="H160" s="1">
        <v>279</v>
      </c>
      <c r="I160" s="1">
        <v>275</v>
      </c>
      <c r="J160" s="1">
        <v>270</v>
      </c>
      <c r="K160" s="1">
        <v>275</v>
      </c>
      <c r="L160" s="1">
        <v>5705</v>
      </c>
      <c r="M160" s="1">
        <v>300</v>
      </c>
      <c r="N160" s="1">
        <v>265</v>
      </c>
      <c r="O160" s="1">
        <v>275</v>
      </c>
      <c r="P160" s="1">
        <v>305</v>
      </c>
      <c r="Q160" s="32">
        <v>350</v>
      </c>
      <c r="R160" s="32">
        <v>360</v>
      </c>
      <c r="S160" s="128">
        <f t="shared" si="12"/>
        <v>739.41666666666663</v>
      </c>
      <c r="U160">
        <v>289</v>
      </c>
      <c r="V160">
        <v>285</v>
      </c>
      <c r="W160">
        <v>279</v>
      </c>
      <c r="X160">
        <v>275</v>
      </c>
      <c r="Y160">
        <v>270</v>
      </c>
      <c r="Z160">
        <v>275</v>
      </c>
      <c r="AA160">
        <v>5705</v>
      </c>
      <c r="AB160">
        <v>300</v>
      </c>
      <c r="AC160">
        <v>265</v>
      </c>
      <c r="AD160">
        <v>275</v>
      </c>
      <c r="AE160">
        <v>305</v>
      </c>
      <c r="AF160">
        <v>350</v>
      </c>
    </row>
    <row r="161" spans="1:32">
      <c r="A161" s="153" t="s">
        <v>25</v>
      </c>
      <c r="B161" s="2" t="s">
        <v>11</v>
      </c>
      <c r="C161" s="3" t="s">
        <v>23</v>
      </c>
      <c r="D161" s="3" t="s">
        <v>23</v>
      </c>
      <c r="E161" s="3" t="s">
        <v>23</v>
      </c>
      <c r="F161" s="1">
        <v>325</v>
      </c>
      <c r="G161" s="1">
        <v>285</v>
      </c>
      <c r="H161" s="1">
        <v>65</v>
      </c>
      <c r="I161" s="1">
        <v>275</v>
      </c>
      <c r="J161" s="1">
        <v>270</v>
      </c>
      <c r="K161" s="1">
        <v>275</v>
      </c>
      <c r="L161" s="1">
        <v>5705</v>
      </c>
      <c r="M161" s="1">
        <v>300</v>
      </c>
      <c r="N161" s="1">
        <v>265</v>
      </c>
      <c r="O161" s="1">
        <v>275</v>
      </c>
      <c r="P161" s="1">
        <v>305</v>
      </c>
      <c r="Q161" s="32">
        <v>350</v>
      </c>
      <c r="R161" s="32">
        <v>360</v>
      </c>
      <c r="S161" s="128">
        <f t="shared" si="12"/>
        <v>724.58333333333337</v>
      </c>
      <c r="U161">
        <v>325</v>
      </c>
      <c r="V161">
        <v>285</v>
      </c>
      <c r="W161">
        <v>65</v>
      </c>
      <c r="X161">
        <v>275</v>
      </c>
      <c r="Y161">
        <v>270</v>
      </c>
      <c r="Z161">
        <v>275</v>
      </c>
      <c r="AA161">
        <v>5705</v>
      </c>
      <c r="AB161">
        <v>300</v>
      </c>
      <c r="AC161">
        <v>265</v>
      </c>
      <c r="AD161">
        <v>275</v>
      </c>
      <c r="AE161">
        <v>305</v>
      </c>
      <c r="AF161">
        <v>350</v>
      </c>
    </row>
    <row r="162" spans="1:32">
      <c r="A162" s="153" t="s">
        <v>26</v>
      </c>
      <c r="B162" s="2" t="s">
        <v>11</v>
      </c>
      <c r="C162" s="3" t="s">
        <v>23</v>
      </c>
      <c r="D162" s="3" t="s">
        <v>23</v>
      </c>
      <c r="E162" s="3" t="s">
        <v>23</v>
      </c>
      <c r="F162" s="1" t="s">
        <v>13</v>
      </c>
      <c r="G162" s="1" t="s">
        <v>13</v>
      </c>
      <c r="H162" s="1" t="s">
        <v>13</v>
      </c>
      <c r="I162" s="1" t="s">
        <v>13</v>
      </c>
      <c r="J162" s="1" t="s">
        <v>13</v>
      </c>
      <c r="K162" s="1" t="s">
        <v>13</v>
      </c>
      <c r="L162" s="1" t="s">
        <v>13</v>
      </c>
      <c r="M162" s="1" t="s">
        <v>13</v>
      </c>
      <c r="N162" s="1" t="s">
        <v>13</v>
      </c>
      <c r="O162" s="1" t="s">
        <v>13</v>
      </c>
      <c r="P162" s="1" t="s">
        <v>13</v>
      </c>
      <c r="Q162" s="32" t="s">
        <v>13</v>
      </c>
      <c r="R162" s="32" t="s">
        <v>13</v>
      </c>
      <c r="S162" s="32" t="s">
        <v>13</v>
      </c>
      <c r="U162">
        <v>15</v>
      </c>
      <c r="V162">
        <v>15</v>
      </c>
      <c r="W162">
        <v>15</v>
      </c>
      <c r="X162">
        <v>15</v>
      </c>
      <c r="Y162">
        <v>15</v>
      </c>
      <c r="Z162">
        <v>15</v>
      </c>
      <c r="AA162">
        <v>15</v>
      </c>
      <c r="AB162">
        <v>15</v>
      </c>
      <c r="AC162">
        <v>15</v>
      </c>
      <c r="AD162">
        <v>15</v>
      </c>
      <c r="AE162">
        <v>15</v>
      </c>
      <c r="AF162">
        <v>15</v>
      </c>
    </row>
    <row r="163" spans="1:32">
      <c r="A163" s="153" t="s">
        <v>27</v>
      </c>
      <c r="B163" s="2" t="s">
        <v>12</v>
      </c>
      <c r="C163" s="3" t="s">
        <v>23</v>
      </c>
      <c r="D163" s="3" t="s">
        <v>23</v>
      </c>
      <c r="E163" s="3" t="s">
        <v>23</v>
      </c>
      <c r="F163" s="1">
        <v>339</v>
      </c>
      <c r="G163" s="1">
        <v>563</v>
      </c>
      <c r="H163" s="1">
        <v>463</v>
      </c>
      <c r="I163" s="1">
        <v>1702</v>
      </c>
      <c r="J163" s="1">
        <v>483</v>
      </c>
      <c r="K163" s="1">
        <v>679</v>
      </c>
      <c r="L163" s="1">
        <v>466</v>
      </c>
      <c r="M163" s="1">
        <v>485</v>
      </c>
      <c r="N163" s="1">
        <v>287</v>
      </c>
      <c r="O163" s="1">
        <v>510</v>
      </c>
      <c r="P163" s="1">
        <v>103154</v>
      </c>
      <c r="Q163" s="32">
        <v>673</v>
      </c>
      <c r="R163" s="32">
        <v>796</v>
      </c>
      <c r="S163" s="128">
        <f t="shared" ref="S163:S171" si="13">AVERAGE(U163:AF163)</f>
        <v>9150.3333333333339</v>
      </c>
      <c r="U163">
        <v>339</v>
      </c>
      <c r="V163">
        <v>563</v>
      </c>
      <c r="W163">
        <v>463</v>
      </c>
      <c r="X163">
        <v>1702</v>
      </c>
      <c r="Y163">
        <v>483</v>
      </c>
      <c r="Z163">
        <v>679</v>
      </c>
      <c r="AA163">
        <v>466</v>
      </c>
      <c r="AB163">
        <v>485</v>
      </c>
      <c r="AC163">
        <v>287</v>
      </c>
      <c r="AD163">
        <v>510</v>
      </c>
      <c r="AE163">
        <v>103154</v>
      </c>
      <c r="AF163">
        <v>673</v>
      </c>
    </row>
    <row r="164" spans="1:32">
      <c r="A164" s="153" t="s">
        <v>28</v>
      </c>
      <c r="B164" s="2" t="s">
        <v>12</v>
      </c>
      <c r="C164" s="3" t="s">
        <v>23</v>
      </c>
      <c r="D164" s="3" t="s">
        <v>23</v>
      </c>
      <c r="E164" s="3" t="s">
        <v>23</v>
      </c>
      <c r="F164" s="1">
        <v>944</v>
      </c>
      <c r="G164" s="1">
        <v>191</v>
      </c>
      <c r="H164" s="1">
        <v>441</v>
      </c>
      <c r="I164" s="1">
        <v>11962</v>
      </c>
      <c r="J164" s="1">
        <v>740</v>
      </c>
      <c r="K164" s="1">
        <v>623</v>
      </c>
      <c r="L164" s="1">
        <v>560</v>
      </c>
      <c r="M164" s="1">
        <v>327</v>
      </c>
      <c r="N164" s="1">
        <v>561</v>
      </c>
      <c r="O164" s="1">
        <v>357</v>
      </c>
      <c r="P164" s="1">
        <v>25</v>
      </c>
      <c r="Q164" s="32">
        <v>66</v>
      </c>
      <c r="R164" s="32">
        <v>524</v>
      </c>
      <c r="S164" s="128">
        <f t="shared" si="13"/>
        <v>1399.75</v>
      </c>
      <c r="U164">
        <v>944</v>
      </c>
      <c r="V164">
        <v>191</v>
      </c>
      <c r="W164">
        <v>441</v>
      </c>
      <c r="X164">
        <v>11962</v>
      </c>
      <c r="Y164">
        <v>740</v>
      </c>
      <c r="Z164">
        <v>623</v>
      </c>
      <c r="AA164">
        <v>560</v>
      </c>
      <c r="AB164">
        <v>327</v>
      </c>
      <c r="AC164">
        <v>561</v>
      </c>
      <c r="AD164">
        <v>357</v>
      </c>
      <c r="AE164">
        <v>25</v>
      </c>
      <c r="AF164">
        <v>66</v>
      </c>
    </row>
    <row r="165" spans="1:32">
      <c r="A165" s="153" t="s">
        <v>29</v>
      </c>
      <c r="B165" s="2" t="s">
        <v>12</v>
      </c>
      <c r="C165" s="3" t="s">
        <v>23</v>
      </c>
      <c r="D165" s="3">
        <v>0.6</v>
      </c>
      <c r="E165" s="3" t="s">
        <v>23</v>
      </c>
      <c r="F165" s="1" t="s">
        <v>14</v>
      </c>
      <c r="G165" s="1">
        <v>0.04</v>
      </c>
      <c r="H165" s="1" t="s">
        <v>14</v>
      </c>
      <c r="I165" s="1">
        <v>0.22</v>
      </c>
      <c r="J165" s="1">
        <v>0.03</v>
      </c>
      <c r="K165" s="1">
        <v>0.02</v>
      </c>
      <c r="L165" s="1">
        <v>0.02</v>
      </c>
      <c r="M165" s="1" t="s">
        <v>14</v>
      </c>
      <c r="N165" s="1">
        <v>0.02</v>
      </c>
      <c r="O165" s="1">
        <v>0.21</v>
      </c>
      <c r="P165" s="1">
        <v>0.03</v>
      </c>
      <c r="Q165" s="32" t="s">
        <v>14</v>
      </c>
      <c r="R165" s="32">
        <v>0.08</v>
      </c>
      <c r="S165" s="140">
        <f t="shared" si="13"/>
        <v>5.5833333333333339E-2</v>
      </c>
      <c r="U165">
        <v>0.02</v>
      </c>
      <c r="V165">
        <v>0.04</v>
      </c>
      <c r="W165">
        <v>0.02</v>
      </c>
      <c r="X165">
        <v>0.22</v>
      </c>
      <c r="Y165">
        <v>0.03</v>
      </c>
      <c r="Z165">
        <v>0.02</v>
      </c>
      <c r="AA165">
        <v>0.02</v>
      </c>
      <c r="AB165">
        <v>0.02</v>
      </c>
      <c r="AC165">
        <v>0.02</v>
      </c>
      <c r="AD165">
        <v>0.21</v>
      </c>
      <c r="AE165">
        <v>0.03</v>
      </c>
      <c r="AF165">
        <v>0.02</v>
      </c>
    </row>
    <row r="166" spans="1:32">
      <c r="A166" s="153" t="s">
        <v>93</v>
      </c>
      <c r="B166" s="2" t="s">
        <v>12</v>
      </c>
      <c r="C166" s="3">
        <v>0.5</v>
      </c>
      <c r="D166" s="3" t="s">
        <v>94</v>
      </c>
      <c r="E166" s="3" t="s">
        <v>94</v>
      </c>
      <c r="F166" s="1" t="s">
        <v>90</v>
      </c>
      <c r="G166" s="1">
        <f t="shared" ref="G166" si="14">G165*(18/14)</f>
        <v>5.1428571428571435E-2</v>
      </c>
      <c r="H166" s="1" t="s">
        <v>90</v>
      </c>
      <c r="I166" s="1">
        <f>I165*(18/14)</f>
        <v>0.28285714285714286</v>
      </c>
      <c r="J166" s="1">
        <f t="shared" ref="J166:P166" si="15">J165*(18/14)</f>
        <v>3.8571428571428576E-2</v>
      </c>
      <c r="K166" s="1">
        <f t="shared" si="15"/>
        <v>2.5714285714285717E-2</v>
      </c>
      <c r="L166" s="1">
        <f t="shared" si="15"/>
        <v>2.5714285714285717E-2</v>
      </c>
      <c r="M166" s="3" t="s">
        <v>90</v>
      </c>
      <c r="N166" s="1">
        <f t="shared" si="15"/>
        <v>2.5714285714285717E-2</v>
      </c>
      <c r="O166" s="1">
        <f t="shared" si="15"/>
        <v>0.27</v>
      </c>
      <c r="P166" s="1">
        <f t="shared" si="15"/>
        <v>3.8571428571428576E-2</v>
      </c>
      <c r="Q166" s="7" t="s">
        <v>90</v>
      </c>
      <c r="R166" s="32"/>
      <c r="S166" s="139">
        <f t="shared" si="13"/>
        <v>9.482142857142857E-2</v>
      </c>
      <c r="U166" t="s">
        <v>90</v>
      </c>
      <c r="V166">
        <v>5.1428571428571435E-2</v>
      </c>
      <c r="W166" t="s">
        <v>90</v>
      </c>
      <c r="X166">
        <v>0.28285714285714286</v>
      </c>
      <c r="Y166">
        <v>3.8571428571428576E-2</v>
      </c>
      <c r="Z166">
        <v>2.5714285714285717E-2</v>
      </c>
      <c r="AA166">
        <v>2.5714285714285717E-2</v>
      </c>
      <c r="AB166" t="s">
        <v>90</v>
      </c>
      <c r="AC166">
        <v>2.5714285714285717E-2</v>
      </c>
      <c r="AD166">
        <v>0.27</v>
      </c>
      <c r="AE166">
        <v>3.8571428571428576E-2</v>
      </c>
      <c r="AF166" t="s">
        <v>90</v>
      </c>
    </row>
    <row r="167" spans="1:32">
      <c r="A167" s="153" t="s">
        <v>30</v>
      </c>
      <c r="B167" s="2" t="s">
        <v>12</v>
      </c>
      <c r="C167" s="3" t="s">
        <v>23</v>
      </c>
      <c r="D167" s="3" t="s">
        <v>23</v>
      </c>
      <c r="E167" s="3" t="s">
        <v>23</v>
      </c>
      <c r="F167" s="1">
        <v>31</v>
      </c>
      <c r="G167" s="1">
        <v>33</v>
      </c>
      <c r="H167" s="1">
        <v>33</v>
      </c>
      <c r="I167" s="1">
        <v>34</v>
      </c>
      <c r="J167" s="1">
        <v>32</v>
      </c>
      <c r="K167" s="1">
        <v>33</v>
      </c>
      <c r="L167" s="1">
        <v>33</v>
      </c>
      <c r="M167" s="1">
        <v>31</v>
      </c>
      <c r="N167" s="1">
        <v>31</v>
      </c>
      <c r="O167" s="1">
        <v>36</v>
      </c>
      <c r="P167" s="1">
        <v>30</v>
      </c>
      <c r="Q167" s="32">
        <v>30</v>
      </c>
      <c r="R167" s="32">
        <v>31</v>
      </c>
      <c r="S167" s="128">
        <f t="shared" si="13"/>
        <v>32.25</v>
      </c>
      <c r="U167">
        <v>31</v>
      </c>
      <c r="V167">
        <v>33</v>
      </c>
      <c r="W167">
        <v>33</v>
      </c>
      <c r="X167">
        <v>34</v>
      </c>
      <c r="Y167">
        <v>32</v>
      </c>
      <c r="Z167">
        <v>33</v>
      </c>
      <c r="AA167">
        <v>33</v>
      </c>
      <c r="AB167">
        <v>31</v>
      </c>
      <c r="AC167">
        <v>31</v>
      </c>
      <c r="AD167">
        <v>36</v>
      </c>
      <c r="AE167">
        <v>30</v>
      </c>
      <c r="AF167">
        <v>30</v>
      </c>
    </row>
    <row r="168" spans="1:32">
      <c r="A168" s="153" t="s">
        <v>31</v>
      </c>
      <c r="B168" s="2" t="s">
        <v>12</v>
      </c>
      <c r="C168" s="1">
        <v>0.1</v>
      </c>
      <c r="D168" s="3" t="s">
        <v>23</v>
      </c>
      <c r="E168" s="3" t="s">
        <v>23</v>
      </c>
      <c r="F168" s="1">
        <v>0.1</v>
      </c>
      <c r="G168" s="1" t="s">
        <v>19</v>
      </c>
      <c r="H168" s="1" t="s">
        <v>19</v>
      </c>
      <c r="I168" s="1" t="s">
        <v>19</v>
      </c>
      <c r="J168" s="1" t="s">
        <v>19</v>
      </c>
      <c r="K168" s="1" t="s">
        <v>19</v>
      </c>
      <c r="L168" s="1" t="s">
        <v>19</v>
      </c>
      <c r="M168" s="1" t="s">
        <v>19</v>
      </c>
      <c r="N168" s="1" t="s">
        <v>19</v>
      </c>
      <c r="O168" s="1" t="s">
        <v>19</v>
      </c>
      <c r="P168" s="1" t="s">
        <v>19</v>
      </c>
      <c r="Q168" s="32" t="s">
        <v>19</v>
      </c>
      <c r="R168" s="32" t="s">
        <v>19</v>
      </c>
      <c r="S168" s="1">
        <f t="shared" si="13"/>
        <v>9.9999999999999992E-2</v>
      </c>
      <c r="U168">
        <v>0.1</v>
      </c>
      <c r="V168">
        <v>0.1</v>
      </c>
      <c r="W168">
        <v>0.1</v>
      </c>
      <c r="X168">
        <v>0.1</v>
      </c>
      <c r="Y168">
        <v>0.1</v>
      </c>
      <c r="Z168">
        <v>0.1</v>
      </c>
      <c r="AA168">
        <v>0.1</v>
      </c>
      <c r="AB168">
        <v>0.1</v>
      </c>
      <c r="AC168">
        <v>0.1</v>
      </c>
      <c r="AD168">
        <v>0.1</v>
      </c>
      <c r="AE168">
        <v>0.1</v>
      </c>
      <c r="AF168">
        <v>0.1</v>
      </c>
    </row>
    <row r="169" spans="1:32">
      <c r="A169" s="153" t="s">
        <v>32</v>
      </c>
      <c r="B169" s="2" t="s">
        <v>12</v>
      </c>
      <c r="C169" s="1">
        <v>50</v>
      </c>
      <c r="D169" s="3" t="s">
        <v>23</v>
      </c>
      <c r="E169" s="3" t="s">
        <v>23</v>
      </c>
      <c r="F169" s="1">
        <v>58.9</v>
      </c>
      <c r="G169" s="1">
        <v>15.9</v>
      </c>
      <c r="H169" s="1">
        <v>29.3</v>
      </c>
      <c r="I169" s="1">
        <v>77.400000000000006</v>
      </c>
      <c r="J169" s="1">
        <v>52.5</v>
      </c>
      <c r="K169" s="1">
        <v>52.3</v>
      </c>
      <c r="L169" s="1">
        <v>48.3</v>
      </c>
      <c r="M169" s="1">
        <v>61.1</v>
      </c>
      <c r="N169" s="1">
        <v>49.4</v>
      </c>
      <c r="O169" s="1">
        <v>53.6</v>
      </c>
      <c r="P169" s="1">
        <v>55.5</v>
      </c>
      <c r="Q169" s="32">
        <v>62.3</v>
      </c>
      <c r="R169" s="32">
        <v>52.2</v>
      </c>
      <c r="S169" s="119">
        <f t="shared" si="13"/>
        <v>51.375</v>
      </c>
      <c r="U169">
        <v>58.9</v>
      </c>
      <c r="V169">
        <v>15.9</v>
      </c>
      <c r="W169">
        <v>29.3</v>
      </c>
      <c r="X169">
        <v>77.400000000000006</v>
      </c>
      <c r="Y169">
        <v>52.5</v>
      </c>
      <c r="Z169">
        <v>52.3</v>
      </c>
      <c r="AA169">
        <v>48.3</v>
      </c>
      <c r="AB169">
        <v>61.1</v>
      </c>
      <c r="AC169">
        <v>49.4</v>
      </c>
      <c r="AD169">
        <v>53.6</v>
      </c>
      <c r="AE169">
        <v>55.5</v>
      </c>
      <c r="AF169">
        <v>62.3</v>
      </c>
    </row>
    <row r="170" spans="1:32">
      <c r="A170" s="153" t="s">
        <v>33</v>
      </c>
      <c r="B170" s="2" t="s">
        <v>12</v>
      </c>
      <c r="C170" s="3" t="s">
        <v>23</v>
      </c>
      <c r="D170" s="3" t="s">
        <v>23</v>
      </c>
      <c r="E170" s="3" t="s">
        <v>23</v>
      </c>
      <c r="F170" s="1">
        <v>13.3</v>
      </c>
      <c r="G170" s="1">
        <v>3.6</v>
      </c>
      <c r="H170" s="1">
        <v>6.6</v>
      </c>
      <c r="I170" s="1">
        <v>17.5</v>
      </c>
      <c r="J170" s="1">
        <v>11.9</v>
      </c>
      <c r="K170" s="1">
        <v>11.8</v>
      </c>
      <c r="L170" s="1">
        <v>10.9</v>
      </c>
      <c r="M170" s="1">
        <v>13.8</v>
      </c>
      <c r="N170" s="1">
        <v>11.2</v>
      </c>
      <c r="O170" s="1">
        <v>12.1</v>
      </c>
      <c r="P170" s="1">
        <v>12.5</v>
      </c>
      <c r="Q170" s="32">
        <v>14.1</v>
      </c>
      <c r="R170" s="32">
        <v>11.8</v>
      </c>
      <c r="S170" s="119">
        <f t="shared" si="13"/>
        <v>11.608333333333334</v>
      </c>
      <c r="U170">
        <v>13.3</v>
      </c>
      <c r="V170">
        <v>3.6</v>
      </c>
      <c r="W170">
        <v>6.6</v>
      </c>
      <c r="X170">
        <v>17.5</v>
      </c>
      <c r="Y170">
        <v>11.9</v>
      </c>
      <c r="Z170">
        <v>11.8</v>
      </c>
      <c r="AA170">
        <v>10.9</v>
      </c>
      <c r="AB170">
        <v>13.8</v>
      </c>
      <c r="AC170">
        <v>11.2</v>
      </c>
      <c r="AD170">
        <v>12.1</v>
      </c>
      <c r="AE170">
        <v>12.5</v>
      </c>
      <c r="AF170">
        <v>14.1</v>
      </c>
    </row>
    <row r="171" spans="1:32">
      <c r="A171" s="153" t="s">
        <v>34</v>
      </c>
      <c r="B171" s="2" t="s">
        <v>12</v>
      </c>
      <c r="C171" s="1">
        <v>250</v>
      </c>
      <c r="D171" s="3" t="s">
        <v>23</v>
      </c>
      <c r="E171" s="3" t="s">
        <v>23</v>
      </c>
      <c r="F171" s="1">
        <v>31</v>
      </c>
      <c r="G171" s="1">
        <v>32</v>
      </c>
      <c r="H171" s="1">
        <v>34</v>
      </c>
      <c r="I171" s="1">
        <v>35</v>
      </c>
      <c r="J171" s="1">
        <v>31</v>
      </c>
      <c r="K171" s="1">
        <v>30</v>
      </c>
      <c r="L171" s="1">
        <v>30</v>
      </c>
      <c r="M171" s="1">
        <v>30</v>
      </c>
      <c r="N171" s="1">
        <v>17</v>
      </c>
      <c r="O171" s="1">
        <v>31</v>
      </c>
      <c r="P171" s="1">
        <v>37</v>
      </c>
      <c r="Q171" s="32">
        <v>35</v>
      </c>
      <c r="R171" s="32">
        <v>37</v>
      </c>
      <c r="S171" s="124">
        <f t="shared" si="13"/>
        <v>31.083333333333332</v>
      </c>
      <c r="U171">
        <v>31</v>
      </c>
      <c r="V171">
        <v>32</v>
      </c>
      <c r="W171">
        <v>34</v>
      </c>
      <c r="X171">
        <v>35</v>
      </c>
      <c r="Y171">
        <v>31</v>
      </c>
      <c r="Z171">
        <v>30</v>
      </c>
      <c r="AA171">
        <v>30</v>
      </c>
      <c r="AB171">
        <v>30</v>
      </c>
      <c r="AC171">
        <v>17</v>
      </c>
      <c r="AD171">
        <v>31</v>
      </c>
      <c r="AE171">
        <v>37</v>
      </c>
      <c r="AF171">
        <v>35</v>
      </c>
    </row>
    <row r="172" spans="1:32">
      <c r="A172" s="153" t="s">
        <v>67</v>
      </c>
      <c r="B172" s="2" t="s">
        <v>12</v>
      </c>
      <c r="C172" s="1">
        <v>0.05</v>
      </c>
      <c r="D172" s="1">
        <v>1E-3</v>
      </c>
      <c r="E172" s="1">
        <v>5.0000000000000001E-3</v>
      </c>
      <c r="F172" s="1" t="s">
        <v>15</v>
      </c>
      <c r="G172" s="1" t="s">
        <v>15</v>
      </c>
      <c r="H172" s="1" t="s">
        <v>15</v>
      </c>
      <c r="I172" s="1" t="s">
        <v>15</v>
      </c>
      <c r="J172" s="1" t="s">
        <v>15</v>
      </c>
      <c r="K172" s="1" t="s">
        <v>15</v>
      </c>
      <c r="L172" s="1" t="s">
        <v>15</v>
      </c>
      <c r="M172" s="1" t="s">
        <v>15</v>
      </c>
      <c r="N172" s="1" t="s">
        <v>15</v>
      </c>
      <c r="O172" s="1" t="s">
        <v>15</v>
      </c>
      <c r="P172" s="1" t="s">
        <v>15</v>
      </c>
      <c r="Q172" s="32" t="s">
        <v>15</v>
      </c>
      <c r="R172" s="32" t="s">
        <v>15</v>
      </c>
      <c r="S172" s="32" t="s">
        <v>15</v>
      </c>
      <c r="U172">
        <v>5.0000000000000001E-3</v>
      </c>
      <c r="V172">
        <v>5.0000000000000001E-3</v>
      </c>
      <c r="W172">
        <v>5.0000000000000001E-3</v>
      </c>
      <c r="X172">
        <v>5.0000000000000001E-3</v>
      </c>
      <c r="Y172">
        <v>5.0000000000000001E-3</v>
      </c>
      <c r="Z172">
        <v>5.0000000000000001E-3</v>
      </c>
      <c r="AA172">
        <v>5.0000000000000001E-3</v>
      </c>
      <c r="AB172">
        <v>5.0000000000000001E-3</v>
      </c>
      <c r="AC172">
        <v>5.0000000000000001E-3</v>
      </c>
      <c r="AD172">
        <v>5.0000000000000001E-3</v>
      </c>
      <c r="AE172">
        <v>5.0000000000000001E-3</v>
      </c>
      <c r="AF172">
        <v>5.0000000000000001E-3</v>
      </c>
    </row>
    <row r="173" spans="1:32">
      <c r="A173" s="153" t="s">
        <v>68</v>
      </c>
      <c r="B173" s="2" t="s">
        <v>12</v>
      </c>
      <c r="C173" s="3" t="s">
        <v>23</v>
      </c>
      <c r="D173" s="3" t="s">
        <v>23</v>
      </c>
      <c r="E173" s="3" t="s">
        <v>23</v>
      </c>
      <c r="F173" s="1">
        <v>1.6</v>
      </c>
      <c r="G173" s="1">
        <v>1.4</v>
      </c>
      <c r="H173" s="1">
        <v>1.6</v>
      </c>
      <c r="I173" s="1" t="s">
        <v>90</v>
      </c>
      <c r="J173" s="1" t="s">
        <v>90</v>
      </c>
      <c r="K173" s="1" t="s">
        <v>90</v>
      </c>
      <c r="L173" s="1" t="s">
        <v>90</v>
      </c>
      <c r="M173" s="1" t="s">
        <v>90</v>
      </c>
      <c r="N173" s="1" t="s">
        <v>90</v>
      </c>
      <c r="O173" s="1" t="s">
        <v>90</v>
      </c>
      <c r="P173" s="3" t="s">
        <v>90</v>
      </c>
      <c r="Q173" s="7" t="s">
        <v>90</v>
      </c>
      <c r="R173" s="32"/>
      <c r="S173" s="130">
        <f>AVERAGE(U173:AF173)</f>
        <v>1.5333333333333332</v>
      </c>
      <c r="U173">
        <v>1.6</v>
      </c>
      <c r="V173">
        <v>1.4</v>
      </c>
      <c r="W173">
        <v>1.6</v>
      </c>
      <c r="X173" t="s">
        <v>90</v>
      </c>
      <c r="Y173" t="s">
        <v>90</v>
      </c>
      <c r="Z173" t="s">
        <v>90</v>
      </c>
      <c r="AA173" t="s">
        <v>90</v>
      </c>
      <c r="AB173" t="s">
        <v>90</v>
      </c>
      <c r="AC173" t="s">
        <v>90</v>
      </c>
      <c r="AD173" t="s">
        <v>90</v>
      </c>
      <c r="AE173" t="s">
        <v>90</v>
      </c>
      <c r="AF173" t="s">
        <v>90</v>
      </c>
    </row>
    <row r="174" spans="1:32">
      <c r="A174" s="152" t="s">
        <v>92</v>
      </c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7"/>
      <c r="R174" s="32"/>
      <c r="S174" s="7"/>
    </row>
    <row r="175" spans="1:32">
      <c r="A175" s="154" t="s">
        <v>69</v>
      </c>
      <c r="B175" s="2" t="s">
        <v>10</v>
      </c>
      <c r="C175" s="1">
        <v>10</v>
      </c>
      <c r="D175" s="1">
        <v>50</v>
      </c>
      <c r="E175" s="3" t="s">
        <v>23</v>
      </c>
      <c r="F175" s="1" t="s">
        <v>16</v>
      </c>
      <c r="G175" s="1" t="s">
        <v>16</v>
      </c>
      <c r="H175" s="1" t="s">
        <v>16</v>
      </c>
      <c r="I175" s="1" t="s">
        <v>16</v>
      </c>
      <c r="J175" s="1" t="s">
        <v>16</v>
      </c>
      <c r="K175" s="1" t="s">
        <v>16</v>
      </c>
      <c r="L175" s="1" t="s">
        <v>16</v>
      </c>
      <c r="M175" s="1" t="s">
        <v>16</v>
      </c>
      <c r="N175" s="1" t="s">
        <v>16</v>
      </c>
      <c r="O175" s="1" t="s">
        <v>16</v>
      </c>
      <c r="P175" s="1" t="s">
        <v>16</v>
      </c>
      <c r="Q175" s="32" t="s">
        <v>16</v>
      </c>
      <c r="R175" s="32" t="s">
        <v>16</v>
      </c>
      <c r="S175" s="32" t="s">
        <v>16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>
        <v>1</v>
      </c>
      <c r="AE175">
        <v>1</v>
      </c>
      <c r="AF175">
        <v>1</v>
      </c>
    </row>
    <row r="176" spans="1:32">
      <c r="A176" s="154" t="s">
        <v>70</v>
      </c>
      <c r="B176" s="2" t="s">
        <v>10</v>
      </c>
      <c r="C176" s="1">
        <v>5</v>
      </c>
      <c r="D176" s="3">
        <v>0.25</v>
      </c>
      <c r="E176" s="3">
        <v>1.5</v>
      </c>
      <c r="F176" s="1" t="s">
        <v>17</v>
      </c>
      <c r="G176" s="1" t="s">
        <v>17</v>
      </c>
      <c r="H176" s="1" t="s">
        <v>17</v>
      </c>
      <c r="I176" s="1" t="s">
        <v>17</v>
      </c>
      <c r="J176" s="1" t="s">
        <v>17</v>
      </c>
      <c r="K176" s="1" t="s">
        <v>17</v>
      </c>
      <c r="L176" s="1" t="s">
        <v>17</v>
      </c>
      <c r="M176" s="1" t="s">
        <v>17</v>
      </c>
      <c r="N176" s="1" t="s">
        <v>17</v>
      </c>
      <c r="O176" s="1" t="s">
        <v>17</v>
      </c>
      <c r="P176" s="1" t="s">
        <v>17</v>
      </c>
      <c r="Q176" s="32" t="s">
        <v>17</v>
      </c>
      <c r="R176" s="32" t="s">
        <v>17</v>
      </c>
      <c r="S176" s="1" t="s">
        <v>17</v>
      </c>
      <c r="U176">
        <v>0.2</v>
      </c>
      <c r="V176">
        <v>0.2</v>
      </c>
      <c r="W176">
        <v>0.2</v>
      </c>
      <c r="X176">
        <v>0.2</v>
      </c>
      <c r="Y176">
        <v>0.2</v>
      </c>
      <c r="Z176">
        <v>0.2</v>
      </c>
      <c r="AA176">
        <v>0.2</v>
      </c>
      <c r="AB176">
        <v>0.2</v>
      </c>
      <c r="AC176">
        <v>0.2</v>
      </c>
      <c r="AD176">
        <v>0.2</v>
      </c>
      <c r="AE176">
        <v>0.2</v>
      </c>
      <c r="AF176">
        <v>0.2</v>
      </c>
    </row>
    <row r="177" spans="1:32">
      <c r="A177" s="154" t="s">
        <v>35</v>
      </c>
      <c r="B177" s="2" t="s">
        <v>12</v>
      </c>
      <c r="C177" s="1">
        <v>250</v>
      </c>
      <c r="D177" s="3" t="s">
        <v>23</v>
      </c>
      <c r="E177" s="3" t="s">
        <v>23</v>
      </c>
      <c r="F177" s="1">
        <v>82</v>
      </c>
      <c r="G177" s="1">
        <v>82</v>
      </c>
      <c r="H177" s="1">
        <v>94</v>
      </c>
      <c r="I177" s="1" t="s">
        <v>90</v>
      </c>
      <c r="J177" s="1">
        <v>82</v>
      </c>
      <c r="K177" s="1">
        <v>80</v>
      </c>
      <c r="L177" s="1">
        <v>81</v>
      </c>
      <c r="M177" s="1">
        <v>78</v>
      </c>
      <c r="N177" s="1">
        <v>82</v>
      </c>
      <c r="O177" s="1">
        <v>79</v>
      </c>
      <c r="P177" s="1">
        <v>86</v>
      </c>
      <c r="Q177" s="32">
        <v>93</v>
      </c>
      <c r="R177" s="32">
        <v>86</v>
      </c>
      <c r="S177" s="124">
        <f t="shared" ref="S177:S178" si="16">AVERAGE(U177:AF177)</f>
        <v>83.545454545454547</v>
      </c>
      <c r="U177">
        <v>82</v>
      </c>
      <c r="V177">
        <v>82</v>
      </c>
      <c r="W177">
        <v>94</v>
      </c>
      <c r="X177" t="s">
        <v>90</v>
      </c>
      <c r="Y177">
        <v>82</v>
      </c>
      <c r="Z177">
        <v>80</v>
      </c>
      <c r="AA177">
        <v>81</v>
      </c>
      <c r="AB177">
        <v>78</v>
      </c>
      <c r="AC177">
        <v>82</v>
      </c>
      <c r="AD177">
        <v>79</v>
      </c>
      <c r="AE177">
        <v>86</v>
      </c>
      <c r="AF177">
        <v>93</v>
      </c>
    </row>
    <row r="178" spans="1:32">
      <c r="A178" s="154" t="s">
        <v>36</v>
      </c>
      <c r="B178" s="2" t="s">
        <v>10</v>
      </c>
      <c r="C178" s="1">
        <v>2000</v>
      </c>
      <c r="D178" s="1">
        <v>1</v>
      </c>
      <c r="E178" s="3" t="s">
        <v>23</v>
      </c>
      <c r="F178" s="1">
        <v>2</v>
      </c>
      <c r="G178" s="1">
        <v>2</v>
      </c>
      <c r="H178" s="1">
        <v>12</v>
      </c>
      <c r="I178" s="1">
        <v>7</v>
      </c>
      <c r="J178" s="1" t="s">
        <v>16</v>
      </c>
      <c r="K178" s="1">
        <v>5</v>
      </c>
      <c r="L178" s="1">
        <v>3</v>
      </c>
      <c r="M178" s="1">
        <v>1</v>
      </c>
      <c r="N178" s="1">
        <v>1</v>
      </c>
      <c r="O178" s="1">
        <v>6</v>
      </c>
      <c r="P178" s="1" t="s">
        <v>16</v>
      </c>
      <c r="Q178" s="32">
        <v>13</v>
      </c>
      <c r="R178" s="32" t="s">
        <v>178</v>
      </c>
      <c r="S178" s="124">
        <f t="shared" si="16"/>
        <v>4.5</v>
      </c>
      <c r="U178">
        <v>2</v>
      </c>
      <c r="V178">
        <v>2</v>
      </c>
      <c r="W178">
        <v>12</v>
      </c>
      <c r="X178">
        <v>7</v>
      </c>
      <c r="Y178">
        <v>1</v>
      </c>
      <c r="Z178">
        <v>5</v>
      </c>
      <c r="AA178">
        <v>3</v>
      </c>
      <c r="AB178">
        <v>1</v>
      </c>
      <c r="AC178">
        <v>1</v>
      </c>
      <c r="AD178">
        <v>6</v>
      </c>
      <c r="AE178">
        <v>1</v>
      </c>
      <c r="AF178">
        <v>13</v>
      </c>
    </row>
    <row r="179" spans="1:32">
      <c r="A179" s="154" t="s">
        <v>72</v>
      </c>
      <c r="B179" s="2" t="s">
        <v>10</v>
      </c>
      <c r="C179" s="1">
        <v>50</v>
      </c>
      <c r="D179" s="3">
        <v>4.7</v>
      </c>
      <c r="E179" s="3">
        <v>32</v>
      </c>
      <c r="F179" s="1" t="s">
        <v>16</v>
      </c>
      <c r="G179" s="1" t="s">
        <v>16</v>
      </c>
      <c r="H179" s="1" t="s">
        <v>16</v>
      </c>
      <c r="I179" s="1" t="s">
        <v>16</v>
      </c>
      <c r="J179" s="1" t="s">
        <v>16</v>
      </c>
      <c r="K179" s="1" t="s">
        <v>16</v>
      </c>
      <c r="L179" s="1" t="s">
        <v>16</v>
      </c>
      <c r="M179" s="1" t="s">
        <v>16</v>
      </c>
      <c r="N179" s="1" t="s">
        <v>16</v>
      </c>
      <c r="O179" s="1" t="s">
        <v>16</v>
      </c>
      <c r="P179" s="1">
        <v>1</v>
      </c>
      <c r="Q179" s="32" t="s">
        <v>16</v>
      </c>
      <c r="R179" s="32" t="s">
        <v>16</v>
      </c>
      <c r="S179" s="1">
        <f t="shared" ref="S179:S183" si="17">AVERAGE(U179:AF179)</f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>
        <v>1</v>
      </c>
      <c r="AE179">
        <v>1</v>
      </c>
      <c r="AF179">
        <v>1</v>
      </c>
    </row>
    <row r="180" spans="1:32">
      <c r="A180" s="154" t="s">
        <v>71</v>
      </c>
      <c r="B180" s="2" t="s">
        <v>12</v>
      </c>
      <c r="C180" s="3" t="s">
        <v>23</v>
      </c>
      <c r="D180" s="3">
        <v>3.4</v>
      </c>
      <c r="E180" s="3" t="s">
        <v>23</v>
      </c>
      <c r="F180" s="1" t="s">
        <v>18</v>
      </c>
      <c r="G180" s="1" t="s">
        <v>18</v>
      </c>
      <c r="H180" s="1" t="s">
        <v>18</v>
      </c>
      <c r="I180" s="1" t="s">
        <v>18</v>
      </c>
      <c r="J180" s="1" t="s">
        <v>18</v>
      </c>
      <c r="K180" s="1" t="s">
        <v>18</v>
      </c>
      <c r="L180" s="1" t="s">
        <v>18</v>
      </c>
      <c r="M180" s="1" t="s">
        <v>14</v>
      </c>
      <c r="N180" s="1" t="s">
        <v>18</v>
      </c>
      <c r="O180" s="1" t="s">
        <v>18</v>
      </c>
      <c r="P180" s="1" t="s">
        <v>18</v>
      </c>
      <c r="Q180" s="32" t="s">
        <v>18</v>
      </c>
      <c r="R180" s="32" t="s">
        <v>18</v>
      </c>
      <c r="S180" s="1" t="s">
        <v>18</v>
      </c>
      <c r="U180">
        <v>0.01</v>
      </c>
      <c r="V180">
        <v>0.01</v>
      </c>
      <c r="W180">
        <v>0.01</v>
      </c>
      <c r="X180">
        <v>0.01</v>
      </c>
      <c r="Y180">
        <v>0.01</v>
      </c>
      <c r="Z180">
        <v>0.01</v>
      </c>
      <c r="AA180">
        <v>0.01</v>
      </c>
      <c r="AB180">
        <v>0.02</v>
      </c>
      <c r="AC180">
        <v>0.01</v>
      </c>
      <c r="AD180">
        <v>0.01</v>
      </c>
      <c r="AE180">
        <v>0.01</v>
      </c>
      <c r="AF180">
        <v>0.01</v>
      </c>
    </row>
    <row r="181" spans="1:32">
      <c r="A181" s="154" t="s">
        <v>73</v>
      </c>
      <c r="B181" s="2" t="s">
        <v>10</v>
      </c>
      <c r="C181" s="1">
        <v>10</v>
      </c>
      <c r="D181" s="1">
        <v>1.2</v>
      </c>
      <c r="E181" s="1">
        <v>14</v>
      </c>
      <c r="F181" s="1" t="s">
        <v>16</v>
      </c>
      <c r="G181" s="1" t="s">
        <v>16</v>
      </c>
      <c r="H181" s="1" t="s">
        <v>16</v>
      </c>
      <c r="I181" s="1" t="s">
        <v>16</v>
      </c>
      <c r="J181" s="1" t="s">
        <v>16</v>
      </c>
      <c r="K181" s="1" t="s">
        <v>16</v>
      </c>
      <c r="L181" s="1" t="s">
        <v>16</v>
      </c>
      <c r="M181" s="1" t="s">
        <v>16</v>
      </c>
      <c r="N181" s="1" t="s">
        <v>16</v>
      </c>
      <c r="O181" s="1" t="s">
        <v>16</v>
      </c>
      <c r="P181" s="1" t="s">
        <v>16</v>
      </c>
      <c r="Q181" s="32">
        <v>2</v>
      </c>
      <c r="R181" s="32" t="s">
        <v>16</v>
      </c>
      <c r="S181" s="124">
        <f t="shared" si="17"/>
        <v>1.0833333333333333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>
        <v>1</v>
      </c>
      <c r="AE181">
        <v>1</v>
      </c>
      <c r="AF181">
        <v>2</v>
      </c>
    </row>
    <row r="182" spans="1:32">
      <c r="A182" s="154" t="s">
        <v>37</v>
      </c>
      <c r="B182" s="2" t="s">
        <v>10</v>
      </c>
      <c r="C182" s="1">
        <v>50</v>
      </c>
      <c r="D182" s="1">
        <v>123</v>
      </c>
      <c r="E182" s="3" t="s">
        <v>23</v>
      </c>
      <c r="F182" s="1">
        <v>4</v>
      </c>
      <c r="G182" s="1">
        <v>1</v>
      </c>
      <c r="H182" s="1">
        <v>7</v>
      </c>
      <c r="I182" s="1" t="s">
        <v>90</v>
      </c>
      <c r="J182" s="1">
        <v>13</v>
      </c>
      <c r="K182" s="1">
        <v>4</v>
      </c>
      <c r="L182" s="1">
        <v>3</v>
      </c>
      <c r="M182" s="1">
        <v>2</v>
      </c>
      <c r="N182" s="1" t="s">
        <v>16</v>
      </c>
      <c r="O182" s="1" t="s">
        <v>16</v>
      </c>
      <c r="P182" s="1" t="s">
        <v>16</v>
      </c>
      <c r="Q182" s="32" t="s">
        <v>16</v>
      </c>
      <c r="R182" s="32">
        <v>1</v>
      </c>
      <c r="S182" s="128">
        <f t="shared" si="17"/>
        <v>3.4545454545454546</v>
      </c>
      <c r="U182">
        <v>4</v>
      </c>
      <c r="V182">
        <v>1</v>
      </c>
      <c r="W182">
        <v>7</v>
      </c>
      <c r="X182" t="s">
        <v>90</v>
      </c>
      <c r="Y182">
        <v>13</v>
      </c>
      <c r="Z182">
        <v>4</v>
      </c>
      <c r="AA182">
        <v>3</v>
      </c>
      <c r="AB182">
        <v>2</v>
      </c>
      <c r="AC182">
        <v>1</v>
      </c>
      <c r="AD182">
        <v>1</v>
      </c>
      <c r="AE182">
        <v>1</v>
      </c>
      <c r="AF182">
        <v>1</v>
      </c>
    </row>
    <row r="183" spans="1:32">
      <c r="A183" s="154" t="s">
        <v>38</v>
      </c>
      <c r="B183" s="2" t="s">
        <v>12</v>
      </c>
      <c r="C183" s="1">
        <v>50</v>
      </c>
      <c r="D183" s="3" t="s">
        <v>23</v>
      </c>
      <c r="E183" s="3" t="s">
        <v>23</v>
      </c>
      <c r="F183" s="1">
        <v>45</v>
      </c>
      <c r="G183" s="1">
        <v>45</v>
      </c>
      <c r="H183" s="1">
        <v>52</v>
      </c>
      <c r="I183" s="1" t="s">
        <v>90</v>
      </c>
      <c r="J183" s="1">
        <v>45</v>
      </c>
      <c r="K183" s="1">
        <v>44</v>
      </c>
      <c r="L183" s="1">
        <v>46</v>
      </c>
      <c r="M183" s="1">
        <v>45</v>
      </c>
      <c r="N183" s="1">
        <v>48</v>
      </c>
      <c r="O183" s="1">
        <v>47</v>
      </c>
      <c r="P183" s="1">
        <v>49</v>
      </c>
      <c r="Q183" s="32">
        <v>51</v>
      </c>
      <c r="R183" s="32">
        <v>44</v>
      </c>
      <c r="S183" s="124">
        <f t="shared" si="17"/>
        <v>47</v>
      </c>
      <c r="U183">
        <v>45</v>
      </c>
      <c r="V183">
        <v>45</v>
      </c>
      <c r="W183">
        <v>52</v>
      </c>
      <c r="X183" t="s">
        <v>90</v>
      </c>
      <c r="Y183">
        <v>45</v>
      </c>
      <c r="Z183">
        <v>44</v>
      </c>
      <c r="AA183">
        <v>46</v>
      </c>
      <c r="AB183">
        <v>45</v>
      </c>
      <c r="AC183">
        <v>48</v>
      </c>
      <c r="AD183">
        <v>47</v>
      </c>
      <c r="AE183">
        <v>49</v>
      </c>
      <c r="AF183">
        <v>51</v>
      </c>
    </row>
    <row r="184" spans="1:32">
      <c r="A184" s="154" t="s">
        <v>39</v>
      </c>
      <c r="B184" s="2" t="s">
        <v>10</v>
      </c>
      <c r="C184" s="1">
        <v>1</v>
      </c>
      <c r="D184" s="1" t="s">
        <v>23</v>
      </c>
      <c r="E184" s="1">
        <v>7.0000000000000007E-2</v>
      </c>
      <c r="F184" s="1" t="s">
        <v>19</v>
      </c>
      <c r="G184" s="1" t="s">
        <v>19</v>
      </c>
      <c r="H184" s="1" t="s">
        <v>19</v>
      </c>
      <c r="I184" s="1" t="s">
        <v>19</v>
      </c>
      <c r="J184" s="1" t="s">
        <v>19</v>
      </c>
      <c r="K184" s="1" t="s">
        <v>19</v>
      </c>
      <c r="L184" s="1" t="s">
        <v>19</v>
      </c>
      <c r="M184" s="1" t="s">
        <v>19</v>
      </c>
      <c r="N184" s="1" t="s">
        <v>19</v>
      </c>
      <c r="O184" s="1" t="s">
        <v>19</v>
      </c>
      <c r="P184" s="1" t="s">
        <v>19</v>
      </c>
      <c r="Q184" s="32" t="s">
        <v>19</v>
      </c>
      <c r="R184" s="32" t="s">
        <v>19</v>
      </c>
      <c r="S184" s="32" t="s">
        <v>19</v>
      </c>
      <c r="U184">
        <v>0.1</v>
      </c>
      <c r="V184">
        <v>0.1</v>
      </c>
      <c r="W184">
        <v>0.1</v>
      </c>
      <c r="X184">
        <v>0.1</v>
      </c>
      <c r="Y184">
        <v>0.1</v>
      </c>
      <c r="Z184">
        <v>0.1</v>
      </c>
      <c r="AA184">
        <v>0.1</v>
      </c>
      <c r="AB184">
        <v>0.1</v>
      </c>
      <c r="AC184">
        <v>0.1</v>
      </c>
      <c r="AD184">
        <v>0.1</v>
      </c>
      <c r="AE184">
        <v>0.1</v>
      </c>
      <c r="AF184">
        <v>0.1</v>
      </c>
    </row>
    <row r="185" spans="1:32">
      <c r="A185" s="154" t="s">
        <v>74</v>
      </c>
      <c r="B185" s="2" t="s">
        <v>10</v>
      </c>
      <c r="C185" s="3" t="s">
        <v>23</v>
      </c>
      <c r="D185" s="3" t="s">
        <v>23</v>
      </c>
      <c r="E185" s="3" t="s">
        <v>23</v>
      </c>
      <c r="F185" s="1" t="s">
        <v>20</v>
      </c>
      <c r="G185" s="1" t="s">
        <v>90</v>
      </c>
      <c r="H185" s="1" t="s">
        <v>90</v>
      </c>
      <c r="I185" s="1" t="s">
        <v>90</v>
      </c>
      <c r="J185" s="1" t="s">
        <v>90</v>
      </c>
      <c r="K185" s="1" t="s">
        <v>90</v>
      </c>
      <c r="L185" s="1" t="s">
        <v>90</v>
      </c>
      <c r="M185" s="1" t="s">
        <v>90</v>
      </c>
      <c r="N185" s="1" t="s">
        <v>90</v>
      </c>
      <c r="O185" s="1" t="s">
        <v>90</v>
      </c>
      <c r="P185" s="3" t="s">
        <v>90</v>
      </c>
      <c r="Q185" s="7" t="s">
        <v>90</v>
      </c>
      <c r="R185" s="32"/>
      <c r="S185" s="1" t="s">
        <v>20</v>
      </c>
      <c r="U185">
        <v>100</v>
      </c>
      <c r="V185" t="s">
        <v>90</v>
      </c>
      <c r="W185" t="s">
        <v>90</v>
      </c>
      <c r="X185" t="s">
        <v>90</v>
      </c>
      <c r="Y185" t="s">
        <v>90</v>
      </c>
      <c r="Z185" t="s">
        <v>90</v>
      </c>
      <c r="AA185" t="s">
        <v>90</v>
      </c>
      <c r="AB185" t="s">
        <v>90</v>
      </c>
      <c r="AC185" t="s">
        <v>90</v>
      </c>
      <c r="AD185" t="s">
        <v>90</v>
      </c>
      <c r="AE185" t="s">
        <v>90</v>
      </c>
      <c r="AF185" t="s">
        <v>90</v>
      </c>
    </row>
    <row r="186" spans="1:32">
      <c r="A186" s="154" t="s">
        <v>75</v>
      </c>
      <c r="B186" s="2" t="s">
        <v>10</v>
      </c>
      <c r="C186" s="1">
        <v>20</v>
      </c>
      <c r="D186" s="1">
        <v>4</v>
      </c>
      <c r="E186" s="1">
        <v>34</v>
      </c>
      <c r="F186" s="1" t="s">
        <v>16</v>
      </c>
      <c r="G186" s="1" t="s">
        <v>16</v>
      </c>
      <c r="H186" s="1" t="s">
        <v>16</v>
      </c>
      <c r="I186" s="1" t="s">
        <v>16</v>
      </c>
      <c r="J186" s="1" t="s">
        <v>16</v>
      </c>
      <c r="K186" s="1" t="s">
        <v>16</v>
      </c>
      <c r="L186" s="1" t="s">
        <v>16</v>
      </c>
      <c r="M186" s="1" t="s">
        <v>16</v>
      </c>
      <c r="N186" s="1" t="s">
        <v>16</v>
      </c>
      <c r="O186" s="1" t="s">
        <v>16</v>
      </c>
      <c r="P186" s="1" t="s">
        <v>16</v>
      </c>
      <c r="Q186" s="32" t="s">
        <v>16</v>
      </c>
      <c r="R186" s="32" t="s">
        <v>179</v>
      </c>
      <c r="S186" s="32" t="s">
        <v>16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>
        <v>1</v>
      </c>
      <c r="AE186">
        <v>1</v>
      </c>
      <c r="AF186">
        <v>1</v>
      </c>
    </row>
    <row r="187" spans="1:32">
      <c r="A187" s="154" t="s">
        <v>40</v>
      </c>
      <c r="B187" s="2" t="s">
        <v>12</v>
      </c>
      <c r="C187" s="1">
        <v>12</v>
      </c>
      <c r="D187" s="3" t="s">
        <v>23</v>
      </c>
      <c r="E187" s="3" t="s">
        <v>23</v>
      </c>
      <c r="F187" s="1">
        <v>6</v>
      </c>
      <c r="G187" s="1">
        <v>4</v>
      </c>
      <c r="H187" s="1">
        <v>5</v>
      </c>
      <c r="I187" s="1" t="s">
        <v>90</v>
      </c>
      <c r="J187" s="1">
        <v>5</v>
      </c>
      <c r="K187" s="1">
        <v>6</v>
      </c>
      <c r="L187" s="1">
        <v>5</v>
      </c>
      <c r="M187" s="1">
        <v>5</v>
      </c>
      <c r="N187" s="1">
        <v>4</v>
      </c>
      <c r="O187" s="1" t="s">
        <v>16</v>
      </c>
      <c r="P187" s="1">
        <v>4</v>
      </c>
      <c r="Q187" s="32">
        <v>6</v>
      </c>
      <c r="R187" s="32">
        <v>5</v>
      </c>
      <c r="S187" s="124">
        <f>AVERAGE(U187:AF187)</f>
        <v>4.6363636363636367</v>
      </c>
      <c r="U187">
        <v>6</v>
      </c>
      <c r="V187">
        <v>4</v>
      </c>
      <c r="W187">
        <v>5</v>
      </c>
      <c r="X187" t="s">
        <v>90</v>
      </c>
      <c r="Y187">
        <v>5</v>
      </c>
      <c r="Z187">
        <v>6</v>
      </c>
      <c r="AA187">
        <v>5</v>
      </c>
      <c r="AB187">
        <v>5</v>
      </c>
      <c r="AC187">
        <v>4</v>
      </c>
      <c r="AD187">
        <v>1</v>
      </c>
      <c r="AE187">
        <v>4</v>
      </c>
      <c r="AF187">
        <v>6</v>
      </c>
    </row>
    <row r="188" spans="1:32">
      <c r="A188" s="154" t="s">
        <v>76</v>
      </c>
      <c r="B188" s="2" t="s">
        <v>10</v>
      </c>
      <c r="C188" s="1">
        <v>10</v>
      </c>
      <c r="D188" s="3" t="s">
        <v>23</v>
      </c>
      <c r="E188" s="3" t="s">
        <v>23</v>
      </c>
      <c r="F188" s="1" t="s">
        <v>16</v>
      </c>
      <c r="G188" s="1" t="s">
        <v>16</v>
      </c>
      <c r="H188" s="1" t="s">
        <v>16</v>
      </c>
      <c r="I188" s="1" t="s">
        <v>16</v>
      </c>
      <c r="J188" s="1" t="s">
        <v>16</v>
      </c>
      <c r="K188" s="1" t="s">
        <v>16</v>
      </c>
      <c r="L188" s="1" t="s">
        <v>16</v>
      </c>
      <c r="M188" s="1" t="s">
        <v>16</v>
      </c>
      <c r="N188" s="1" t="s">
        <v>16</v>
      </c>
      <c r="O188" s="1" t="s">
        <v>16</v>
      </c>
      <c r="P188" s="1" t="s">
        <v>16</v>
      </c>
      <c r="Q188" s="32" t="s">
        <v>16</v>
      </c>
      <c r="R188" s="32" t="s">
        <v>16</v>
      </c>
      <c r="S188" s="1" t="s">
        <v>16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>
        <v>1</v>
      </c>
      <c r="AE188">
        <v>1</v>
      </c>
      <c r="AF188">
        <v>1</v>
      </c>
    </row>
    <row r="189" spans="1:32">
      <c r="A189" s="154" t="s">
        <v>41</v>
      </c>
      <c r="B189" s="2" t="s">
        <v>12</v>
      </c>
      <c r="C189" s="3" t="s">
        <v>23</v>
      </c>
      <c r="D189" s="3">
        <v>200</v>
      </c>
      <c r="E189" s="3" t="s">
        <v>23</v>
      </c>
      <c r="F189" s="1">
        <v>17</v>
      </c>
      <c r="G189" s="1">
        <v>13</v>
      </c>
      <c r="H189" s="1">
        <v>14</v>
      </c>
      <c r="I189" s="1" t="s">
        <v>90</v>
      </c>
      <c r="J189" s="1">
        <v>13</v>
      </c>
      <c r="K189" s="1">
        <v>14</v>
      </c>
      <c r="L189" s="1">
        <v>12</v>
      </c>
      <c r="M189" s="1">
        <v>12</v>
      </c>
      <c r="N189" s="1">
        <v>12</v>
      </c>
      <c r="O189" s="1">
        <v>12</v>
      </c>
      <c r="P189" s="1">
        <v>13</v>
      </c>
      <c r="Q189" s="32">
        <v>13</v>
      </c>
      <c r="R189" s="32">
        <v>12</v>
      </c>
      <c r="S189" s="124">
        <f t="shared" ref="S189:S190" si="18">AVERAGE(U189:AF189)</f>
        <v>13.181818181818182</v>
      </c>
      <c r="U189">
        <v>17</v>
      </c>
      <c r="V189">
        <v>13</v>
      </c>
      <c r="W189">
        <v>14</v>
      </c>
      <c r="X189" t="s">
        <v>90</v>
      </c>
      <c r="Y189">
        <v>13</v>
      </c>
      <c r="Z189">
        <v>14</v>
      </c>
      <c r="AA189">
        <v>12</v>
      </c>
      <c r="AB189">
        <v>12</v>
      </c>
      <c r="AC189">
        <v>12</v>
      </c>
      <c r="AD189">
        <v>12</v>
      </c>
      <c r="AE189">
        <v>13</v>
      </c>
      <c r="AF189">
        <v>13</v>
      </c>
    </row>
    <row r="190" spans="1:32">
      <c r="A190" s="154" t="s">
        <v>77</v>
      </c>
      <c r="B190" s="2" t="s">
        <v>10</v>
      </c>
      <c r="C190" s="3" t="s">
        <v>23</v>
      </c>
      <c r="D190" s="1">
        <v>10.9</v>
      </c>
      <c r="E190" s="3" t="s">
        <v>23</v>
      </c>
      <c r="F190" s="1">
        <v>3</v>
      </c>
      <c r="G190" s="1">
        <v>3</v>
      </c>
      <c r="H190" s="1">
        <v>17</v>
      </c>
      <c r="I190" s="1">
        <v>2</v>
      </c>
      <c r="J190" s="1">
        <v>6</v>
      </c>
      <c r="K190" s="1">
        <v>14</v>
      </c>
      <c r="L190" s="1">
        <v>4</v>
      </c>
      <c r="M190" s="1">
        <v>2</v>
      </c>
      <c r="N190" s="1">
        <v>2</v>
      </c>
      <c r="O190" s="1">
        <v>4</v>
      </c>
      <c r="P190" s="1">
        <v>3</v>
      </c>
      <c r="Q190" s="32">
        <v>3</v>
      </c>
      <c r="R190" s="32">
        <v>3</v>
      </c>
      <c r="S190" s="124">
        <f t="shared" si="18"/>
        <v>5.25</v>
      </c>
      <c r="U190">
        <v>3</v>
      </c>
      <c r="V190">
        <v>3</v>
      </c>
      <c r="W190">
        <v>17</v>
      </c>
      <c r="X190">
        <v>2</v>
      </c>
      <c r="Y190">
        <v>6</v>
      </c>
      <c r="Z190">
        <v>14</v>
      </c>
      <c r="AA190">
        <v>4</v>
      </c>
      <c r="AB190">
        <v>2</v>
      </c>
      <c r="AC190">
        <v>2</v>
      </c>
      <c r="AD190">
        <v>4</v>
      </c>
      <c r="AE190">
        <v>3</v>
      </c>
      <c r="AF190">
        <v>3</v>
      </c>
    </row>
    <row r="191" spans="1:32">
      <c r="A191" s="152" t="s">
        <v>7</v>
      </c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7"/>
      <c r="R191" s="32"/>
      <c r="S191" s="7"/>
    </row>
    <row r="192" spans="1:32">
      <c r="A192" s="154" t="s">
        <v>78</v>
      </c>
      <c r="B192" s="2" t="s">
        <v>10</v>
      </c>
      <c r="C192" s="1">
        <v>1</v>
      </c>
      <c r="D192" s="1">
        <v>10</v>
      </c>
      <c r="E192" s="1">
        <v>50</v>
      </c>
      <c r="F192" s="1" t="s">
        <v>16</v>
      </c>
      <c r="G192" s="1" t="s">
        <v>16</v>
      </c>
      <c r="H192" s="1" t="s">
        <v>16</v>
      </c>
      <c r="I192" s="1" t="s">
        <v>16</v>
      </c>
      <c r="J192" s="1" t="s">
        <v>16</v>
      </c>
      <c r="K192" s="1" t="s">
        <v>16</v>
      </c>
      <c r="L192" s="1" t="s">
        <v>16</v>
      </c>
      <c r="M192" s="1" t="s">
        <v>16</v>
      </c>
      <c r="N192" s="1" t="s">
        <v>16</v>
      </c>
      <c r="O192" s="1" t="s">
        <v>16</v>
      </c>
      <c r="P192" s="1" t="s">
        <v>16</v>
      </c>
      <c r="Q192" s="32" t="s">
        <v>16</v>
      </c>
      <c r="R192" s="32" t="s">
        <v>16</v>
      </c>
      <c r="S192" s="1" t="s">
        <v>16</v>
      </c>
    </row>
    <row r="193" spans="1:19">
      <c r="A193" s="154" t="s">
        <v>79</v>
      </c>
      <c r="B193" s="2" t="s">
        <v>10</v>
      </c>
      <c r="C193" s="3" t="s">
        <v>23</v>
      </c>
      <c r="D193" s="1">
        <v>74</v>
      </c>
      <c r="E193" s="1">
        <v>380</v>
      </c>
      <c r="F193" s="1" t="s">
        <v>16</v>
      </c>
      <c r="G193" s="1" t="s">
        <v>16</v>
      </c>
      <c r="H193" s="1" t="s">
        <v>16</v>
      </c>
      <c r="I193" s="1" t="s">
        <v>16</v>
      </c>
      <c r="J193" s="1" t="s">
        <v>16</v>
      </c>
      <c r="K193" s="1" t="s">
        <v>16</v>
      </c>
      <c r="L193" s="1" t="s">
        <v>16</v>
      </c>
      <c r="M193" s="1" t="s">
        <v>16</v>
      </c>
      <c r="N193" s="1" t="s">
        <v>16</v>
      </c>
      <c r="O193" s="1" t="s">
        <v>16</v>
      </c>
      <c r="P193" s="1" t="s">
        <v>16</v>
      </c>
      <c r="Q193" s="32" t="s">
        <v>16</v>
      </c>
      <c r="R193" s="32" t="s">
        <v>16</v>
      </c>
      <c r="S193" s="1" t="s">
        <v>16</v>
      </c>
    </row>
    <row r="194" spans="1:19">
      <c r="A194" s="154" t="s">
        <v>80</v>
      </c>
      <c r="B194" s="2" t="s">
        <v>10</v>
      </c>
      <c r="C194" s="3" t="s">
        <v>23</v>
      </c>
      <c r="D194" s="1">
        <v>20</v>
      </c>
      <c r="E194" s="1">
        <v>200</v>
      </c>
      <c r="F194" s="1" t="s">
        <v>16</v>
      </c>
      <c r="G194" s="1" t="s">
        <v>16</v>
      </c>
      <c r="H194" s="1" t="s">
        <v>16</v>
      </c>
      <c r="I194" s="1" t="s">
        <v>16</v>
      </c>
      <c r="J194" s="1" t="s">
        <v>16</v>
      </c>
      <c r="K194" s="1" t="s">
        <v>16</v>
      </c>
      <c r="L194" s="1" t="s">
        <v>16</v>
      </c>
      <c r="M194" s="1" t="s">
        <v>16</v>
      </c>
      <c r="N194" s="1" t="s">
        <v>16</v>
      </c>
      <c r="O194" s="1" t="s">
        <v>16</v>
      </c>
      <c r="P194" s="1" t="s">
        <v>16</v>
      </c>
      <c r="Q194" s="32" t="s">
        <v>16</v>
      </c>
      <c r="R194" s="32" t="s">
        <v>16</v>
      </c>
      <c r="S194" s="1" t="s">
        <v>16</v>
      </c>
    </row>
    <row r="195" spans="1:19">
      <c r="A195" s="154" t="s">
        <v>42</v>
      </c>
      <c r="B195" s="2" t="s">
        <v>10</v>
      </c>
      <c r="C195" s="1">
        <v>30</v>
      </c>
      <c r="D195" s="3" t="s">
        <v>23</v>
      </c>
      <c r="E195" s="3" t="s">
        <v>23</v>
      </c>
      <c r="F195" s="1" t="s">
        <v>16</v>
      </c>
      <c r="G195" s="1" t="s">
        <v>16</v>
      </c>
      <c r="H195" s="1" t="s">
        <v>16</v>
      </c>
      <c r="I195" s="1" t="s">
        <v>16</v>
      </c>
      <c r="J195" s="1" t="s">
        <v>16</v>
      </c>
      <c r="K195" s="1" t="s">
        <v>16</v>
      </c>
      <c r="L195" s="1" t="s">
        <v>16</v>
      </c>
      <c r="M195" s="1" t="s">
        <v>16</v>
      </c>
      <c r="N195" s="1" t="s">
        <v>16</v>
      </c>
      <c r="O195" s="1" t="s">
        <v>16</v>
      </c>
      <c r="P195" s="1" t="s">
        <v>16</v>
      </c>
      <c r="Q195" s="32" t="s">
        <v>16</v>
      </c>
      <c r="R195" s="32" t="s">
        <v>16</v>
      </c>
      <c r="S195" s="1" t="s">
        <v>16</v>
      </c>
    </row>
    <row r="196" spans="1:19">
      <c r="A196" s="154" t="s">
        <v>43</v>
      </c>
      <c r="B196" s="2" t="s">
        <v>10</v>
      </c>
      <c r="C196" s="1">
        <v>30</v>
      </c>
      <c r="D196" s="3" t="s">
        <v>23</v>
      </c>
      <c r="E196" s="3" t="s">
        <v>23</v>
      </c>
      <c r="F196" s="1" t="s">
        <v>16</v>
      </c>
      <c r="G196" s="1" t="s">
        <v>16</v>
      </c>
      <c r="H196" s="1" t="s">
        <v>16</v>
      </c>
      <c r="I196" s="1" t="s">
        <v>16</v>
      </c>
      <c r="J196" s="1" t="s">
        <v>16</v>
      </c>
      <c r="K196" s="1" t="s">
        <v>16</v>
      </c>
      <c r="L196" s="1" t="s">
        <v>16</v>
      </c>
      <c r="M196" s="1" t="s">
        <v>16</v>
      </c>
      <c r="N196" s="1" t="s">
        <v>16</v>
      </c>
      <c r="O196" s="1" t="s">
        <v>16</v>
      </c>
      <c r="P196" s="1" t="s">
        <v>16</v>
      </c>
      <c r="Q196" s="32" t="s">
        <v>16</v>
      </c>
      <c r="R196" s="32" t="s">
        <v>16</v>
      </c>
      <c r="S196" s="1" t="s">
        <v>16</v>
      </c>
    </row>
    <row r="197" spans="1:19">
      <c r="A197" s="155" t="s">
        <v>8</v>
      </c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7"/>
      <c r="R197" s="32"/>
      <c r="S197" s="1"/>
    </row>
    <row r="198" spans="1:19">
      <c r="A198" s="154" t="s">
        <v>81</v>
      </c>
      <c r="B198" s="2" t="s">
        <v>10</v>
      </c>
      <c r="C198" s="3" t="s">
        <v>23</v>
      </c>
      <c r="D198" s="3" t="s">
        <v>23</v>
      </c>
      <c r="E198" s="3" t="s">
        <v>23</v>
      </c>
      <c r="F198" s="1" t="s">
        <v>18</v>
      </c>
      <c r="G198" s="1" t="s">
        <v>90</v>
      </c>
      <c r="H198" s="1" t="s">
        <v>90</v>
      </c>
      <c r="I198" s="1" t="s">
        <v>18</v>
      </c>
      <c r="J198" s="1" t="s">
        <v>18</v>
      </c>
      <c r="K198" s="1" t="s">
        <v>18</v>
      </c>
      <c r="L198" s="1" t="s">
        <v>18</v>
      </c>
      <c r="M198" s="1" t="s">
        <v>18</v>
      </c>
      <c r="N198" s="1" t="s">
        <v>18</v>
      </c>
      <c r="O198" s="1" t="s">
        <v>18</v>
      </c>
      <c r="P198" s="1" t="s">
        <v>18</v>
      </c>
      <c r="Q198" s="32" t="s">
        <v>18</v>
      </c>
      <c r="R198" s="32" t="s">
        <v>18</v>
      </c>
      <c r="S198" s="1" t="s">
        <v>18</v>
      </c>
    </row>
    <row r="199" spans="1:19">
      <c r="A199" s="154" t="s">
        <v>44</v>
      </c>
      <c r="B199" s="2" t="s">
        <v>10</v>
      </c>
      <c r="C199" s="3" t="s">
        <v>23</v>
      </c>
      <c r="D199" s="3" t="s">
        <v>23</v>
      </c>
      <c r="E199" s="3" t="s">
        <v>23</v>
      </c>
      <c r="F199" s="1" t="s">
        <v>18</v>
      </c>
      <c r="G199" s="1" t="s">
        <v>90</v>
      </c>
      <c r="H199" s="1" t="s">
        <v>90</v>
      </c>
      <c r="I199" s="1" t="s">
        <v>18</v>
      </c>
      <c r="J199" s="1" t="s">
        <v>18</v>
      </c>
      <c r="K199" s="1" t="s">
        <v>18</v>
      </c>
      <c r="L199" s="1" t="s">
        <v>18</v>
      </c>
      <c r="M199" s="1" t="s">
        <v>18</v>
      </c>
      <c r="N199" s="1" t="s">
        <v>18</v>
      </c>
      <c r="O199" s="1" t="s">
        <v>18</v>
      </c>
      <c r="P199" s="1" t="s">
        <v>18</v>
      </c>
      <c r="Q199" s="32" t="s">
        <v>18</v>
      </c>
      <c r="R199" s="32" t="s">
        <v>18</v>
      </c>
      <c r="S199" s="1" t="s">
        <v>18</v>
      </c>
    </row>
    <row r="200" spans="1:19">
      <c r="A200" s="154" t="s">
        <v>82</v>
      </c>
      <c r="B200" s="2" t="s">
        <v>10</v>
      </c>
      <c r="C200" s="3" t="s">
        <v>23</v>
      </c>
      <c r="D200" s="1">
        <v>0.1</v>
      </c>
      <c r="E200" s="3">
        <v>0.1</v>
      </c>
      <c r="F200" s="1" t="s">
        <v>18</v>
      </c>
      <c r="G200" s="1" t="s">
        <v>90</v>
      </c>
      <c r="H200" s="1" t="s">
        <v>90</v>
      </c>
      <c r="I200" s="1" t="s">
        <v>18</v>
      </c>
      <c r="J200" s="1" t="s">
        <v>18</v>
      </c>
      <c r="K200" s="1" t="s">
        <v>18</v>
      </c>
      <c r="L200" s="1" t="s">
        <v>18</v>
      </c>
      <c r="M200" s="1" t="s">
        <v>18</v>
      </c>
      <c r="N200" s="1" t="s">
        <v>18</v>
      </c>
      <c r="O200" s="1" t="s">
        <v>18</v>
      </c>
      <c r="P200" s="1" t="s">
        <v>18</v>
      </c>
      <c r="Q200" s="32" t="s">
        <v>18</v>
      </c>
      <c r="R200" s="32" t="s">
        <v>18</v>
      </c>
      <c r="S200" s="1" t="s">
        <v>18</v>
      </c>
    </row>
    <row r="201" spans="1:19">
      <c r="A201" s="154" t="s">
        <v>45</v>
      </c>
      <c r="B201" s="2" t="s">
        <v>10</v>
      </c>
      <c r="C201" s="3" t="s">
        <v>23</v>
      </c>
      <c r="D201" s="3" t="s">
        <v>23</v>
      </c>
      <c r="E201" s="3" t="s">
        <v>23</v>
      </c>
      <c r="F201" s="1" t="s">
        <v>18</v>
      </c>
      <c r="G201" s="1" t="s">
        <v>90</v>
      </c>
      <c r="H201" s="1" t="s">
        <v>90</v>
      </c>
      <c r="I201" s="1" t="s">
        <v>18</v>
      </c>
      <c r="J201" s="1" t="s">
        <v>18</v>
      </c>
      <c r="K201" s="1" t="s">
        <v>18</v>
      </c>
      <c r="L201" s="1" t="s">
        <v>18</v>
      </c>
      <c r="M201" s="1" t="s">
        <v>18</v>
      </c>
      <c r="N201" s="1" t="s">
        <v>18</v>
      </c>
      <c r="O201" s="1" t="s">
        <v>18</v>
      </c>
      <c r="P201" s="1" t="s">
        <v>18</v>
      </c>
      <c r="Q201" s="32" t="s">
        <v>18</v>
      </c>
      <c r="R201" s="32" t="s">
        <v>18</v>
      </c>
      <c r="S201" s="1" t="s">
        <v>18</v>
      </c>
    </row>
    <row r="202" spans="1:19">
      <c r="A202" s="154" t="s">
        <v>83</v>
      </c>
      <c r="B202" s="2" t="s">
        <v>10</v>
      </c>
      <c r="C202" s="1">
        <v>0.01</v>
      </c>
      <c r="D202" s="1">
        <v>1.7000000000000001E-4</v>
      </c>
      <c r="E202" s="1">
        <v>0.27</v>
      </c>
      <c r="F202" s="1" t="s">
        <v>18</v>
      </c>
      <c r="G202" s="1" t="s">
        <v>90</v>
      </c>
      <c r="H202" s="1" t="s">
        <v>90</v>
      </c>
      <c r="I202" s="1" t="s">
        <v>18</v>
      </c>
      <c r="J202" s="1" t="s">
        <v>18</v>
      </c>
      <c r="K202" s="1" t="s">
        <v>18</v>
      </c>
      <c r="L202" s="1" t="s">
        <v>18</v>
      </c>
      <c r="M202" s="1" t="s">
        <v>18</v>
      </c>
      <c r="N202" s="1" t="s">
        <v>18</v>
      </c>
      <c r="O202" s="1" t="s">
        <v>18</v>
      </c>
      <c r="P202" s="1" t="s">
        <v>18</v>
      </c>
      <c r="Q202" s="32" t="s">
        <v>18</v>
      </c>
      <c r="R202" s="32" t="s">
        <v>18</v>
      </c>
      <c r="S202" s="1" t="s">
        <v>18</v>
      </c>
    </row>
    <row r="203" spans="1:19">
      <c r="A203" s="154" t="s">
        <v>84</v>
      </c>
      <c r="B203" s="2" t="s">
        <v>10</v>
      </c>
      <c r="C203" s="3" t="s">
        <v>23</v>
      </c>
      <c r="D203" s="3" t="s">
        <v>23</v>
      </c>
      <c r="E203" s="1">
        <v>1.7000000000000001E-2</v>
      </c>
      <c r="F203" s="1" t="s">
        <v>18</v>
      </c>
      <c r="G203" s="1" t="s">
        <v>90</v>
      </c>
      <c r="H203" s="1" t="s">
        <v>90</v>
      </c>
      <c r="I203" s="1" t="s">
        <v>18</v>
      </c>
      <c r="J203" s="1" t="s">
        <v>18</v>
      </c>
      <c r="K203" s="1" t="s">
        <v>18</v>
      </c>
      <c r="L203" s="1" t="s">
        <v>18</v>
      </c>
      <c r="M203" s="1" t="s">
        <v>18</v>
      </c>
      <c r="N203" s="1" t="s">
        <v>18</v>
      </c>
      <c r="O203" s="1" t="s">
        <v>18</v>
      </c>
      <c r="P203" s="1" t="s">
        <v>18</v>
      </c>
      <c r="Q203" s="32" t="s">
        <v>18</v>
      </c>
      <c r="R203" s="32" t="s">
        <v>18</v>
      </c>
      <c r="S203" s="1" t="s">
        <v>18</v>
      </c>
    </row>
    <row r="204" spans="1:19">
      <c r="A204" s="154" t="s">
        <v>46</v>
      </c>
      <c r="B204" s="2" t="s">
        <v>10</v>
      </c>
      <c r="C204" s="3" t="s">
        <v>23</v>
      </c>
      <c r="D204" s="3" t="s">
        <v>23</v>
      </c>
      <c r="E204" s="3">
        <v>8.2000000000000007E-3</v>
      </c>
      <c r="F204" s="1" t="s">
        <v>18</v>
      </c>
      <c r="G204" s="1" t="s">
        <v>90</v>
      </c>
      <c r="H204" s="1" t="s">
        <v>90</v>
      </c>
      <c r="I204" s="1" t="s">
        <v>18</v>
      </c>
      <c r="J204" s="1" t="s">
        <v>18</v>
      </c>
      <c r="K204" s="1" t="s">
        <v>18</v>
      </c>
      <c r="L204" s="1" t="s">
        <v>18</v>
      </c>
      <c r="M204" s="1" t="s">
        <v>18</v>
      </c>
      <c r="N204" s="1" t="s">
        <v>18</v>
      </c>
      <c r="O204" s="1" t="s">
        <v>18</v>
      </c>
      <c r="P204" s="1" t="s">
        <v>18</v>
      </c>
      <c r="Q204" s="32" t="s">
        <v>18</v>
      </c>
      <c r="R204" s="32" t="s">
        <v>18</v>
      </c>
      <c r="S204" s="1" t="s">
        <v>18</v>
      </c>
    </row>
    <row r="205" spans="1:19">
      <c r="A205" s="154" t="s">
        <v>85</v>
      </c>
      <c r="B205" s="2" t="s">
        <v>10</v>
      </c>
      <c r="C205" s="3" t="s">
        <v>23</v>
      </c>
      <c r="D205" s="3" t="s">
        <v>23</v>
      </c>
      <c r="E205" s="1">
        <v>1.7000000000000001E-2</v>
      </c>
      <c r="F205" s="1" t="s">
        <v>18</v>
      </c>
      <c r="G205" s="1" t="s">
        <v>90</v>
      </c>
      <c r="H205" s="1" t="s">
        <v>90</v>
      </c>
      <c r="I205" s="1" t="s">
        <v>18</v>
      </c>
      <c r="J205" s="1" t="s">
        <v>18</v>
      </c>
      <c r="K205" s="1" t="s">
        <v>18</v>
      </c>
      <c r="L205" s="1" t="s">
        <v>18</v>
      </c>
      <c r="M205" s="1" t="s">
        <v>18</v>
      </c>
      <c r="N205" s="1" t="s">
        <v>18</v>
      </c>
      <c r="O205" s="1" t="s">
        <v>18</v>
      </c>
      <c r="P205" s="1" t="s">
        <v>18</v>
      </c>
      <c r="Q205" s="32" t="s">
        <v>18</v>
      </c>
      <c r="R205" s="32" t="s">
        <v>18</v>
      </c>
      <c r="S205" s="1" t="s">
        <v>18</v>
      </c>
    </row>
    <row r="206" spans="1:19">
      <c r="A206" s="154" t="s">
        <v>47</v>
      </c>
      <c r="B206" s="2" t="s">
        <v>10</v>
      </c>
      <c r="C206" s="3" t="s">
        <v>23</v>
      </c>
      <c r="D206" s="3" t="s">
        <v>23</v>
      </c>
      <c r="E206" s="3" t="s">
        <v>23</v>
      </c>
      <c r="F206" s="1" t="s">
        <v>18</v>
      </c>
      <c r="G206" s="1" t="s">
        <v>90</v>
      </c>
      <c r="H206" s="1" t="s">
        <v>90</v>
      </c>
      <c r="I206" s="1" t="s">
        <v>18</v>
      </c>
      <c r="J206" s="1" t="s">
        <v>18</v>
      </c>
      <c r="K206" s="1" t="s">
        <v>18</v>
      </c>
      <c r="L206" s="1" t="s">
        <v>18</v>
      </c>
      <c r="M206" s="1" t="s">
        <v>18</v>
      </c>
      <c r="N206" s="1" t="s">
        <v>18</v>
      </c>
      <c r="O206" s="1" t="s">
        <v>18</v>
      </c>
      <c r="P206" s="1" t="s">
        <v>18</v>
      </c>
      <c r="Q206" s="32" t="s">
        <v>18</v>
      </c>
      <c r="R206" s="32" t="s">
        <v>18</v>
      </c>
      <c r="S206" s="1" t="s">
        <v>18</v>
      </c>
    </row>
    <row r="207" spans="1:19">
      <c r="A207" s="154" t="s">
        <v>48</v>
      </c>
      <c r="B207" s="2" t="s">
        <v>10</v>
      </c>
      <c r="C207" s="3" t="s">
        <v>23</v>
      </c>
      <c r="D207" s="3" t="s">
        <v>23</v>
      </c>
      <c r="E207" s="3" t="s">
        <v>23</v>
      </c>
      <c r="F207" s="1" t="s">
        <v>18</v>
      </c>
      <c r="G207" s="1" t="s">
        <v>90</v>
      </c>
      <c r="H207" s="1" t="s">
        <v>90</v>
      </c>
      <c r="I207" s="1" t="s">
        <v>18</v>
      </c>
      <c r="J207" s="1" t="s">
        <v>18</v>
      </c>
      <c r="K207" s="1" t="s">
        <v>18</v>
      </c>
      <c r="L207" s="1" t="s">
        <v>18</v>
      </c>
      <c r="M207" s="1" t="s">
        <v>18</v>
      </c>
      <c r="N207" s="1" t="s">
        <v>18</v>
      </c>
      <c r="O207" s="1" t="s">
        <v>18</v>
      </c>
      <c r="P207" s="1" t="s">
        <v>18</v>
      </c>
      <c r="Q207" s="32" t="s">
        <v>18</v>
      </c>
      <c r="R207" s="32" t="s">
        <v>18</v>
      </c>
      <c r="S207" s="1" t="s">
        <v>18</v>
      </c>
    </row>
    <row r="208" spans="1:19">
      <c r="A208" s="154" t="s">
        <v>86</v>
      </c>
      <c r="B208" s="2" t="s">
        <v>10</v>
      </c>
      <c r="C208" s="3" t="s">
        <v>23</v>
      </c>
      <c r="D208" s="1">
        <v>6.3E-3</v>
      </c>
      <c r="E208" s="76">
        <v>0.12</v>
      </c>
      <c r="F208" s="1" t="s">
        <v>18</v>
      </c>
      <c r="G208" s="1" t="s">
        <v>90</v>
      </c>
      <c r="H208" s="1" t="s">
        <v>90</v>
      </c>
      <c r="I208" s="1" t="s">
        <v>18</v>
      </c>
      <c r="J208" s="1" t="s">
        <v>18</v>
      </c>
      <c r="K208" s="1" t="s">
        <v>18</v>
      </c>
      <c r="L208" s="1" t="s">
        <v>18</v>
      </c>
      <c r="M208" s="1" t="s">
        <v>18</v>
      </c>
      <c r="N208" s="1" t="s">
        <v>18</v>
      </c>
      <c r="O208" s="1" t="s">
        <v>18</v>
      </c>
      <c r="P208" s="1" t="s">
        <v>18</v>
      </c>
      <c r="Q208" s="32" t="s">
        <v>18</v>
      </c>
      <c r="R208" s="32" t="s">
        <v>18</v>
      </c>
      <c r="S208" s="1" t="s">
        <v>18</v>
      </c>
    </row>
    <row r="209" spans="1:19">
      <c r="A209" s="154" t="s">
        <v>49</v>
      </c>
      <c r="B209" s="2" t="s">
        <v>10</v>
      </c>
      <c r="C209" s="3" t="s">
        <v>23</v>
      </c>
      <c r="D209" s="3" t="s">
        <v>23</v>
      </c>
      <c r="E209" s="3" t="s">
        <v>23</v>
      </c>
      <c r="F209" s="1" t="s">
        <v>18</v>
      </c>
      <c r="G209" s="1" t="s">
        <v>90</v>
      </c>
      <c r="H209" s="1" t="s">
        <v>90</v>
      </c>
      <c r="I209" s="1" t="s">
        <v>18</v>
      </c>
      <c r="J209" s="1" t="s">
        <v>18</v>
      </c>
      <c r="K209" s="1" t="s">
        <v>18</v>
      </c>
      <c r="L209" s="1" t="s">
        <v>18</v>
      </c>
      <c r="M209" s="1" t="s">
        <v>18</v>
      </c>
      <c r="N209" s="1" t="s">
        <v>18</v>
      </c>
      <c r="O209" s="1" t="s">
        <v>18</v>
      </c>
      <c r="P209" s="1" t="s">
        <v>18</v>
      </c>
      <c r="Q209" s="32" t="s">
        <v>18</v>
      </c>
      <c r="R209" s="32" t="s">
        <v>18</v>
      </c>
      <c r="S209" s="1" t="s">
        <v>18</v>
      </c>
    </row>
    <row r="210" spans="1:19">
      <c r="A210" s="154" t="s">
        <v>50</v>
      </c>
      <c r="B210" s="2" t="s">
        <v>10</v>
      </c>
      <c r="C210" s="3" t="s">
        <v>23</v>
      </c>
      <c r="D210" s="3" t="s">
        <v>23</v>
      </c>
      <c r="E210" s="3" t="s">
        <v>23</v>
      </c>
      <c r="F210" s="1" t="s">
        <v>18</v>
      </c>
      <c r="G210" s="1" t="s">
        <v>90</v>
      </c>
      <c r="H210" s="1" t="s">
        <v>90</v>
      </c>
      <c r="I210" s="1" t="s">
        <v>18</v>
      </c>
      <c r="J210" s="1" t="s">
        <v>18</v>
      </c>
      <c r="K210" s="1" t="s">
        <v>18</v>
      </c>
      <c r="L210" s="1" t="s">
        <v>18</v>
      </c>
      <c r="M210" s="1" t="s">
        <v>18</v>
      </c>
      <c r="N210" s="1" t="s">
        <v>18</v>
      </c>
      <c r="O210" s="1" t="s">
        <v>18</v>
      </c>
      <c r="P210" s="1" t="s">
        <v>18</v>
      </c>
      <c r="Q210" s="32" t="s">
        <v>18</v>
      </c>
      <c r="R210" s="32" t="s">
        <v>18</v>
      </c>
      <c r="S210" s="1" t="s">
        <v>18</v>
      </c>
    </row>
    <row r="211" spans="1:19">
      <c r="A211" s="154" t="s">
        <v>87</v>
      </c>
      <c r="B211" s="2" t="s">
        <v>10</v>
      </c>
      <c r="C211" s="3" t="s">
        <v>23</v>
      </c>
      <c r="D211" s="1">
        <v>2</v>
      </c>
      <c r="E211" s="1">
        <v>130</v>
      </c>
      <c r="F211" s="1" t="s">
        <v>18</v>
      </c>
      <c r="G211" s="1" t="s">
        <v>90</v>
      </c>
      <c r="H211" s="1" t="s">
        <v>90</v>
      </c>
      <c r="I211" s="1" t="s">
        <v>18</v>
      </c>
      <c r="J211" s="1" t="s">
        <v>18</v>
      </c>
      <c r="K211" s="1" t="s">
        <v>18</v>
      </c>
      <c r="L211" s="1">
        <v>0.01</v>
      </c>
      <c r="M211" s="1" t="s">
        <v>18</v>
      </c>
      <c r="N211" s="1" t="s">
        <v>18</v>
      </c>
      <c r="O211" s="1" t="s">
        <v>18</v>
      </c>
      <c r="P211" s="1" t="s">
        <v>18</v>
      </c>
      <c r="Q211" s="32" t="s">
        <v>18</v>
      </c>
      <c r="R211" s="32" t="s">
        <v>18</v>
      </c>
      <c r="S211" s="1" t="s">
        <v>18</v>
      </c>
    </row>
    <row r="212" spans="1:19">
      <c r="A212" s="154" t="s">
        <v>51</v>
      </c>
      <c r="B212" s="2" t="s">
        <v>10</v>
      </c>
      <c r="C212" s="3" t="s">
        <v>23</v>
      </c>
      <c r="D212" s="3" t="s">
        <v>23</v>
      </c>
      <c r="E212" s="3" t="s">
        <v>23</v>
      </c>
      <c r="F212" s="1" t="s">
        <v>18</v>
      </c>
      <c r="G212" s="1" t="s">
        <v>90</v>
      </c>
      <c r="H212" s="1" t="s">
        <v>90</v>
      </c>
      <c r="I212" s="1" t="s">
        <v>18</v>
      </c>
      <c r="J212" s="1" t="s">
        <v>18</v>
      </c>
      <c r="K212" s="1" t="s">
        <v>18</v>
      </c>
      <c r="L212" s="1" t="s">
        <v>18</v>
      </c>
      <c r="M212" s="1" t="s">
        <v>18</v>
      </c>
      <c r="N212" s="1" t="s">
        <v>18</v>
      </c>
      <c r="O212" s="1" t="s">
        <v>18</v>
      </c>
      <c r="P212" s="1" t="s">
        <v>18</v>
      </c>
      <c r="Q212" s="32" t="s">
        <v>18</v>
      </c>
      <c r="R212" s="32" t="s">
        <v>18</v>
      </c>
      <c r="S212" s="1" t="s">
        <v>18</v>
      </c>
    </row>
    <row r="213" spans="1:19">
      <c r="A213" s="154" t="s">
        <v>52</v>
      </c>
      <c r="B213" s="2" t="s">
        <v>10</v>
      </c>
      <c r="C213" s="3" t="s">
        <v>23</v>
      </c>
      <c r="D213" s="3" t="s">
        <v>23</v>
      </c>
      <c r="E213" s="3" t="s">
        <v>23</v>
      </c>
      <c r="F213" s="1" t="s">
        <v>18</v>
      </c>
      <c r="G213" s="1" t="s">
        <v>90</v>
      </c>
      <c r="H213" s="1" t="s">
        <v>90</v>
      </c>
      <c r="I213" s="1" t="s">
        <v>18</v>
      </c>
      <c r="J213" s="1" t="s">
        <v>18</v>
      </c>
      <c r="K213" s="1" t="s">
        <v>18</v>
      </c>
      <c r="L213" s="1" t="s">
        <v>18</v>
      </c>
      <c r="M213" s="1" t="s">
        <v>18</v>
      </c>
      <c r="N213" s="1" t="s">
        <v>18</v>
      </c>
      <c r="O213" s="1" t="s">
        <v>18</v>
      </c>
      <c r="P213" s="1" t="s">
        <v>18</v>
      </c>
      <c r="Q213" s="32" t="s">
        <v>18</v>
      </c>
      <c r="R213" s="32" t="s">
        <v>18</v>
      </c>
      <c r="S213" s="1" t="s">
        <v>18</v>
      </c>
    </row>
    <row r="214" spans="1:19">
      <c r="A214" s="154" t="s">
        <v>53</v>
      </c>
      <c r="B214" s="2" t="s">
        <v>10</v>
      </c>
      <c r="C214" s="3" t="s">
        <v>23</v>
      </c>
      <c r="D214" s="3" t="s">
        <v>23</v>
      </c>
      <c r="E214" s="3" t="s">
        <v>23</v>
      </c>
      <c r="F214" s="1" t="s">
        <v>18</v>
      </c>
      <c r="G214" s="1" t="s">
        <v>90</v>
      </c>
      <c r="H214" s="1" t="s">
        <v>90</v>
      </c>
      <c r="I214" s="1" t="s">
        <v>18</v>
      </c>
      <c r="J214" s="1" t="s">
        <v>18</v>
      </c>
      <c r="K214" s="1" t="s">
        <v>18</v>
      </c>
      <c r="L214" s="1">
        <v>0.01</v>
      </c>
      <c r="M214" s="1" t="s">
        <v>18</v>
      </c>
      <c r="N214" s="1" t="s">
        <v>18</v>
      </c>
      <c r="O214" s="1" t="s">
        <v>18</v>
      </c>
      <c r="P214" s="1" t="s">
        <v>18</v>
      </c>
      <c r="Q214" s="32" t="s">
        <v>18</v>
      </c>
      <c r="R214" s="32" t="s">
        <v>18</v>
      </c>
      <c r="S214" s="1" t="s">
        <v>18</v>
      </c>
    </row>
    <row r="215" spans="1:19" ht="30">
      <c r="A215" s="156" t="s">
        <v>105</v>
      </c>
      <c r="B215" s="116" t="s">
        <v>10</v>
      </c>
      <c r="C215" s="8">
        <v>0.1</v>
      </c>
      <c r="D215" s="8" t="s">
        <v>94</v>
      </c>
      <c r="E215" s="8" t="s">
        <v>23</v>
      </c>
      <c r="F215" s="1" t="s">
        <v>125</v>
      </c>
      <c r="G215" s="1" t="s">
        <v>90</v>
      </c>
      <c r="H215" s="1" t="s">
        <v>90</v>
      </c>
      <c r="I215" s="1" t="s">
        <v>125</v>
      </c>
      <c r="J215" s="1" t="s">
        <v>90</v>
      </c>
      <c r="K215" s="1" t="s">
        <v>125</v>
      </c>
      <c r="L215" s="1">
        <v>0.01</v>
      </c>
      <c r="M215" s="1" t="s">
        <v>125</v>
      </c>
      <c r="N215" s="1" t="s">
        <v>125</v>
      </c>
      <c r="O215" s="1" t="s">
        <v>125</v>
      </c>
      <c r="P215" s="1" t="s">
        <v>125</v>
      </c>
      <c r="Q215" s="7" t="s">
        <v>90</v>
      </c>
      <c r="R215" s="32"/>
      <c r="S215" s="1" t="s">
        <v>125</v>
      </c>
    </row>
    <row r="216" spans="1:19">
      <c r="A216" s="155" t="s">
        <v>54</v>
      </c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7"/>
      <c r="R216" s="32"/>
      <c r="S216" s="1"/>
    </row>
    <row r="217" spans="1:19">
      <c r="A217" s="154" t="s">
        <v>55</v>
      </c>
      <c r="B217" s="2" t="s">
        <v>10</v>
      </c>
      <c r="C217" s="3" t="s">
        <v>23</v>
      </c>
      <c r="D217" s="3" t="s">
        <v>23</v>
      </c>
      <c r="E217" s="3" t="s">
        <v>23</v>
      </c>
      <c r="F217" s="1" t="s">
        <v>21</v>
      </c>
      <c r="G217" s="1" t="s">
        <v>90</v>
      </c>
      <c r="H217" s="1" t="s">
        <v>90</v>
      </c>
      <c r="I217" s="1" t="s">
        <v>21</v>
      </c>
      <c r="J217" s="1" t="s">
        <v>21</v>
      </c>
      <c r="K217" s="1" t="s">
        <v>21</v>
      </c>
      <c r="L217" s="1" t="s">
        <v>21</v>
      </c>
      <c r="M217" s="1" t="s">
        <v>21</v>
      </c>
      <c r="N217" s="1" t="s">
        <v>21</v>
      </c>
      <c r="O217" s="1" t="s">
        <v>21</v>
      </c>
      <c r="P217" s="1" t="s">
        <v>21</v>
      </c>
      <c r="Q217" s="32" t="s">
        <v>21</v>
      </c>
      <c r="R217" s="32" t="s">
        <v>21</v>
      </c>
      <c r="S217" s="1" t="s">
        <v>21</v>
      </c>
    </row>
    <row r="218" spans="1:19">
      <c r="A218" s="154" t="s">
        <v>56</v>
      </c>
      <c r="B218" s="2" t="s">
        <v>10</v>
      </c>
      <c r="C218" s="3" t="s">
        <v>23</v>
      </c>
      <c r="D218" s="3" t="s">
        <v>23</v>
      </c>
      <c r="E218" s="3" t="s">
        <v>23</v>
      </c>
      <c r="F218" s="1" t="s">
        <v>21</v>
      </c>
      <c r="G218" s="1" t="s">
        <v>90</v>
      </c>
      <c r="H218" s="1" t="s">
        <v>90</v>
      </c>
      <c r="I218" s="1" t="s">
        <v>21</v>
      </c>
      <c r="J218" s="1" t="s">
        <v>21</v>
      </c>
      <c r="K218" s="1" t="s">
        <v>21</v>
      </c>
      <c r="L218" s="1" t="s">
        <v>21</v>
      </c>
      <c r="M218" s="1" t="s">
        <v>21</v>
      </c>
      <c r="N218" s="1" t="s">
        <v>21</v>
      </c>
      <c r="O218" s="1" t="s">
        <v>21</v>
      </c>
      <c r="P218" s="1" t="s">
        <v>21</v>
      </c>
      <c r="Q218" s="32" t="s">
        <v>21</v>
      </c>
      <c r="R218" s="32" t="s">
        <v>21</v>
      </c>
      <c r="S218" s="1" t="s">
        <v>21</v>
      </c>
    </row>
    <row r="219" spans="1:19">
      <c r="A219" s="154" t="s">
        <v>57</v>
      </c>
      <c r="B219" s="2" t="s">
        <v>10</v>
      </c>
      <c r="C219" s="3" t="s">
        <v>23</v>
      </c>
      <c r="D219" s="3" t="s">
        <v>23</v>
      </c>
      <c r="E219" s="3" t="s">
        <v>23</v>
      </c>
      <c r="F219" s="1" t="s">
        <v>21</v>
      </c>
      <c r="G219" s="1" t="s">
        <v>90</v>
      </c>
      <c r="H219" s="1" t="s">
        <v>90</v>
      </c>
      <c r="I219" s="1" t="s">
        <v>21</v>
      </c>
      <c r="J219" s="1" t="s">
        <v>21</v>
      </c>
      <c r="K219" s="1" t="s">
        <v>21</v>
      </c>
      <c r="L219" s="1" t="s">
        <v>21</v>
      </c>
      <c r="M219" s="1" t="s">
        <v>21</v>
      </c>
      <c r="N219" s="1" t="s">
        <v>21</v>
      </c>
      <c r="O219" s="1" t="s">
        <v>21</v>
      </c>
      <c r="P219" s="1" t="s">
        <v>21</v>
      </c>
      <c r="Q219" s="32" t="s">
        <v>21</v>
      </c>
      <c r="R219" s="32" t="s">
        <v>21</v>
      </c>
      <c r="S219" s="1" t="s">
        <v>21</v>
      </c>
    </row>
    <row r="220" spans="1:19">
      <c r="A220" s="154" t="s">
        <v>58</v>
      </c>
      <c r="B220" s="2" t="s">
        <v>10</v>
      </c>
      <c r="C220" s="3" t="s">
        <v>23</v>
      </c>
      <c r="D220" s="3" t="s">
        <v>23</v>
      </c>
      <c r="E220" s="3" t="s">
        <v>23</v>
      </c>
      <c r="F220" s="1" t="s">
        <v>22</v>
      </c>
      <c r="G220" s="1" t="s">
        <v>90</v>
      </c>
      <c r="H220" s="1" t="s">
        <v>90</v>
      </c>
      <c r="I220" s="1" t="s">
        <v>21</v>
      </c>
      <c r="J220" s="1" t="s">
        <v>22</v>
      </c>
      <c r="K220" s="1" t="s">
        <v>22</v>
      </c>
      <c r="L220" s="1" t="s">
        <v>22</v>
      </c>
      <c r="M220" s="1" t="s">
        <v>22</v>
      </c>
      <c r="N220" s="1" t="s">
        <v>22</v>
      </c>
      <c r="O220" s="1" t="s">
        <v>22</v>
      </c>
      <c r="P220" s="1" t="s">
        <v>22</v>
      </c>
      <c r="Q220" s="32" t="s">
        <v>22</v>
      </c>
      <c r="R220" s="32" t="s">
        <v>22</v>
      </c>
      <c r="S220" s="1" t="s">
        <v>22</v>
      </c>
    </row>
    <row r="221" spans="1:19">
      <c r="A221" s="154" t="s">
        <v>59</v>
      </c>
      <c r="B221" s="2" t="s">
        <v>10</v>
      </c>
      <c r="C221" s="3" t="s">
        <v>23</v>
      </c>
      <c r="D221" s="3" t="s">
        <v>23</v>
      </c>
      <c r="E221" s="3" t="s">
        <v>23</v>
      </c>
      <c r="F221" s="1" t="s">
        <v>21</v>
      </c>
      <c r="G221" s="1" t="s">
        <v>90</v>
      </c>
      <c r="H221" s="1" t="s">
        <v>90</v>
      </c>
      <c r="I221" s="1" t="s">
        <v>21</v>
      </c>
      <c r="J221" s="1" t="s">
        <v>21</v>
      </c>
      <c r="K221" s="1" t="s">
        <v>21</v>
      </c>
      <c r="L221" s="1" t="s">
        <v>21</v>
      </c>
      <c r="M221" s="1" t="s">
        <v>21</v>
      </c>
      <c r="N221" s="1" t="s">
        <v>21</v>
      </c>
      <c r="O221" s="1" t="s">
        <v>21</v>
      </c>
      <c r="P221" s="1" t="s">
        <v>21</v>
      </c>
      <c r="Q221" s="32" t="s">
        <v>21</v>
      </c>
      <c r="R221" s="32" t="s">
        <v>21</v>
      </c>
      <c r="S221" s="1" t="s">
        <v>21</v>
      </c>
    </row>
    <row r="222" spans="1:19">
      <c r="A222" s="154" t="s">
        <v>60</v>
      </c>
      <c r="B222" s="2" t="s">
        <v>10</v>
      </c>
      <c r="C222" s="3" t="s">
        <v>23</v>
      </c>
      <c r="D222" s="3" t="s">
        <v>23</v>
      </c>
      <c r="E222" s="3" t="s">
        <v>23</v>
      </c>
      <c r="F222" s="1" t="s">
        <v>21</v>
      </c>
      <c r="G222" s="1" t="s">
        <v>90</v>
      </c>
      <c r="H222" s="1" t="s">
        <v>90</v>
      </c>
      <c r="I222" s="1" t="s">
        <v>21</v>
      </c>
      <c r="J222" s="1" t="s">
        <v>21</v>
      </c>
      <c r="K222" s="1" t="s">
        <v>21</v>
      </c>
      <c r="L222" s="1" t="s">
        <v>21</v>
      </c>
      <c r="M222" s="1" t="s">
        <v>21</v>
      </c>
      <c r="N222" s="1" t="s">
        <v>21</v>
      </c>
      <c r="O222" s="1" t="s">
        <v>21</v>
      </c>
      <c r="P222" s="1" t="s">
        <v>21</v>
      </c>
      <c r="Q222" s="32" t="s">
        <v>21</v>
      </c>
      <c r="R222" s="32" t="s">
        <v>21</v>
      </c>
      <c r="S222" s="1" t="s">
        <v>21</v>
      </c>
    </row>
    <row r="223" spans="1:19">
      <c r="A223" s="154" t="s">
        <v>61</v>
      </c>
      <c r="B223" s="2" t="s">
        <v>10</v>
      </c>
      <c r="C223" s="3" t="s">
        <v>23</v>
      </c>
      <c r="D223" s="3" t="s">
        <v>23</v>
      </c>
      <c r="E223" s="3" t="s">
        <v>23</v>
      </c>
      <c r="F223" s="1" t="s">
        <v>21</v>
      </c>
      <c r="G223" s="1" t="s">
        <v>90</v>
      </c>
      <c r="H223" s="1" t="s">
        <v>90</v>
      </c>
      <c r="I223" s="1" t="s">
        <v>21</v>
      </c>
      <c r="J223" s="1" t="s">
        <v>21</v>
      </c>
      <c r="K223" s="1" t="s">
        <v>21</v>
      </c>
      <c r="L223" s="1" t="s">
        <v>21</v>
      </c>
      <c r="M223" s="1" t="s">
        <v>21</v>
      </c>
      <c r="N223" s="1" t="s">
        <v>21</v>
      </c>
      <c r="O223" s="1" t="s">
        <v>21</v>
      </c>
      <c r="P223" s="1" t="s">
        <v>21</v>
      </c>
      <c r="Q223" s="32" t="s">
        <v>21</v>
      </c>
      <c r="R223" s="32" t="s">
        <v>21</v>
      </c>
      <c r="S223" s="1" t="s">
        <v>21</v>
      </c>
    </row>
    <row r="224" spans="1:19">
      <c r="A224" s="154" t="s">
        <v>62</v>
      </c>
      <c r="B224" s="2" t="s">
        <v>10</v>
      </c>
      <c r="C224" s="3" t="s">
        <v>23</v>
      </c>
      <c r="D224" s="3" t="s">
        <v>23</v>
      </c>
      <c r="E224" s="3" t="s">
        <v>23</v>
      </c>
      <c r="F224" s="1" t="s">
        <v>21</v>
      </c>
      <c r="G224" s="1" t="s">
        <v>90</v>
      </c>
      <c r="H224" s="1" t="s">
        <v>90</v>
      </c>
      <c r="I224" s="1" t="s">
        <v>21</v>
      </c>
      <c r="J224" s="1" t="s">
        <v>21</v>
      </c>
      <c r="K224" s="1" t="s">
        <v>21</v>
      </c>
      <c r="L224" s="1" t="s">
        <v>21</v>
      </c>
      <c r="M224" s="1" t="s">
        <v>21</v>
      </c>
      <c r="N224" s="1" t="s">
        <v>21</v>
      </c>
      <c r="O224" s="1" t="s">
        <v>21</v>
      </c>
      <c r="P224" s="1" t="s">
        <v>21</v>
      </c>
      <c r="Q224" s="32" t="s">
        <v>21</v>
      </c>
      <c r="R224" s="32" t="s">
        <v>21</v>
      </c>
      <c r="S224" s="1" t="s">
        <v>21</v>
      </c>
    </row>
    <row r="225" spans="1:33">
      <c r="A225" s="154" t="s">
        <v>63</v>
      </c>
      <c r="B225" s="2" t="s">
        <v>10</v>
      </c>
      <c r="C225" s="3" t="s">
        <v>23</v>
      </c>
      <c r="D225" s="3" t="s">
        <v>23</v>
      </c>
      <c r="E225" s="3" t="s">
        <v>23</v>
      </c>
      <c r="F225" s="1" t="s">
        <v>21</v>
      </c>
      <c r="G225" s="1" t="s">
        <v>90</v>
      </c>
      <c r="H225" s="1" t="s">
        <v>90</v>
      </c>
      <c r="I225" s="1" t="s">
        <v>21</v>
      </c>
      <c r="J225" s="1" t="s">
        <v>21</v>
      </c>
      <c r="K225" s="1" t="s">
        <v>21</v>
      </c>
      <c r="L225" s="1" t="s">
        <v>21</v>
      </c>
      <c r="M225" s="1" t="s">
        <v>21</v>
      </c>
      <c r="N225" s="1" t="s">
        <v>21</v>
      </c>
      <c r="O225" s="1" t="s">
        <v>21</v>
      </c>
      <c r="P225" s="1" t="s">
        <v>21</v>
      </c>
      <c r="Q225" s="32" t="s">
        <v>21</v>
      </c>
      <c r="R225" s="32" t="s">
        <v>21</v>
      </c>
      <c r="S225" s="1" t="s">
        <v>21</v>
      </c>
    </row>
    <row r="226" spans="1:33">
      <c r="A226" s="154" t="s">
        <v>64</v>
      </c>
      <c r="B226" s="2" t="s">
        <v>10</v>
      </c>
      <c r="C226" s="3" t="s">
        <v>23</v>
      </c>
      <c r="D226" s="3" t="s">
        <v>23</v>
      </c>
      <c r="E226" s="3" t="s">
        <v>23</v>
      </c>
      <c r="F226" s="1" t="s">
        <v>21</v>
      </c>
      <c r="G226" s="1" t="s">
        <v>90</v>
      </c>
      <c r="H226" s="1" t="s">
        <v>90</v>
      </c>
      <c r="I226" s="1" t="s">
        <v>21</v>
      </c>
      <c r="J226" s="1" t="s">
        <v>21</v>
      </c>
      <c r="K226" s="1" t="s">
        <v>21</v>
      </c>
      <c r="L226" s="1" t="s">
        <v>21</v>
      </c>
      <c r="M226" s="1" t="s">
        <v>21</v>
      </c>
      <c r="N226" s="1" t="s">
        <v>21</v>
      </c>
      <c r="O226" s="1" t="s">
        <v>21</v>
      </c>
      <c r="P226" s="1" t="s">
        <v>21</v>
      </c>
      <c r="Q226" s="32" t="s">
        <v>21</v>
      </c>
      <c r="R226" s="32" t="s">
        <v>21</v>
      </c>
      <c r="S226" s="1" t="s">
        <v>21</v>
      </c>
    </row>
    <row r="227" spans="1:33">
      <c r="A227" s="154" t="s">
        <v>65</v>
      </c>
      <c r="B227" s="2" t="s">
        <v>10</v>
      </c>
      <c r="C227" s="3" t="s">
        <v>23</v>
      </c>
      <c r="D227" s="3" t="s">
        <v>23</v>
      </c>
      <c r="E227" s="3" t="s">
        <v>23</v>
      </c>
      <c r="F227" s="1" t="s">
        <v>21</v>
      </c>
      <c r="G227" s="1" t="s">
        <v>90</v>
      </c>
      <c r="H227" s="1" t="s">
        <v>90</v>
      </c>
      <c r="I227" s="1" t="s">
        <v>21</v>
      </c>
      <c r="J227" s="1" t="s">
        <v>21</v>
      </c>
      <c r="K227" s="1" t="s">
        <v>21</v>
      </c>
      <c r="L227" s="1" t="s">
        <v>21</v>
      </c>
      <c r="M227" s="1" t="s">
        <v>21</v>
      </c>
      <c r="N227" s="1" t="s">
        <v>21</v>
      </c>
      <c r="O227" s="1" t="s">
        <v>21</v>
      </c>
      <c r="P227" s="1" t="s">
        <v>21</v>
      </c>
      <c r="Q227" s="32" t="s">
        <v>21</v>
      </c>
      <c r="R227" s="32" t="s">
        <v>21</v>
      </c>
      <c r="S227" s="1" t="s">
        <v>21</v>
      </c>
    </row>
    <row r="228" spans="1:33">
      <c r="A228" s="154" t="s">
        <v>66</v>
      </c>
      <c r="B228" s="2" t="s">
        <v>10</v>
      </c>
      <c r="C228" s="3" t="s">
        <v>23</v>
      </c>
      <c r="D228" s="3" t="s">
        <v>23</v>
      </c>
      <c r="E228" s="3" t="s">
        <v>23</v>
      </c>
      <c r="F228" s="1" t="s">
        <v>21</v>
      </c>
      <c r="G228" s="1" t="s">
        <v>90</v>
      </c>
      <c r="H228" s="1" t="s">
        <v>90</v>
      </c>
      <c r="I228" s="1" t="s">
        <v>21</v>
      </c>
      <c r="J228" s="1" t="s">
        <v>21</v>
      </c>
      <c r="K228" s="1" t="s">
        <v>21</v>
      </c>
      <c r="L228" s="1" t="s">
        <v>21</v>
      </c>
      <c r="M228" s="1" t="s">
        <v>21</v>
      </c>
      <c r="N228" s="1" t="s">
        <v>21</v>
      </c>
      <c r="O228" s="1" t="s">
        <v>21</v>
      </c>
      <c r="P228" s="1" t="s">
        <v>21</v>
      </c>
      <c r="Q228" s="32" t="s">
        <v>21</v>
      </c>
      <c r="R228" s="32" t="s">
        <v>21</v>
      </c>
      <c r="S228" s="1" t="s">
        <v>21</v>
      </c>
    </row>
    <row r="229" spans="1:33">
      <c r="A229" s="154" t="s">
        <v>88</v>
      </c>
      <c r="B229" s="2" t="s">
        <v>10</v>
      </c>
      <c r="C229" s="3" t="s">
        <v>23</v>
      </c>
      <c r="D229" s="3" t="s">
        <v>23</v>
      </c>
      <c r="E229" s="3" t="s">
        <v>23</v>
      </c>
      <c r="F229" s="1" t="s">
        <v>22</v>
      </c>
      <c r="G229" s="1" t="s">
        <v>90</v>
      </c>
      <c r="H229" s="1" t="s">
        <v>90</v>
      </c>
      <c r="I229" s="1" t="s">
        <v>22</v>
      </c>
      <c r="J229" s="1" t="s">
        <v>22</v>
      </c>
      <c r="K229" s="1" t="s">
        <v>22</v>
      </c>
      <c r="L229" s="1" t="s">
        <v>22</v>
      </c>
      <c r="M229" s="1" t="s">
        <v>22</v>
      </c>
      <c r="N229" s="1" t="s">
        <v>22</v>
      </c>
      <c r="O229" s="1" t="s">
        <v>22</v>
      </c>
      <c r="P229" s="1" t="s">
        <v>22</v>
      </c>
      <c r="Q229" s="1" t="s">
        <v>22</v>
      </c>
      <c r="R229" s="32" t="s">
        <v>22</v>
      </c>
      <c r="S229" s="1" t="s">
        <v>22</v>
      </c>
    </row>
    <row r="230" spans="1:33" ht="135" customHeight="1">
      <c r="A230" s="177" t="s">
        <v>91</v>
      </c>
      <c r="B230" s="178"/>
      <c r="C230" s="178"/>
      <c r="D230" s="178"/>
      <c r="E230" s="178"/>
      <c r="F230" s="178"/>
      <c r="G230" s="178"/>
      <c r="H230" s="178"/>
      <c r="I230" s="178"/>
      <c r="J230" s="178"/>
      <c r="K230" s="178"/>
      <c r="L230" s="178"/>
      <c r="M230" s="178"/>
      <c r="N230" s="178"/>
      <c r="O230" s="178"/>
      <c r="P230" s="178"/>
      <c r="Q230" s="178"/>
      <c r="R230" s="178"/>
      <c r="S230" s="179"/>
    </row>
    <row r="231" spans="1:33">
      <c r="A231" s="150"/>
      <c r="B231" s="151"/>
      <c r="C231" s="151"/>
      <c r="D231" s="151"/>
      <c r="E231" s="151"/>
      <c r="F231" s="151"/>
      <c r="G231" s="151"/>
      <c r="H231" s="151"/>
      <c r="I231" s="151"/>
      <c r="J231" s="151"/>
      <c r="K231" s="151"/>
      <c r="L231" s="151"/>
      <c r="M231" s="151"/>
      <c r="N231" s="151"/>
      <c r="O231" s="151"/>
      <c r="P231" s="151"/>
      <c r="Q231" s="148"/>
      <c r="R231" s="148"/>
      <c r="S231" s="149"/>
    </row>
    <row r="232" spans="1:33">
      <c r="A232" s="175" t="s">
        <v>0</v>
      </c>
      <c r="B232" s="175" t="s">
        <v>1</v>
      </c>
      <c r="C232" s="175" t="s">
        <v>2</v>
      </c>
      <c r="D232" s="175" t="s">
        <v>3</v>
      </c>
      <c r="E232" s="175"/>
      <c r="F232" s="175" t="s">
        <v>121</v>
      </c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  <c r="R232" s="175"/>
      <c r="S232" s="175"/>
    </row>
    <row r="233" spans="1:33">
      <c r="A233" s="175"/>
      <c r="B233" s="175"/>
      <c r="C233" s="175"/>
      <c r="D233" s="137" t="s">
        <v>4</v>
      </c>
      <c r="E233" s="137" t="s">
        <v>5</v>
      </c>
      <c r="F233" s="4">
        <v>44044</v>
      </c>
      <c r="G233" s="4">
        <v>44075</v>
      </c>
      <c r="H233" s="4">
        <v>44105</v>
      </c>
      <c r="I233" s="4">
        <v>44136</v>
      </c>
      <c r="J233" s="4">
        <v>44166</v>
      </c>
      <c r="K233" s="4">
        <v>44197</v>
      </c>
      <c r="L233" s="4">
        <v>44228</v>
      </c>
      <c r="M233" s="4">
        <v>44256</v>
      </c>
      <c r="N233" s="4">
        <v>44287</v>
      </c>
      <c r="O233" s="4">
        <v>44317</v>
      </c>
      <c r="P233" s="4">
        <v>44348</v>
      </c>
      <c r="Q233" s="4">
        <v>44593</v>
      </c>
      <c r="R233" s="4">
        <v>44866</v>
      </c>
      <c r="S233" s="4" t="s">
        <v>177</v>
      </c>
    </row>
    <row r="234" spans="1:33">
      <c r="A234" s="143" t="s">
        <v>6</v>
      </c>
      <c r="B234" s="1"/>
      <c r="C234" s="1"/>
      <c r="D234" s="1"/>
      <c r="E234" s="1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7"/>
      <c r="R234" s="7"/>
      <c r="S234" s="7"/>
    </row>
    <row r="235" spans="1:33">
      <c r="A235" s="144" t="s">
        <v>9</v>
      </c>
      <c r="B235" s="2" t="s">
        <v>9</v>
      </c>
      <c r="C235" s="3" t="s">
        <v>23</v>
      </c>
      <c r="D235" s="3" t="s">
        <v>23</v>
      </c>
      <c r="E235" s="3" t="s">
        <v>23</v>
      </c>
      <c r="F235" s="32">
        <v>7.73</v>
      </c>
      <c r="G235" s="32">
        <v>7.98</v>
      </c>
      <c r="H235" s="32">
        <v>8.06</v>
      </c>
      <c r="I235" s="32">
        <v>8.1300000000000008</v>
      </c>
      <c r="J235" s="1">
        <v>7.85</v>
      </c>
      <c r="K235" s="32">
        <v>7.85</v>
      </c>
      <c r="L235" s="32">
        <v>7.74</v>
      </c>
      <c r="M235" s="32">
        <v>7.43</v>
      </c>
      <c r="N235" s="32">
        <v>7.92</v>
      </c>
      <c r="O235" s="32">
        <v>7.65</v>
      </c>
      <c r="P235" s="32">
        <v>7.5</v>
      </c>
      <c r="Q235" s="7">
        <v>7.64</v>
      </c>
      <c r="R235" s="32">
        <v>7.6</v>
      </c>
      <c r="S235" s="47">
        <f>AVERAGE(U235:AF235)</f>
        <v>7.7900000000000018</v>
      </c>
      <c r="U235">
        <v>7.73</v>
      </c>
      <c r="V235">
        <v>7.98</v>
      </c>
      <c r="W235">
        <v>8.06</v>
      </c>
      <c r="X235">
        <v>8.1300000000000008</v>
      </c>
      <c r="Y235">
        <v>7.85</v>
      </c>
      <c r="Z235">
        <v>7.85</v>
      </c>
      <c r="AA235">
        <v>7.74</v>
      </c>
      <c r="AB235">
        <v>7.43</v>
      </c>
      <c r="AC235">
        <v>7.92</v>
      </c>
      <c r="AD235">
        <v>7.65</v>
      </c>
      <c r="AE235">
        <v>7.5</v>
      </c>
      <c r="AF235">
        <v>7.64</v>
      </c>
      <c r="AG235">
        <v>7.7900000000000018</v>
      </c>
    </row>
    <row r="236" spans="1:33">
      <c r="A236" s="144" t="s">
        <v>89</v>
      </c>
      <c r="B236" s="2" t="s">
        <v>10</v>
      </c>
      <c r="C236" s="3" t="s">
        <v>23</v>
      </c>
      <c r="D236" s="3" t="s">
        <v>23</v>
      </c>
      <c r="E236" s="3" t="s">
        <v>23</v>
      </c>
      <c r="F236" s="32">
        <v>650</v>
      </c>
      <c r="G236" s="32">
        <v>451</v>
      </c>
      <c r="H236" s="32">
        <v>563</v>
      </c>
      <c r="I236" s="32">
        <v>528</v>
      </c>
      <c r="J236" s="1">
        <v>660</v>
      </c>
      <c r="K236" s="32" t="s">
        <v>127</v>
      </c>
      <c r="L236" s="32">
        <v>652</v>
      </c>
      <c r="M236" s="32">
        <v>636</v>
      </c>
      <c r="N236" s="32">
        <v>636</v>
      </c>
      <c r="O236" s="32">
        <v>707</v>
      </c>
      <c r="P236" s="32">
        <v>660</v>
      </c>
      <c r="Q236" s="32">
        <v>729</v>
      </c>
      <c r="R236" s="32">
        <v>673</v>
      </c>
      <c r="S236" s="124">
        <f t="shared" ref="S236:S238" si="19">AVERAGE(U236:AF236)</f>
        <v>573.5</v>
      </c>
      <c r="U236">
        <v>650</v>
      </c>
      <c r="V236">
        <v>451</v>
      </c>
      <c r="W236">
        <v>563</v>
      </c>
      <c r="X236">
        <v>528</v>
      </c>
      <c r="Y236">
        <v>660</v>
      </c>
      <c r="Z236">
        <v>10</v>
      </c>
      <c r="AA236">
        <v>652</v>
      </c>
      <c r="AB236">
        <v>636</v>
      </c>
      <c r="AC236">
        <v>636</v>
      </c>
      <c r="AD236">
        <v>707</v>
      </c>
      <c r="AE236">
        <v>660</v>
      </c>
      <c r="AF236">
        <v>729</v>
      </c>
      <c r="AG236">
        <v>624.72727272727275</v>
      </c>
    </row>
    <row r="237" spans="1:33">
      <c r="A237" s="144" t="s">
        <v>24</v>
      </c>
      <c r="B237" s="2" t="s">
        <v>11</v>
      </c>
      <c r="C237" s="3" t="s">
        <v>23</v>
      </c>
      <c r="D237" s="3" t="s">
        <v>23</v>
      </c>
      <c r="E237" s="3" t="s">
        <v>23</v>
      </c>
      <c r="F237" s="32">
        <v>264</v>
      </c>
      <c r="G237" s="32">
        <v>231</v>
      </c>
      <c r="H237" s="32">
        <v>248</v>
      </c>
      <c r="I237" s="32">
        <v>210</v>
      </c>
      <c r="J237" s="1">
        <v>240</v>
      </c>
      <c r="K237" s="32">
        <v>230</v>
      </c>
      <c r="L237" s="32">
        <v>225</v>
      </c>
      <c r="M237" s="32">
        <v>250</v>
      </c>
      <c r="N237" s="32">
        <v>255</v>
      </c>
      <c r="O237" s="32">
        <v>175</v>
      </c>
      <c r="P237" s="32">
        <v>210</v>
      </c>
      <c r="Q237" s="32">
        <v>310</v>
      </c>
      <c r="R237" s="32">
        <v>330</v>
      </c>
      <c r="S237" s="124">
        <f t="shared" si="19"/>
        <v>237.33333333333334</v>
      </c>
      <c r="U237">
        <v>264</v>
      </c>
      <c r="V237">
        <v>231</v>
      </c>
      <c r="W237">
        <v>248</v>
      </c>
      <c r="X237">
        <v>210</v>
      </c>
      <c r="Y237">
        <v>240</v>
      </c>
      <c r="Z237">
        <v>230</v>
      </c>
      <c r="AA237">
        <v>225</v>
      </c>
      <c r="AB237">
        <v>250</v>
      </c>
      <c r="AC237">
        <v>255</v>
      </c>
      <c r="AD237">
        <v>175</v>
      </c>
      <c r="AE237">
        <v>210</v>
      </c>
      <c r="AF237">
        <v>310</v>
      </c>
      <c r="AG237">
        <v>237.33333333333334</v>
      </c>
    </row>
    <row r="238" spans="1:33">
      <c r="A238" s="144" t="s">
        <v>25</v>
      </c>
      <c r="B238" s="2" t="s">
        <v>11</v>
      </c>
      <c r="C238" s="3" t="s">
        <v>23</v>
      </c>
      <c r="D238" s="3" t="s">
        <v>23</v>
      </c>
      <c r="E238" s="3" t="s">
        <v>23</v>
      </c>
      <c r="F238" s="32">
        <v>230</v>
      </c>
      <c r="G238" s="32">
        <v>195</v>
      </c>
      <c r="H238" s="32">
        <v>275</v>
      </c>
      <c r="I238" s="32">
        <v>210</v>
      </c>
      <c r="J238" s="1">
        <v>240</v>
      </c>
      <c r="K238" s="32">
        <v>230</v>
      </c>
      <c r="L238" s="32">
        <v>225</v>
      </c>
      <c r="M238" s="32">
        <v>250</v>
      </c>
      <c r="N238" s="32">
        <v>255</v>
      </c>
      <c r="O238" s="32">
        <v>175</v>
      </c>
      <c r="P238" s="32">
        <v>210</v>
      </c>
      <c r="Q238" s="32">
        <v>310</v>
      </c>
      <c r="R238" s="32">
        <v>330</v>
      </c>
      <c r="S238" s="124">
        <f t="shared" si="19"/>
        <v>233.75</v>
      </c>
      <c r="U238">
        <v>230</v>
      </c>
      <c r="V238">
        <v>195</v>
      </c>
      <c r="W238">
        <v>275</v>
      </c>
      <c r="X238">
        <v>210</v>
      </c>
      <c r="Y238">
        <v>240</v>
      </c>
      <c r="Z238">
        <v>230</v>
      </c>
      <c r="AA238">
        <v>225</v>
      </c>
      <c r="AB238">
        <v>250</v>
      </c>
      <c r="AC238">
        <v>255</v>
      </c>
      <c r="AD238">
        <v>175</v>
      </c>
      <c r="AE238">
        <v>210</v>
      </c>
      <c r="AF238">
        <v>310</v>
      </c>
      <c r="AG238">
        <v>233.75</v>
      </c>
    </row>
    <row r="239" spans="1:33">
      <c r="A239" s="144" t="s">
        <v>26</v>
      </c>
      <c r="B239" s="2" t="s">
        <v>11</v>
      </c>
      <c r="C239" s="3" t="s">
        <v>23</v>
      </c>
      <c r="D239" s="3" t="s">
        <v>23</v>
      </c>
      <c r="E239" s="3" t="s">
        <v>23</v>
      </c>
      <c r="F239" s="32" t="s">
        <v>13</v>
      </c>
      <c r="G239" s="32" t="s">
        <v>13</v>
      </c>
      <c r="H239" s="32" t="s">
        <v>13</v>
      </c>
      <c r="I239" s="32" t="s">
        <v>13</v>
      </c>
      <c r="J239" s="1" t="s">
        <v>13</v>
      </c>
      <c r="K239" s="32" t="s">
        <v>13</v>
      </c>
      <c r="L239" s="32" t="s">
        <v>13</v>
      </c>
      <c r="M239" s="32" t="s">
        <v>13</v>
      </c>
      <c r="N239" s="32" t="s">
        <v>13</v>
      </c>
      <c r="O239" s="32" t="s">
        <v>13</v>
      </c>
      <c r="P239" s="32" t="s">
        <v>13</v>
      </c>
      <c r="Q239" s="32" t="s">
        <v>13</v>
      </c>
      <c r="R239" s="32" t="s">
        <v>13</v>
      </c>
      <c r="S239" s="32" t="s">
        <v>13</v>
      </c>
      <c r="U239">
        <v>15</v>
      </c>
      <c r="V239">
        <v>15</v>
      </c>
      <c r="W239">
        <v>15</v>
      </c>
      <c r="X239">
        <v>15</v>
      </c>
      <c r="Y239">
        <v>15</v>
      </c>
      <c r="Z239">
        <v>15</v>
      </c>
      <c r="AA239">
        <v>15</v>
      </c>
      <c r="AB239">
        <v>15</v>
      </c>
      <c r="AC239">
        <v>15</v>
      </c>
      <c r="AD239">
        <v>15</v>
      </c>
      <c r="AE239">
        <v>15</v>
      </c>
      <c r="AF239">
        <v>15</v>
      </c>
      <c r="AG239">
        <v>15</v>
      </c>
    </row>
    <row r="240" spans="1:33">
      <c r="A240" s="144" t="s">
        <v>27</v>
      </c>
      <c r="B240" s="2" t="s">
        <v>12</v>
      </c>
      <c r="C240" s="3" t="s">
        <v>23</v>
      </c>
      <c r="D240" s="3" t="s">
        <v>23</v>
      </c>
      <c r="E240" s="3" t="s">
        <v>23</v>
      </c>
      <c r="F240" s="32">
        <v>69</v>
      </c>
      <c r="G240" s="32">
        <v>348</v>
      </c>
      <c r="H240" s="32">
        <v>332</v>
      </c>
      <c r="I240" s="32">
        <v>1006</v>
      </c>
      <c r="J240" s="1">
        <v>456</v>
      </c>
      <c r="K240" s="32">
        <v>2270</v>
      </c>
      <c r="L240" s="32">
        <v>1110</v>
      </c>
      <c r="M240" s="32">
        <v>692</v>
      </c>
      <c r="N240" s="32">
        <v>425</v>
      </c>
      <c r="O240" s="32">
        <v>677</v>
      </c>
      <c r="P240" s="32">
        <v>26</v>
      </c>
      <c r="Q240" s="32">
        <v>507</v>
      </c>
      <c r="R240" s="32">
        <v>496</v>
      </c>
      <c r="S240" s="124">
        <f t="shared" ref="S240:S248" si="20">AVERAGE(U240:AF240)</f>
        <v>659.83333333333337</v>
      </c>
      <c r="U240">
        <v>69</v>
      </c>
      <c r="V240">
        <v>348</v>
      </c>
      <c r="W240">
        <v>332</v>
      </c>
      <c r="X240">
        <v>1006</v>
      </c>
      <c r="Y240">
        <v>456</v>
      </c>
      <c r="Z240">
        <v>2270</v>
      </c>
      <c r="AA240">
        <v>1110</v>
      </c>
      <c r="AB240">
        <v>692</v>
      </c>
      <c r="AC240">
        <v>425</v>
      </c>
      <c r="AD240">
        <v>677</v>
      </c>
      <c r="AE240">
        <v>26</v>
      </c>
      <c r="AF240">
        <v>507</v>
      </c>
      <c r="AG240">
        <v>659.83333333333337</v>
      </c>
    </row>
    <row r="241" spans="1:33">
      <c r="A241" s="144" t="s">
        <v>28</v>
      </c>
      <c r="B241" s="2" t="s">
        <v>12</v>
      </c>
      <c r="C241" s="3" t="s">
        <v>23</v>
      </c>
      <c r="D241" s="3" t="s">
        <v>23</v>
      </c>
      <c r="E241" s="3" t="s">
        <v>23</v>
      </c>
      <c r="F241" s="32">
        <v>690</v>
      </c>
      <c r="G241" s="32">
        <v>314</v>
      </c>
      <c r="H241" s="32">
        <v>705</v>
      </c>
      <c r="I241" s="32">
        <v>175</v>
      </c>
      <c r="J241" s="1">
        <v>3131</v>
      </c>
      <c r="K241" s="32">
        <v>4830</v>
      </c>
      <c r="L241" s="32">
        <v>3748</v>
      </c>
      <c r="M241" s="32">
        <v>7772</v>
      </c>
      <c r="N241" s="32">
        <v>1549</v>
      </c>
      <c r="O241" s="32">
        <v>7307</v>
      </c>
      <c r="P241" s="32">
        <v>3508</v>
      </c>
      <c r="Q241" s="32">
        <v>21</v>
      </c>
      <c r="R241" s="32">
        <v>404</v>
      </c>
      <c r="S241" s="124">
        <f t="shared" si="20"/>
        <v>2812.5</v>
      </c>
      <c r="U241">
        <v>690</v>
      </c>
      <c r="V241">
        <v>314</v>
      </c>
      <c r="W241">
        <v>705</v>
      </c>
      <c r="X241">
        <v>175</v>
      </c>
      <c r="Y241">
        <v>3131</v>
      </c>
      <c r="Z241">
        <v>4830</v>
      </c>
      <c r="AA241">
        <v>3748</v>
      </c>
      <c r="AB241">
        <v>7772</v>
      </c>
      <c r="AC241">
        <v>1549</v>
      </c>
      <c r="AD241">
        <v>7307</v>
      </c>
      <c r="AE241">
        <v>3508</v>
      </c>
      <c r="AF241">
        <v>21</v>
      </c>
      <c r="AG241">
        <v>2812.5</v>
      </c>
    </row>
    <row r="242" spans="1:33">
      <c r="A242" s="144" t="s">
        <v>29</v>
      </c>
      <c r="B242" s="2" t="s">
        <v>12</v>
      </c>
      <c r="C242" s="3" t="s">
        <v>23</v>
      </c>
      <c r="D242" s="3">
        <v>0.6</v>
      </c>
      <c r="E242" s="3" t="s">
        <v>23</v>
      </c>
      <c r="F242" s="32" t="s">
        <v>14</v>
      </c>
      <c r="G242" s="32">
        <v>0.1</v>
      </c>
      <c r="H242" s="32">
        <v>0.12</v>
      </c>
      <c r="I242" s="32">
        <v>0.15</v>
      </c>
      <c r="J242" s="1">
        <v>0.02</v>
      </c>
      <c r="K242" s="32">
        <v>0.15</v>
      </c>
      <c r="L242" s="32">
        <v>0.04</v>
      </c>
      <c r="M242" s="32" t="s">
        <v>14</v>
      </c>
      <c r="N242" s="32">
        <v>0.03</v>
      </c>
      <c r="O242" s="32">
        <v>0.21</v>
      </c>
      <c r="P242" s="32">
        <v>0.06</v>
      </c>
      <c r="Q242" s="32">
        <v>0.04</v>
      </c>
      <c r="R242" s="32" t="s">
        <v>180</v>
      </c>
      <c r="S242" s="32">
        <f t="shared" si="20"/>
        <v>8.0000000000000016E-2</v>
      </c>
      <c r="U242">
        <v>0.02</v>
      </c>
      <c r="V242">
        <v>0.1</v>
      </c>
      <c r="W242">
        <v>0.12</v>
      </c>
      <c r="X242">
        <v>0.15</v>
      </c>
      <c r="Y242">
        <v>0.02</v>
      </c>
      <c r="Z242">
        <v>0.15</v>
      </c>
      <c r="AA242">
        <v>0.04</v>
      </c>
      <c r="AB242">
        <v>0.02</v>
      </c>
      <c r="AC242">
        <v>0.03</v>
      </c>
      <c r="AD242">
        <v>0.21</v>
      </c>
      <c r="AE242">
        <v>0.06</v>
      </c>
      <c r="AF242">
        <v>0.04</v>
      </c>
      <c r="AG242">
        <v>9.2000000000000012E-2</v>
      </c>
    </row>
    <row r="243" spans="1:33">
      <c r="A243" s="144" t="s">
        <v>93</v>
      </c>
      <c r="B243" s="2" t="s">
        <v>12</v>
      </c>
      <c r="C243" s="3">
        <v>0.5</v>
      </c>
      <c r="D243" s="3" t="s">
        <v>94</v>
      </c>
      <c r="E243" s="3" t="s">
        <v>94</v>
      </c>
      <c r="F243" s="67" t="s">
        <v>90</v>
      </c>
      <c r="G243" s="56">
        <f>G242*(18/14)</f>
        <v>0.12857142857142859</v>
      </c>
      <c r="H243" s="56">
        <v>0.1542857142857143</v>
      </c>
      <c r="I243" s="56">
        <v>0.19285714285714287</v>
      </c>
      <c r="J243" s="7">
        <f>J242*(18/14)</f>
        <v>2.5714285714285717E-2</v>
      </c>
      <c r="K243" s="7">
        <f t="shared" ref="K243:P243" si="21">K242*(18/14)</f>
        <v>0.19285714285714287</v>
      </c>
      <c r="L243" s="7">
        <f t="shared" si="21"/>
        <v>5.1428571428571435E-2</v>
      </c>
      <c r="M243" s="8" t="s">
        <v>90</v>
      </c>
      <c r="N243" s="7">
        <f t="shared" si="21"/>
        <v>3.8571428571428576E-2</v>
      </c>
      <c r="O243" s="7">
        <f t="shared" si="21"/>
        <v>0.27</v>
      </c>
      <c r="P243" s="7">
        <f t="shared" si="21"/>
        <v>7.7142857142857152E-2</v>
      </c>
      <c r="Q243" s="7" t="s">
        <v>90</v>
      </c>
      <c r="R243" s="32"/>
      <c r="S243" s="141">
        <f t="shared" si="20"/>
        <v>0.12571428571428572</v>
      </c>
      <c r="U243" t="s">
        <v>90</v>
      </c>
      <c r="V243">
        <v>0.12857142857142859</v>
      </c>
      <c r="W243">
        <v>0.1542857142857143</v>
      </c>
      <c r="X243">
        <v>0.19285714285714287</v>
      </c>
      <c r="Y243">
        <v>2.5714285714285717E-2</v>
      </c>
      <c r="Z243">
        <v>0.19285714285714287</v>
      </c>
      <c r="AA243">
        <v>5.1428571428571435E-2</v>
      </c>
      <c r="AB243" t="s">
        <v>90</v>
      </c>
      <c r="AC243">
        <v>3.8571428571428576E-2</v>
      </c>
      <c r="AD243">
        <v>0.27</v>
      </c>
      <c r="AE243">
        <v>7.7142857142857152E-2</v>
      </c>
      <c r="AF243" t="s">
        <v>90</v>
      </c>
      <c r="AG243">
        <v>0.12571428571428572</v>
      </c>
    </row>
    <row r="244" spans="1:33">
      <c r="A244" s="144" t="s">
        <v>30</v>
      </c>
      <c r="B244" s="2" t="s">
        <v>12</v>
      </c>
      <c r="C244" s="3" t="s">
        <v>23</v>
      </c>
      <c r="D244" s="3" t="s">
        <v>23</v>
      </c>
      <c r="E244" s="3" t="s">
        <v>23</v>
      </c>
      <c r="F244" s="32">
        <v>32</v>
      </c>
      <c r="G244" s="32">
        <v>15</v>
      </c>
      <c r="H244" s="32">
        <v>22</v>
      </c>
      <c r="I244" s="32">
        <v>19</v>
      </c>
      <c r="J244" s="1">
        <v>28</v>
      </c>
      <c r="K244" s="32">
        <v>27</v>
      </c>
      <c r="L244" s="32">
        <v>27</v>
      </c>
      <c r="M244" s="32">
        <v>28</v>
      </c>
      <c r="N244" s="32">
        <v>24</v>
      </c>
      <c r="O244" s="32">
        <v>34</v>
      </c>
      <c r="P244" s="32">
        <v>44</v>
      </c>
      <c r="Q244" s="32">
        <v>29</v>
      </c>
      <c r="R244" s="32">
        <v>27</v>
      </c>
      <c r="S244" s="124">
        <f t="shared" si="20"/>
        <v>27.416666666666668</v>
      </c>
      <c r="U244">
        <v>32</v>
      </c>
      <c r="V244">
        <v>15</v>
      </c>
      <c r="W244">
        <v>22</v>
      </c>
      <c r="X244">
        <v>19</v>
      </c>
      <c r="Y244">
        <v>28</v>
      </c>
      <c r="Z244">
        <v>27</v>
      </c>
      <c r="AA244">
        <v>27</v>
      </c>
      <c r="AB244">
        <v>28</v>
      </c>
      <c r="AC244">
        <v>24</v>
      </c>
      <c r="AD244">
        <v>34</v>
      </c>
      <c r="AE244">
        <v>44</v>
      </c>
      <c r="AF244">
        <v>29</v>
      </c>
      <c r="AG244">
        <v>27.416666666666668</v>
      </c>
    </row>
    <row r="245" spans="1:33">
      <c r="A245" s="144" t="s">
        <v>31</v>
      </c>
      <c r="B245" s="2" t="s">
        <v>12</v>
      </c>
      <c r="C245" s="1">
        <v>0.1</v>
      </c>
      <c r="D245" s="3" t="s">
        <v>23</v>
      </c>
      <c r="E245" s="3" t="s">
        <v>23</v>
      </c>
      <c r="F245" s="32">
        <v>0.8</v>
      </c>
      <c r="G245" s="32">
        <v>7.1</v>
      </c>
      <c r="H245" s="32">
        <v>3.3</v>
      </c>
      <c r="I245" s="32">
        <v>0.5</v>
      </c>
      <c r="J245" s="40" t="s">
        <v>19</v>
      </c>
      <c r="K245" s="32" t="s">
        <v>19</v>
      </c>
      <c r="L245" s="32" t="s">
        <v>19</v>
      </c>
      <c r="M245" s="32" t="s">
        <v>19</v>
      </c>
      <c r="N245" s="32" t="s">
        <v>19</v>
      </c>
      <c r="O245" s="32" t="s">
        <v>19</v>
      </c>
      <c r="P245" s="32" t="s">
        <v>19</v>
      </c>
      <c r="Q245" s="32" t="s">
        <v>19</v>
      </c>
      <c r="R245" s="32" t="s">
        <v>19</v>
      </c>
      <c r="S245" s="119">
        <f t="shared" si="20"/>
        <v>1.0416666666666663</v>
      </c>
      <c r="U245">
        <v>0.8</v>
      </c>
      <c r="V245">
        <v>7.1</v>
      </c>
      <c r="W245">
        <v>3.3</v>
      </c>
      <c r="X245">
        <v>0.5</v>
      </c>
      <c r="Y245">
        <v>0.1</v>
      </c>
      <c r="Z245">
        <v>0.1</v>
      </c>
      <c r="AA245">
        <v>0.1</v>
      </c>
      <c r="AB245">
        <v>0.1</v>
      </c>
      <c r="AC245">
        <v>0.1</v>
      </c>
      <c r="AD245">
        <v>0.1</v>
      </c>
      <c r="AE245">
        <v>0.1</v>
      </c>
      <c r="AF245">
        <v>0.1</v>
      </c>
      <c r="AG245">
        <v>2.9249999999999998</v>
      </c>
    </row>
    <row r="246" spans="1:33">
      <c r="A246" s="144" t="s">
        <v>32</v>
      </c>
      <c r="B246" s="2" t="s">
        <v>12</v>
      </c>
      <c r="C246" s="1">
        <v>50</v>
      </c>
      <c r="D246" s="3" t="s">
        <v>23</v>
      </c>
      <c r="E246" s="3" t="s">
        <v>23</v>
      </c>
      <c r="F246" s="32">
        <v>53.5</v>
      </c>
      <c r="G246" s="32">
        <v>6.5</v>
      </c>
      <c r="H246" s="32">
        <v>24</v>
      </c>
      <c r="I246" s="32">
        <v>36.799999999999997</v>
      </c>
      <c r="J246" s="1">
        <v>51.1</v>
      </c>
      <c r="K246" s="32">
        <v>53.5</v>
      </c>
      <c r="L246" s="32">
        <v>51.2</v>
      </c>
      <c r="M246" s="32">
        <v>56.3</v>
      </c>
      <c r="N246" s="32">
        <v>49.7</v>
      </c>
      <c r="O246" s="32">
        <v>65.099999999999994</v>
      </c>
      <c r="P246" s="32">
        <v>64.2</v>
      </c>
      <c r="Q246" s="32">
        <v>69</v>
      </c>
      <c r="R246" s="32">
        <v>51.1</v>
      </c>
      <c r="S246" s="119">
        <f t="shared" si="20"/>
        <v>48.408333333333339</v>
      </c>
      <c r="U246">
        <v>53.5</v>
      </c>
      <c r="V246">
        <v>6.5</v>
      </c>
      <c r="W246">
        <v>24</v>
      </c>
      <c r="X246">
        <v>36.799999999999997</v>
      </c>
      <c r="Y246">
        <v>51.1</v>
      </c>
      <c r="Z246">
        <v>53.5</v>
      </c>
      <c r="AA246">
        <v>51.2</v>
      </c>
      <c r="AB246">
        <v>56.3</v>
      </c>
      <c r="AC246">
        <v>49.7</v>
      </c>
      <c r="AD246">
        <v>65.099999999999994</v>
      </c>
      <c r="AE246">
        <v>64.2</v>
      </c>
      <c r="AF246">
        <v>69</v>
      </c>
      <c r="AG246">
        <v>48.408333333333339</v>
      </c>
    </row>
    <row r="247" spans="1:33">
      <c r="A247" s="144" t="s">
        <v>33</v>
      </c>
      <c r="B247" s="2" t="s">
        <v>12</v>
      </c>
      <c r="C247" s="3" t="s">
        <v>23</v>
      </c>
      <c r="D247" s="3" t="s">
        <v>23</v>
      </c>
      <c r="E247" s="3" t="s">
        <v>23</v>
      </c>
      <c r="F247" s="32">
        <v>12.3</v>
      </c>
      <c r="G247" s="32">
        <v>3.6</v>
      </c>
      <c r="H247" s="32">
        <v>6.4</v>
      </c>
      <c r="I247" s="32">
        <v>8.4</v>
      </c>
      <c r="J247" s="1">
        <v>11.5</v>
      </c>
      <c r="K247" s="32">
        <v>12.1</v>
      </c>
      <c r="L247" s="32">
        <v>11.6</v>
      </c>
      <c r="M247" s="32">
        <v>12.7</v>
      </c>
      <c r="N247" s="32">
        <v>11.2</v>
      </c>
      <c r="O247" s="32">
        <v>14.7</v>
      </c>
      <c r="P247" s="32">
        <v>14.5</v>
      </c>
      <c r="Q247" s="32">
        <v>15.6</v>
      </c>
      <c r="R247" s="32">
        <v>11.5</v>
      </c>
      <c r="S247" s="119">
        <f t="shared" si="20"/>
        <v>11.216666666666669</v>
      </c>
      <c r="U247">
        <v>12.3</v>
      </c>
      <c r="V247">
        <v>3.6</v>
      </c>
      <c r="W247">
        <v>6.4</v>
      </c>
      <c r="X247">
        <v>8.4</v>
      </c>
      <c r="Y247">
        <v>11.5</v>
      </c>
      <c r="Z247">
        <v>12.1</v>
      </c>
      <c r="AA247">
        <v>11.6</v>
      </c>
      <c r="AB247">
        <v>12.7</v>
      </c>
      <c r="AC247">
        <v>11.2</v>
      </c>
      <c r="AD247">
        <v>14.7</v>
      </c>
      <c r="AE247">
        <v>14.5</v>
      </c>
      <c r="AF247">
        <v>15.6</v>
      </c>
      <c r="AG247">
        <v>11.216666666666669</v>
      </c>
    </row>
    <row r="248" spans="1:33">
      <c r="A248" s="144" t="s">
        <v>34</v>
      </c>
      <c r="B248" s="2" t="s">
        <v>12</v>
      </c>
      <c r="C248" s="1">
        <v>250</v>
      </c>
      <c r="D248" s="3" t="s">
        <v>23</v>
      </c>
      <c r="E248" s="3" t="s">
        <v>23</v>
      </c>
      <c r="F248" s="32">
        <v>38</v>
      </c>
      <c r="G248" s="32">
        <v>22</v>
      </c>
      <c r="H248" s="32">
        <v>36</v>
      </c>
      <c r="I248" s="32">
        <v>26</v>
      </c>
      <c r="J248" s="7">
        <v>44</v>
      </c>
      <c r="K248" s="32">
        <v>32</v>
      </c>
      <c r="L248" s="32">
        <v>35</v>
      </c>
      <c r="M248" s="32">
        <v>33</v>
      </c>
      <c r="N248" s="32">
        <v>18</v>
      </c>
      <c r="O248" s="32">
        <v>39</v>
      </c>
      <c r="P248" s="7">
        <v>34</v>
      </c>
      <c r="Q248" s="32">
        <v>39</v>
      </c>
      <c r="R248" s="32">
        <v>34</v>
      </c>
      <c r="S248" s="32">
        <f t="shared" si="20"/>
        <v>33</v>
      </c>
      <c r="U248">
        <v>38</v>
      </c>
      <c r="V248">
        <v>22</v>
      </c>
      <c r="W248">
        <v>36</v>
      </c>
      <c r="X248">
        <v>26</v>
      </c>
      <c r="Y248">
        <v>44</v>
      </c>
      <c r="Z248">
        <v>32</v>
      </c>
      <c r="AA248">
        <v>35</v>
      </c>
      <c r="AB248">
        <v>33</v>
      </c>
      <c r="AC248">
        <v>18</v>
      </c>
      <c r="AD248">
        <v>39</v>
      </c>
      <c r="AE248">
        <v>34</v>
      </c>
      <c r="AF248">
        <v>39</v>
      </c>
      <c r="AG248">
        <v>33</v>
      </c>
    </row>
    <row r="249" spans="1:33">
      <c r="A249" s="144" t="s">
        <v>67</v>
      </c>
      <c r="B249" s="2" t="s">
        <v>12</v>
      </c>
      <c r="C249" s="1">
        <v>0.05</v>
      </c>
      <c r="D249" s="1">
        <v>1E-3</v>
      </c>
      <c r="E249" s="1">
        <v>5.0000000000000001E-3</v>
      </c>
      <c r="F249" s="32" t="s">
        <v>15</v>
      </c>
      <c r="G249" s="32" t="s">
        <v>15</v>
      </c>
      <c r="H249" s="32" t="s">
        <v>15</v>
      </c>
      <c r="I249" s="32" t="s">
        <v>90</v>
      </c>
      <c r="J249" s="7" t="s">
        <v>90</v>
      </c>
      <c r="K249" s="32" t="s">
        <v>15</v>
      </c>
      <c r="L249" s="32" t="s">
        <v>15</v>
      </c>
      <c r="M249" s="32" t="s">
        <v>15</v>
      </c>
      <c r="N249" s="32" t="s">
        <v>15</v>
      </c>
      <c r="O249" s="32" t="s">
        <v>15</v>
      </c>
      <c r="P249" s="32" t="s">
        <v>15</v>
      </c>
      <c r="Q249" s="32" t="s">
        <v>15</v>
      </c>
      <c r="R249" s="32" t="s">
        <v>15</v>
      </c>
      <c r="S249" s="32" t="s">
        <v>15</v>
      </c>
      <c r="U249">
        <v>5.0000000000000001E-3</v>
      </c>
      <c r="V249">
        <v>5.0000000000000001E-3</v>
      </c>
      <c r="W249">
        <v>5.0000000000000001E-3</v>
      </c>
      <c r="X249" t="s">
        <v>90</v>
      </c>
      <c r="Y249" t="s">
        <v>90</v>
      </c>
      <c r="Z249">
        <v>5.0000000000000001E-3</v>
      </c>
      <c r="AA249">
        <v>5.0000000000000001E-3</v>
      </c>
      <c r="AB249">
        <v>5.0000000000000001E-3</v>
      </c>
      <c r="AC249">
        <v>5.0000000000000001E-3</v>
      </c>
      <c r="AD249">
        <v>5.0000000000000001E-3</v>
      </c>
      <c r="AE249">
        <v>5.0000000000000001E-3</v>
      </c>
      <c r="AF249">
        <v>5.0000000000000001E-3</v>
      </c>
      <c r="AG249">
        <v>5.0000000000000001E-3</v>
      </c>
    </row>
    <row r="250" spans="1:33">
      <c r="A250" s="144" t="s">
        <v>68</v>
      </c>
      <c r="B250" s="2" t="s">
        <v>12</v>
      </c>
      <c r="C250" s="3" t="s">
        <v>23</v>
      </c>
      <c r="D250" s="3" t="s">
        <v>23</v>
      </c>
      <c r="E250" s="3" t="s">
        <v>23</v>
      </c>
      <c r="F250" s="32">
        <v>2.2000000000000002</v>
      </c>
      <c r="G250" s="32">
        <v>6.1</v>
      </c>
      <c r="H250" s="32">
        <v>1.2</v>
      </c>
      <c r="I250" s="32" t="s">
        <v>90</v>
      </c>
      <c r="J250" s="1" t="s">
        <v>90</v>
      </c>
      <c r="K250" s="1" t="s">
        <v>90</v>
      </c>
      <c r="L250" s="1" t="s">
        <v>90</v>
      </c>
      <c r="M250" s="1" t="s">
        <v>90</v>
      </c>
      <c r="N250" s="1" t="s">
        <v>90</v>
      </c>
      <c r="O250" s="1" t="s">
        <v>90</v>
      </c>
      <c r="P250" s="3" t="s">
        <v>90</v>
      </c>
      <c r="Q250" s="7" t="s">
        <v>90</v>
      </c>
      <c r="R250" s="32"/>
      <c r="S250" s="119">
        <f>AVERAGE(U250:AF250)</f>
        <v>3.1666666666666665</v>
      </c>
      <c r="U250">
        <v>2.2000000000000002</v>
      </c>
      <c r="V250">
        <v>6.1</v>
      </c>
      <c r="W250">
        <v>1.2</v>
      </c>
      <c r="X250" t="s">
        <v>90</v>
      </c>
      <c r="Y250" t="s">
        <v>90</v>
      </c>
      <c r="Z250" t="s">
        <v>90</v>
      </c>
      <c r="AA250" t="s">
        <v>90</v>
      </c>
      <c r="AB250" t="s">
        <v>90</v>
      </c>
      <c r="AC250" t="s">
        <v>90</v>
      </c>
      <c r="AD250" t="s">
        <v>90</v>
      </c>
      <c r="AE250" t="s">
        <v>90</v>
      </c>
      <c r="AF250" t="s">
        <v>90</v>
      </c>
      <c r="AG250">
        <v>3.1666666666666665</v>
      </c>
    </row>
    <row r="251" spans="1:33">
      <c r="A251" s="143" t="s">
        <v>92</v>
      </c>
      <c r="B251" s="2"/>
      <c r="C251" s="1"/>
      <c r="D251" s="1"/>
      <c r="E251" s="1"/>
      <c r="F251" s="32"/>
      <c r="G251" s="32"/>
      <c r="H251" s="32"/>
      <c r="I251" s="32"/>
      <c r="J251" s="39"/>
      <c r="K251" s="39"/>
      <c r="L251" s="39"/>
      <c r="M251" s="39"/>
      <c r="N251" s="39"/>
      <c r="O251" s="39"/>
      <c r="P251" s="39"/>
      <c r="Q251" s="7"/>
      <c r="R251" s="32"/>
      <c r="S251" s="7"/>
    </row>
    <row r="252" spans="1:33">
      <c r="A252" s="2" t="s">
        <v>69</v>
      </c>
      <c r="B252" s="2" t="s">
        <v>10</v>
      </c>
      <c r="C252" s="1">
        <v>10</v>
      </c>
      <c r="D252" s="1">
        <v>50</v>
      </c>
      <c r="E252" s="3" t="s">
        <v>23</v>
      </c>
      <c r="F252" s="32" t="s">
        <v>16</v>
      </c>
      <c r="G252" s="32" t="s">
        <v>16</v>
      </c>
      <c r="H252" s="32" t="s">
        <v>16</v>
      </c>
      <c r="I252" s="1" t="s">
        <v>16</v>
      </c>
      <c r="J252" s="1" t="s">
        <v>16</v>
      </c>
      <c r="K252" s="1" t="s">
        <v>16</v>
      </c>
      <c r="L252" s="1" t="s">
        <v>16</v>
      </c>
      <c r="M252" s="32" t="s">
        <v>16</v>
      </c>
      <c r="N252" s="32" t="s">
        <v>16</v>
      </c>
      <c r="O252" s="32" t="s">
        <v>16</v>
      </c>
      <c r="P252" s="32" t="s">
        <v>16</v>
      </c>
      <c r="Q252" s="32" t="s">
        <v>16</v>
      </c>
      <c r="R252" s="32" t="s">
        <v>16</v>
      </c>
      <c r="S252" s="32" t="s">
        <v>16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>
        <v>1</v>
      </c>
      <c r="AE252">
        <v>1</v>
      </c>
      <c r="AF252">
        <v>1</v>
      </c>
      <c r="AG252">
        <v>1</v>
      </c>
    </row>
    <row r="253" spans="1:33">
      <c r="A253" s="2" t="s">
        <v>70</v>
      </c>
      <c r="B253" s="2" t="s">
        <v>10</v>
      </c>
      <c r="C253" s="1">
        <v>5</v>
      </c>
      <c r="D253" s="3">
        <v>0.25</v>
      </c>
      <c r="E253" s="3">
        <v>1.5</v>
      </c>
      <c r="F253" s="32" t="s">
        <v>17</v>
      </c>
      <c r="G253" s="32" t="s">
        <v>17</v>
      </c>
      <c r="H253" s="32" t="s">
        <v>17</v>
      </c>
      <c r="I253" s="1" t="s">
        <v>17</v>
      </c>
      <c r="J253" s="1" t="s">
        <v>17</v>
      </c>
      <c r="K253" s="1" t="s">
        <v>17</v>
      </c>
      <c r="L253" s="1" t="s">
        <v>17</v>
      </c>
      <c r="M253" s="32" t="s">
        <v>17</v>
      </c>
      <c r="N253" s="32" t="s">
        <v>17</v>
      </c>
      <c r="O253" s="32" t="s">
        <v>17</v>
      </c>
      <c r="P253" s="32" t="s">
        <v>17</v>
      </c>
      <c r="Q253" s="32" t="s">
        <v>17</v>
      </c>
      <c r="R253" s="32" t="s">
        <v>17</v>
      </c>
      <c r="S253" s="32" t="s">
        <v>17</v>
      </c>
      <c r="U253">
        <v>0.2</v>
      </c>
      <c r="V253">
        <v>0.2</v>
      </c>
      <c r="W253">
        <v>0.2</v>
      </c>
      <c r="X253">
        <v>0.2</v>
      </c>
      <c r="Y253">
        <v>0.2</v>
      </c>
      <c r="Z253">
        <v>0.2</v>
      </c>
      <c r="AA253">
        <v>0.2</v>
      </c>
      <c r="AB253">
        <v>0.2</v>
      </c>
      <c r="AC253">
        <v>0.2</v>
      </c>
      <c r="AD253">
        <v>0.2</v>
      </c>
      <c r="AE253">
        <v>0.2</v>
      </c>
      <c r="AF253">
        <v>0.2</v>
      </c>
      <c r="AG253">
        <v>0.2</v>
      </c>
    </row>
    <row r="254" spans="1:33">
      <c r="A254" s="2" t="s">
        <v>35</v>
      </c>
      <c r="B254" s="2" t="s">
        <v>12</v>
      </c>
      <c r="C254" s="1">
        <v>250</v>
      </c>
      <c r="D254" s="3" t="s">
        <v>23</v>
      </c>
      <c r="E254" s="3" t="s">
        <v>23</v>
      </c>
      <c r="F254" s="7">
        <v>78</v>
      </c>
      <c r="G254" s="7">
        <v>64</v>
      </c>
      <c r="H254" s="7">
        <v>84</v>
      </c>
      <c r="I254" s="1" t="s">
        <v>90</v>
      </c>
      <c r="J254" s="1">
        <v>81</v>
      </c>
      <c r="K254" s="1">
        <v>85</v>
      </c>
      <c r="L254" s="1">
        <v>82</v>
      </c>
      <c r="M254" s="7">
        <v>78</v>
      </c>
      <c r="N254" s="7">
        <v>83</v>
      </c>
      <c r="O254" s="7">
        <v>85</v>
      </c>
      <c r="P254" s="7">
        <v>90</v>
      </c>
      <c r="Q254" s="32">
        <v>97</v>
      </c>
      <c r="R254" s="32">
        <v>87</v>
      </c>
      <c r="S254" s="124">
        <f t="shared" ref="S254:S256" si="22">AVERAGE(U254:AF254)</f>
        <v>82.454545454545453</v>
      </c>
      <c r="U254">
        <v>78</v>
      </c>
      <c r="V254">
        <v>64</v>
      </c>
      <c r="W254">
        <v>84</v>
      </c>
      <c r="X254" t="s">
        <v>90</v>
      </c>
      <c r="Y254">
        <v>81</v>
      </c>
      <c r="Z254">
        <v>85</v>
      </c>
      <c r="AA254">
        <v>82</v>
      </c>
      <c r="AB254">
        <v>78</v>
      </c>
      <c r="AC254">
        <v>83</v>
      </c>
      <c r="AD254">
        <v>85</v>
      </c>
      <c r="AE254">
        <v>90</v>
      </c>
      <c r="AF254">
        <v>97</v>
      </c>
      <c r="AG254">
        <v>82.454545454545453</v>
      </c>
    </row>
    <row r="255" spans="1:33">
      <c r="A255" s="2" t="s">
        <v>36</v>
      </c>
      <c r="B255" s="2" t="s">
        <v>10</v>
      </c>
      <c r="C255" s="1">
        <v>2000</v>
      </c>
      <c r="D255" s="1">
        <v>1</v>
      </c>
      <c r="E255" s="3" t="s">
        <v>23</v>
      </c>
      <c r="F255" s="32">
        <v>1</v>
      </c>
      <c r="G255" s="32">
        <v>3</v>
      </c>
      <c r="H255" s="32" t="s">
        <v>16</v>
      </c>
      <c r="I255" s="1">
        <v>6</v>
      </c>
      <c r="J255" s="1" t="s">
        <v>16</v>
      </c>
      <c r="K255" s="1">
        <v>13</v>
      </c>
      <c r="L255" s="1">
        <v>1</v>
      </c>
      <c r="M255" s="32">
        <v>2</v>
      </c>
      <c r="N255" s="32">
        <v>2</v>
      </c>
      <c r="O255" s="32">
        <v>4</v>
      </c>
      <c r="P255" s="32" t="s">
        <v>16</v>
      </c>
      <c r="Q255" s="32">
        <v>8</v>
      </c>
      <c r="R255" s="32" t="s">
        <v>178</v>
      </c>
      <c r="S255" s="124">
        <f t="shared" si="22"/>
        <v>3.5833333333333335</v>
      </c>
      <c r="U255">
        <v>1</v>
      </c>
      <c r="V255">
        <v>3</v>
      </c>
      <c r="W255">
        <v>1</v>
      </c>
      <c r="X255">
        <v>6</v>
      </c>
      <c r="Y255">
        <v>1</v>
      </c>
      <c r="Z255">
        <v>13</v>
      </c>
      <c r="AA255">
        <v>1</v>
      </c>
      <c r="AB255">
        <v>2</v>
      </c>
      <c r="AC255">
        <v>2</v>
      </c>
      <c r="AD255">
        <v>4</v>
      </c>
      <c r="AE255">
        <v>1</v>
      </c>
      <c r="AF255">
        <v>8</v>
      </c>
      <c r="AG255">
        <v>4.4444444444444446</v>
      </c>
    </row>
    <row r="256" spans="1:33">
      <c r="A256" s="2" t="s">
        <v>72</v>
      </c>
      <c r="B256" s="2" t="s">
        <v>10</v>
      </c>
      <c r="C256" s="1">
        <v>50</v>
      </c>
      <c r="D256" s="3">
        <v>4.7</v>
      </c>
      <c r="E256" s="3">
        <v>32</v>
      </c>
      <c r="F256" s="32" t="s">
        <v>16</v>
      </c>
      <c r="G256" s="7">
        <v>1</v>
      </c>
      <c r="H256" s="7">
        <v>2</v>
      </c>
      <c r="I256" s="1" t="s">
        <v>16</v>
      </c>
      <c r="J256" s="1" t="s">
        <v>16</v>
      </c>
      <c r="K256" s="1" t="s">
        <v>16</v>
      </c>
      <c r="L256" s="1" t="s">
        <v>16</v>
      </c>
      <c r="M256" s="32" t="s">
        <v>16</v>
      </c>
      <c r="N256" s="7">
        <v>1</v>
      </c>
      <c r="O256" s="7" t="s">
        <v>16</v>
      </c>
      <c r="P256" s="32">
        <v>1</v>
      </c>
      <c r="Q256" s="32" t="s">
        <v>16</v>
      </c>
      <c r="R256" s="32" t="s">
        <v>16</v>
      </c>
      <c r="S256" s="124">
        <f t="shared" si="22"/>
        <v>1.0833333333333333</v>
      </c>
      <c r="U256">
        <v>1</v>
      </c>
      <c r="V256">
        <v>1</v>
      </c>
      <c r="W256">
        <v>2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>
        <v>1</v>
      </c>
      <c r="AE256">
        <v>1</v>
      </c>
      <c r="AF256">
        <v>1</v>
      </c>
      <c r="AG256">
        <v>1.25</v>
      </c>
    </row>
    <row r="257" spans="1:33">
      <c r="A257" s="2" t="s">
        <v>71</v>
      </c>
      <c r="B257" s="2" t="s">
        <v>12</v>
      </c>
      <c r="C257" s="3" t="s">
        <v>23</v>
      </c>
      <c r="D257" s="3">
        <v>3.4</v>
      </c>
      <c r="E257" s="3" t="s">
        <v>23</v>
      </c>
      <c r="F257" s="32" t="s">
        <v>18</v>
      </c>
      <c r="G257" s="32" t="s">
        <v>18</v>
      </c>
      <c r="H257" s="32" t="s">
        <v>18</v>
      </c>
      <c r="I257" s="1" t="s">
        <v>90</v>
      </c>
      <c r="J257" s="1" t="s">
        <v>90</v>
      </c>
      <c r="K257" s="1" t="s">
        <v>18</v>
      </c>
      <c r="L257" s="1" t="s">
        <v>18</v>
      </c>
      <c r="M257" s="32" t="s">
        <v>14</v>
      </c>
      <c r="N257" s="32" t="s">
        <v>14</v>
      </c>
      <c r="O257" s="32" t="s">
        <v>18</v>
      </c>
      <c r="P257" s="32" t="s">
        <v>18</v>
      </c>
      <c r="Q257" s="32" t="s">
        <v>18</v>
      </c>
      <c r="R257" s="32" t="s">
        <v>18</v>
      </c>
      <c r="S257" s="32" t="s">
        <v>14</v>
      </c>
      <c r="U257">
        <v>0.01</v>
      </c>
      <c r="V257">
        <v>0.01</v>
      </c>
      <c r="W257">
        <v>0.01</v>
      </c>
      <c r="X257" t="s">
        <v>90</v>
      </c>
      <c r="Y257" t="s">
        <v>90</v>
      </c>
      <c r="Z257">
        <v>0.01</v>
      </c>
      <c r="AA257">
        <v>0.01</v>
      </c>
      <c r="AB257">
        <v>0.02</v>
      </c>
      <c r="AC257">
        <v>0.02</v>
      </c>
      <c r="AD257">
        <v>0.01</v>
      </c>
      <c r="AE257">
        <v>0.01</v>
      </c>
      <c r="AF257">
        <v>0.01</v>
      </c>
      <c r="AG257">
        <v>0.01</v>
      </c>
    </row>
    <row r="258" spans="1:33">
      <c r="A258" s="2" t="s">
        <v>73</v>
      </c>
      <c r="B258" s="2" t="s">
        <v>10</v>
      </c>
      <c r="C258" s="1">
        <v>10</v>
      </c>
      <c r="D258" s="1">
        <v>1.2</v>
      </c>
      <c r="E258" s="1">
        <v>14</v>
      </c>
      <c r="F258" s="32" t="s">
        <v>16</v>
      </c>
      <c r="G258" s="32" t="s">
        <v>16</v>
      </c>
      <c r="H258" s="32" t="s">
        <v>16</v>
      </c>
      <c r="I258" s="1" t="s">
        <v>16</v>
      </c>
      <c r="J258" s="1" t="s">
        <v>16</v>
      </c>
      <c r="K258" s="1" t="s">
        <v>16</v>
      </c>
      <c r="L258" s="1" t="s">
        <v>16</v>
      </c>
      <c r="M258" s="32" t="s">
        <v>16</v>
      </c>
      <c r="N258" s="32" t="s">
        <v>16</v>
      </c>
      <c r="O258" s="32" t="s">
        <v>16</v>
      </c>
      <c r="P258" s="32" t="s">
        <v>16</v>
      </c>
      <c r="Q258" s="32" t="s">
        <v>16</v>
      </c>
      <c r="R258" s="32" t="s">
        <v>16</v>
      </c>
      <c r="S258" s="32" t="s">
        <v>16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>
        <v>1</v>
      </c>
      <c r="AE258">
        <v>1</v>
      </c>
      <c r="AF258">
        <v>1</v>
      </c>
      <c r="AG258">
        <v>1</v>
      </c>
    </row>
    <row r="259" spans="1:33">
      <c r="A259" s="2" t="s">
        <v>37</v>
      </c>
      <c r="B259" s="2" t="s">
        <v>10</v>
      </c>
      <c r="C259" s="1">
        <v>50</v>
      </c>
      <c r="D259" s="1">
        <v>123</v>
      </c>
      <c r="E259" s="3" t="s">
        <v>23</v>
      </c>
      <c r="F259" s="7">
        <v>4</v>
      </c>
      <c r="G259" s="32">
        <v>72</v>
      </c>
      <c r="H259" s="7">
        <v>17</v>
      </c>
      <c r="I259" s="1" t="s">
        <v>90</v>
      </c>
      <c r="J259" s="1">
        <v>5</v>
      </c>
      <c r="K259" s="1">
        <v>2</v>
      </c>
      <c r="L259" s="1">
        <v>2</v>
      </c>
      <c r="M259" s="7">
        <v>1</v>
      </c>
      <c r="N259" s="7">
        <v>1</v>
      </c>
      <c r="O259" s="7" t="s">
        <v>16</v>
      </c>
      <c r="P259" s="32">
        <v>2</v>
      </c>
      <c r="Q259" s="32" t="s">
        <v>16</v>
      </c>
      <c r="R259" s="32">
        <v>1</v>
      </c>
      <c r="S259" s="124">
        <f t="shared" ref="S259:S260" si="23">AVERAGE(U259:AF259)</f>
        <v>9.8181818181818183</v>
      </c>
      <c r="U259">
        <v>4</v>
      </c>
      <c r="V259">
        <v>72</v>
      </c>
      <c r="W259">
        <v>17</v>
      </c>
      <c r="X259" t="s">
        <v>90</v>
      </c>
      <c r="Y259">
        <v>5</v>
      </c>
      <c r="Z259">
        <v>2</v>
      </c>
      <c r="AA259">
        <v>2</v>
      </c>
      <c r="AB259">
        <v>1</v>
      </c>
      <c r="AC259">
        <v>1</v>
      </c>
      <c r="AD259">
        <v>1</v>
      </c>
      <c r="AE259">
        <v>2</v>
      </c>
      <c r="AF259">
        <v>1</v>
      </c>
      <c r="AG259">
        <v>11.777777777777779</v>
      </c>
    </row>
    <row r="260" spans="1:33">
      <c r="A260" s="2" t="s">
        <v>38</v>
      </c>
      <c r="B260" s="2" t="s">
        <v>12</v>
      </c>
      <c r="C260" s="1">
        <v>50</v>
      </c>
      <c r="D260" s="3" t="s">
        <v>23</v>
      </c>
      <c r="E260" s="3" t="s">
        <v>23</v>
      </c>
      <c r="F260" s="7">
        <v>38</v>
      </c>
      <c r="G260" s="7">
        <v>25</v>
      </c>
      <c r="H260" s="7">
        <v>39</v>
      </c>
      <c r="I260" s="1" t="s">
        <v>90</v>
      </c>
      <c r="J260" s="1">
        <v>38</v>
      </c>
      <c r="K260" s="1">
        <v>39</v>
      </c>
      <c r="L260" s="1">
        <v>37</v>
      </c>
      <c r="M260" s="7">
        <v>36</v>
      </c>
      <c r="N260" s="7">
        <v>39</v>
      </c>
      <c r="O260" s="7">
        <v>40</v>
      </c>
      <c r="P260" s="7">
        <v>40</v>
      </c>
      <c r="Q260" s="32">
        <v>44</v>
      </c>
      <c r="R260" s="32">
        <v>38</v>
      </c>
      <c r="S260" s="47">
        <f t="shared" si="23"/>
        <v>37.727272727272727</v>
      </c>
      <c r="U260">
        <v>38</v>
      </c>
      <c r="V260">
        <v>25</v>
      </c>
      <c r="W260">
        <v>39</v>
      </c>
      <c r="X260" t="s">
        <v>90</v>
      </c>
      <c r="Y260">
        <v>38</v>
      </c>
      <c r="Z260">
        <v>39</v>
      </c>
      <c r="AA260">
        <v>37</v>
      </c>
      <c r="AB260">
        <v>36</v>
      </c>
      <c r="AC260">
        <v>39</v>
      </c>
      <c r="AD260">
        <v>40</v>
      </c>
      <c r="AE260">
        <v>40</v>
      </c>
      <c r="AF260">
        <v>44</v>
      </c>
      <c r="AG260">
        <v>37.727272727272727</v>
      </c>
    </row>
    <row r="261" spans="1:33">
      <c r="A261" s="2" t="s">
        <v>39</v>
      </c>
      <c r="B261" s="2" t="s">
        <v>10</v>
      </c>
      <c r="C261" s="1">
        <v>1</v>
      </c>
      <c r="D261" s="1" t="s">
        <v>23</v>
      </c>
      <c r="E261" s="1">
        <v>7.0000000000000007E-2</v>
      </c>
      <c r="F261" s="32" t="s">
        <v>19</v>
      </c>
      <c r="G261" s="32" t="s">
        <v>19</v>
      </c>
      <c r="H261" s="32" t="s">
        <v>19</v>
      </c>
      <c r="I261" s="1" t="s">
        <v>19</v>
      </c>
      <c r="J261" s="1" t="s">
        <v>19</v>
      </c>
      <c r="K261" s="1" t="s">
        <v>19</v>
      </c>
      <c r="L261" s="1" t="s">
        <v>19</v>
      </c>
      <c r="M261" s="32" t="s">
        <v>19</v>
      </c>
      <c r="N261" s="32" t="s">
        <v>19</v>
      </c>
      <c r="O261" s="32" t="s">
        <v>19</v>
      </c>
      <c r="P261" s="32" t="s">
        <v>19</v>
      </c>
      <c r="Q261" s="32" t="s">
        <v>19</v>
      </c>
      <c r="R261" s="32" t="s">
        <v>19</v>
      </c>
      <c r="S261" s="32" t="s">
        <v>19</v>
      </c>
      <c r="U261">
        <v>0.1</v>
      </c>
      <c r="V261">
        <v>0.1</v>
      </c>
      <c r="W261">
        <v>0.1</v>
      </c>
      <c r="X261">
        <v>0.1</v>
      </c>
      <c r="Y261">
        <v>0.1</v>
      </c>
      <c r="Z261">
        <v>0.1</v>
      </c>
      <c r="AA261">
        <v>0.1</v>
      </c>
      <c r="AB261">
        <v>0.1</v>
      </c>
      <c r="AC261">
        <v>0.1</v>
      </c>
      <c r="AD261">
        <v>0.1</v>
      </c>
      <c r="AE261">
        <v>0.1</v>
      </c>
      <c r="AF261">
        <v>0.1</v>
      </c>
      <c r="AG261">
        <v>0.1</v>
      </c>
    </row>
    <row r="262" spans="1:33">
      <c r="A262" s="2" t="s">
        <v>74</v>
      </c>
      <c r="B262" s="2" t="s">
        <v>10</v>
      </c>
      <c r="C262" s="3" t="s">
        <v>23</v>
      </c>
      <c r="D262" s="3" t="s">
        <v>23</v>
      </c>
      <c r="E262" s="3" t="s">
        <v>23</v>
      </c>
      <c r="F262" s="32" t="s">
        <v>20</v>
      </c>
      <c r="G262" s="32" t="s">
        <v>90</v>
      </c>
      <c r="H262" s="32" t="s">
        <v>90</v>
      </c>
      <c r="I262" s="1" t="s">
        <v>90</v>
      </c>
      <c r="J262" s="1" t="s">
        <v>90</v>
      </c>
      <c r="K262" s="1" t="s">
        <v>90</v>
      </c>
      <c r="L262" s="1" t="s">
        <v>90</v>
      </c>
      <c r="M262" s="1" t="s">
        <v>90</v>
      </c>
      <c r="N262" s="1" t="s">
        <v>90</v>
      </c>
      <c r="O262" s="1" t="s">
        <v>90</v>
      </c>
      <c r="P262" s="3" t="s">
        <v>90</v>
      </c>
      <c r="Q262" s="7" t="s">
        <v>90</v>
      </c>
      <c r="R262" s="32"/>
      <c r="S262" s="32" t="s">
        <v>20</v>
      </c>
      <c r="U262">
        <v>100</v>
      </c>
      <c r="V262" t="s">
        <v>90</v>
      </c>
      <c r="W262" t="s">
        <v>90</v>
      </c>
      <c r="X262" t="s">
        <v>90</v>
      </c>
      <c r="Y262" t="s">
        <v>90</v>
      </c>
      <c r="Z262" t="s">
        <v>90</v>
      </c>
      <c r="AA262" t="s">
        <v>90</v>
      </c>
      <c r="AB262" t="s">
        <v>90</v>
      </c>
      <c r="AC262" t="s">
        <v>90</v>
      </c>
      <c r="AD262" t="s">
        <v>90</v>
      </c>
      <c r="AE262" t="s">
        <v>90</v>
      </c>
      <c r="AF262" t="s">
        <v>90</v>
      </c>
      <c r="AG262">
        <v>100</v>
      </c>
    </row>
    <row r="263" spans="1:33">
      <c r="A263" s="2" t="s">
        <v>75</v>
      </c>
      <c r="B263" s="2" t="s">
        <v>10</v>
      </c>
      <c r="C263" s="1">
        <v>20</v>
      </c>
      <c r="D263" s="1">
        <v>4</v>
      </c>
      <c r="E263" s="1">
        <v>34</v>
      </c>
      <c r="F263" s="32" t="s">
        <v>16</v>
      </c>
      <c r="G263" s="32" t="s">
        <v>16</v>
      </c>
      <c r="H263" s="32" t="s">
        <v>16</v>
      </c>
      <c r="I263" s="1" t="s">
        <v>16</v>
      </c>
      <c r="J263" s="1" t="s">
        <v>16</v>
      </c>
      <c r="K263" s="1" t="s">
        <v>16</v>
      </c>
      <c r="L263" s="1" t="s">
        <v>16</v>
      </c>
      <c r="M263" s="32" t="s">
        <v>16</v>
      </c>
      <c r="N263" s="32" t="s">
        <v>16</v>
      </c>
      <c r="O263" s="32" t="s">
        <v>16</v>
      </c>
      <c r="P263" s="32" t="s">
        <v>16</v>
      </c>
      <c r="Q263" s="32" t="s">
        <v>16</v>
      </c>
      <c r="R263" s="32" t="s">
        <v>179</v>
      </c>
      <c r="S263" s="32" t="s">
        <v>16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>
        <v>1</v>
      </c>
      <c r="AE263">
        <v>1</v>
      </c>
      <c r="AF263">
        <v>1</v>
      </c>
      <c r="AG263">
        <v>1</v>
      </c>
    </row>
    <row r="264" spans="1:33">
      <c r="A264" s="2" t="s">
        <v>40</v>
      </c>
      <c r="B264" s="2" t="s">
        <v>12</v>
      </c>
      <c r="C264" s="1">
        <v>12</v>
      </c>
      <c r="D264" s="3" t="s">
        <v>23</v>
      </c>
      <c r="E264" s="3" t="s">
        <v>23</v>
      </c>
      <c r="F264" s="7">
        <v>3</v>
      </c>
      <c r="G264" s="7" t="s">
        <v>16</v>
      </c>
      <c r="H264" s="7">
        <v>2</v>
      </c>
      <c r="I264" s="1" t="s">
        <v>90</v>
      </c>
      <c r="J264" s="1">
        <v>3</v>
      </c>
      <c r="K264" s="1">
        <v>3</v>
      </c>
      <c r="L264" s="1">
        <v>3</v>
      </c>
      <c r="M264" s="7">
        <v>2</v>
      </c>
      <c r="N264" s="7" t="s">
        <v>16</v>
      </c>
      <c r="O264" s="7">
        <v>3</v>
      </c>
      <c r="P264" s="7">
        <v>3</v>
      </c>
      <c r="Q264" s="32">
        <v>5</v>
      </c>
      <c r="R264" s="32">
        <v>3</v>
      </c>
      <c r="S264" s="124">
        <f>AVERAGE(U264:AF264)</f>
        <v>2.6363636363636362</v>
      </c>
      <c r="U264">
        <v>3</v>
      </c>
      <c r="V264">
        <v>1</v>
      </c>
      <c r="W264">
        <v>2</v>
      </c>
      <c r="X264" t="s">
        <v>90</v>
      </c>
      <c r="Y264">
        <v>3</v>
      </c>
      <c r="Z264">
        <v>3</v>
      </c>
      <c r="AA264">
        <v>3</v>
      </c>
      <c r="AB264">
        <v>2</v>
      </c>
      <c r="AC264">
        <v>1</v>
      </c>
      <c r="AD264">
        <v>3</v>
      </c>
      <c r="AE264">
        <v>3</v>
      </c>
      <c r="AF264">
        <v>5</v>
      </c>
      <c r="AG264">
        <v>3</v>
      </c>
    </row>
    <row r="265" spans="1:33">
      <c r="A265" s="2" t="s">
        <v>76</v>
      </c>
      <c r="B265" s="2" t="s">
        <v>10</v>
      </c>
      <c r="C265" s="1">
        <v>10</v>
      </c>
      <c r="D265" s="3" t="s">
        <v>23</v>
      </c>
      <c r="E265" s="3" t="s">
        <v>23</v>
      </c>
      <c r="F265" s="32" t="s">
        <v>16</v>
      </c>
      <c r="G265" s="32" t="s">
        <v>16</v>
      </c>
      <c r="H265" s="32" t="s">
        <v>16</v>
      </c>
      <c r="I265" s="1" t="s">
        <v>16</v>
      </c>
      <c r="J265" s="1" t="s">
        <v>16</v>
      </c>
      <c r="K265" s="1" t="s">
        <v>16</v>
      </c>
      <c r="L265" s="1" t="s">
        <v>16</v>
      </c>
      <c r="M265" s="32" t="s">
        <v>16</v>
      </c>
      <c r="N265" s="32" t="s">
        <v>16</v>
      </c>
      <c r="O265" s="32" t="s">
        <v>16</v>
      </c>
      <c r="P265" s="32" t="s">
        <v>16</v>
      </c>
      <c r="Q265" s="32" t="s">
        <v>16</v>
      </c>
      <c r="R265" s="32" t="s">
        <v>16</v>
      </c>
      <c r="S265" s="32" t="s">
        <v>16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>
        <v>1</v>
      </c>
      <c r="AE265">
        <v>1</v>
      </c>
      <c r="AF265">
        <v>1</v>
      </c>
      <c r="AG265">
        <v>1</v>
      </c>
    </row>
    <row r="266" spans="1:33">
      <c r="A266" s="2" t="s">
        <v>41</v>
      </c>
      <c r="B266" s="2" t="s">
        <v>12</v>
      </c>
      <c r="C266" s="3" t="s">
        <v>23</v>
      </c>
      <c r="D266" s="3">
        <v>200</v>
      </c>
      <c r="E266" s="3" t="s">
        <v>23</v>
      </c>
      <c r="F266" s="32">
        <v>10</v>
      </c>
      <c r="G266" s="32">
        <v>11</v>
      </c>
      <c r="H266" s="32">
        <v>11</v>
      </c>
      <c r="I266" s="1" t="s">
        <v>90</v>
      </c>
      <c r="J266" s="1">
        <v>10</v>
      </c>
      <c r="K266" s="1">
        <v>11</v>
      </c>
      <c r="L266" s="1">
        <v>9</v>
      </c>
      <c r="M266" s="32">
        <v>9</v>
      </c>
      <c r="N266" s="32">
        <v>10</v>
      </c>
      <c r="O266" s="32">
        <v>11</v>
      </c>
      <c r="P266" s="32">
        <v>10</v>
      </c>
      <c r="Q266" s="32">
        <v>12</v>
      </c>
      <c r="R266" s="32">
        <v>10</v>
      </c>
      <c r="S266" s="124">
        <f>AVERAGE(U266:AF266)</f>
        <v>10.363636363636363</v>
      </c>
      <c r="U266">
        <v>10</v>
      </c>
      <c r="V266">
        <v>11</v>
      </c>
      <c r="W266">
        <v>11</v>
      </c>
      <c r="X266" t="s">
        <v>90</v>
      </c>
      <c r="Y266">
        <v>10</v>
      </c>
      <c r="Z266">
        <v>11</v>
      </c>
      <c r="AA266">
        <v>9</v>
      </c>
      <c r="AB266">
        <v>9</v>
      </c>
      <c r="AC266">
        <v>10</v>
      </c>
      <c r="AD266">
        <v>11</v>
      </c>
      <c r="AE266">
        <v>10</v>
      </c>
      <c r="AF266">
        <v>12</v>
      </c>
      <c r="AG266">
        <v>10.363636363636363</v>
      </c>
    </row>
    <row r="267" spans="1:33">
      <c r="A267" s="2" t="s">
        <v>77</v>
      </c>
      <c r="B267" s="2" t="s">
        <v>10</v>
      </c>
      <c r="C267" s="3" t="s">
        <v>23</v>
      </c>
      <c r="D267" s="1">
        <v>10.9</v>
      </c>
      <c r="E267" s="3" t="s">
        <v>23</v>
      </c>
      <c r="F267" s="32">
        <v>5</v>
      </c>
      <c r="G267" s="115">
        <v>38</v>
      </c>
      <c r="H267" s="32">
        <v>4</v>
      </c>
      <c r="I267" s="1">
        <v>23</v>
      </c>
      <c r="J267" s="1">
        <v>3</v>
      </c>
      <c r="K267" s="1">
        <v>1</v>
      </c>
      <c r="L267" s="1">
        <v>2</v>
      </c>
      <c r="M267" s="32">
        <v>2</v>
      </c>
      <c r="N267" s="32">
        <v>3</v>
      </c>
      <c r="O267" s="32">
        <v>2</v>
      </c>
      <c r="P267" s="32">
        <v>3</v>
      </c>
      <c r="Q267" s="32">
        <v>6</v>
      </c>
      <c r="R267" s="32">
        <v>7</v>
      </c>
      <c r="S267" s="124">
        <f>AVERAGE(U267:AF267)</f>
        <v>7.666666666666667</v>
      </c>
      <c r="U267">
        <v>5</v>
      </c>
      <c r="V267">
        <v>38</v>
      </c>
      <c r="W267">
        <v>4</v>
      </c>
      <c r="X267">
        <v>23</v>
      </c>
      <c r="Y267">
        <v>3</v>
      </c>
      <c r="Z267">
        <v>1</v>
      </c>
      <c r="AA267">
        <v>2</v>
      </c>
      <c r="AB267">
        <v>2</v>
      </c>
      <c r="AC267">
        <v>3</v>
      </c>
      <c r="AD267">
        <v>2</v>
      </c>
      <c r="AE267">
        <v>3</v>
      </c>
      <c r="AF267">
        <v>6</v>
      </c>
      <c r="AG267">
        <v>7.666666666666667</v>
      </c>
    </row>
    <row r="268" spans="1:33">
      <c r="A268" s="143" t="s">
        <v>7</v>
      </c>
      <c r="B268" s="2"/>
      <c r="C268" s="1"/>
      <c r="D268" s="1"/>
      <c r="E268" s="1"/>
      <c r="F268" s="32"/>
      <c r="G268" s="32"/>
      <c r="H268" s="32"/>
      <c r="I268" s="1"/>
      <c r="J268" s="1"/>
      <c r="K268" s="1"/>
      <c r="L268" s="1"/>
      <c r="M268" s="39"/>
      <c r="N268" s="39"/>
      <c r="O268" s="39"/>
      <c r="P268" s="39"/>
      <c r="Q268" s="7"/>
      <c r="R268" s="32"/>
      <c r="S268" s="7"/>
    </row>
    <row r="269" spans="1:33">
      <c r="A269" s="2" t="s">
        <v>78</v>
      </c>
      <c r="B269" s="2" t="s">
        <v>10</v>
      </c>
      <c r="C269" s="1">
        <v>1</v>
      </c>
      <c r="D269" s="1">
        <v>10</v>
      </c>
      <c r="E269" s="1">
        <v>50</v>
      </c>
      <c r="F269" s="32" t="s">
        <v>16</v>
      </c>
      <c r="G269" s="32" t="s">
        <v>16</v>
      </c>
      <c r="H269" s="32" t="s">
        <v>16</v>
      </c>
      <c r="I269" s="1" t="s">
        <v>90</v>
      </c>
      <c r="J269" s="1" t="s">
        <v>90</v>
      </c>
      <c r="K269" s="1" t="s">
        <v>16</v>
      </c>
      <c r="L269" s="1" t="s">
        <v>16</v>
      </c>
      <c r="M269" s="32" t="s">
        <v>16</v>
      </c>
      <c r="N269" s="32" t="s">
        <v>16</v>
      </c>
      <c r="O269" s="32" t="s">
        <v>16</v>
      </c>
      <c r="P269" s="32" t="s">
        <v>16</v>
      </c>
      <c r="Q269" s="32" t="s">
        <v>16</v>
      </c>
      <c r="R269" s="32" t="s">
        <v>16</v>
      </c>
      <c r="S269" s="32" t="s">
        <v>16</v>
      </c>
    </row>
    <row r="270" spans="1:33">
      <c r="A270" s="2" t="s">
        <v>79</v>
      </c>
      <c r="B270" s="2" t="s">
        <v>10</v>
      </c>
      <c r="C270" s="3" t="s">
        <v>23</v>
      </c>
      <c r="D270" s="1">
        <v>74</v>
      </c>
      <c r="E270" s="1">
        <v>380</v>
      </c>
      <c r="F270" s="32" t="s">
        <v>16</v>
      </c>
      <c r="G270" s="32" t="s">
        <v>16</v>
      </c>
      <c r="H270" s="32" t="s">
        <v>16</v>
      </c>
      <c r="I270" s="1" t="s">
        <v>90</v>
      </c>
      <c r="J270" s="1" t="s">
        <v>90</v>
      </c>
      <c r="K270" s="1" t="s">
        <v>16</v>
      </c>
      <c r="L270" s="1" t="s">
        <v>16</v>
      </c>
      <c r="M270" s="32" t="s">
        <v>16</v>
      </c>
      <c r="N270" s="32" t="s">
        <v>16</v>
      </c>
      <c r="O270" s="32" t="s">
        <v>16</v>
      </c>
      <c r="P270" s="32" t="s">
        <v>16</v>
      </c>
      <c r="Q270" s="32" t="s">
        <v>16</v>
      </c>
      <c r="R270" s="32" t="s">
        <v>16</v>
      </c>
      <c r="S270" s="32" t="s">
        <v>16</v>
      </c>
    </row>
    <row r="271" spans="1:33">
      <c r="A271" s="2" t="s">
        <v>80</v>
      </c>
      <c r="B271" s="2" t="s">
        <v>10</v>
      </c>
      <c r="C271" s="3" t="s">
        <v>23</v>
      </c>
      <c r="D271" s="1">
        <v>20</v>
      </c>
      <c r="E271" s="1">
        <v>200</v>
      </c>
      <c r="F271" s="32" t="s">
        <v>16</v>
      </c>
      <c r="G271" s="32" t="s">
        <v>16</v>
      </c>
      <c r="H271" s="32" t="s">
        <v>16</v>
      </c>
      <c r="I271" s="1" t="s">
        <v>90</v>
      </c>
      <c r="J271" s="1" t="s">
        <v>90</v>
      </c>
      <c r="K271" s="1" t="s">
        <v>16</v>
      </c>
      <c r="L271" s="1" t="s">
        <v>16</v>
      </c>
      <c r="M271" s="32" t="s">
        <v>16</v>
      </c>
      <c r="N271" s="32" t="s">
        <v>16</v>
      </c>
      <c r="O271" s="32" t="s">
        <v>16</v>
      </c>
      <c r="P271" s="32" t="s">
        <v>16</v>
      </c>
      <c r="Q271" s="32" t="s">
        <v>16</v>
      </c>
      <c r="R271" s="32" t="s">
        <v>16</v>
      </c>
      <c r="S271" s="32" t="s">
        <v>16</v>
      </c>
    </row>
    <row r="272" spans="1:33">
      <c r="A272" s="2" t="s">
        <v>42</v>
      </c>
      <c r="B272" s="2" t="s">
        <v>10</v>
      </c>
      <c r="C272" s="1">
        <v>30</v>
      </c>
      <c r="D272" s="3" t="s">
        <v>23</v>
      </c>
      <c r="E272" s="3" t="s">
        <v>23</v>
      </c>
      <c r="F272" s="32" t="s">
        <v>16</v>
      </c>
      <c r="G272" s="32" t="s">
        <v>16</v>
      </c>
      <c r="H272" s="32" t="s">
        <v>16</v>
      </c>
      <c r="I272" s="1" t="s">
        <v>90</v>
      </c>
      <c r="J272" s="1" t="s">
        <v>90</v>
      </c>
      <c r="K272" s="1" t="s">
        <v>16</v>
      </c>
      <c r="L272" s="1" t="s">
        <v>16</v>
      </c>
      <c r="M272" s="32" t="s">
        <v>16</v>
      </c>
      <c r="N272" s="32" t="s">
        <v>16</v>
      </c>
      <c r="O272" s="32" t="s">
        <v>16</v>
      </c>
      <c r="P272" s="32" t="s">
        <v>16</v>
      </c>
      <c r="Q272" s="32" t="s">
        <v>16</v>
      </c>
      <c r="R272" s="32" t="s">
        <v>16</v>
      </c>
      <c r="S272" s="32" t="s">
        <v>16</v>
      </c>
    </row>
    <row r="273" spans="1:33">
      <c r="A273" s="2" t="s">
        <v>43</v>
      </c>
      <c r="B273" s="2" t="s">
        <v>10</v>
      </c>
      <c r="C273" s="1">
        <v>30</v>
      </c>
      <c r="D273" s="3" t="s">
        <v>23</v>
      </c>
      <c r="E273" s="3" t="s">
        <v>23</v>
      </c>
      <c r="F273" s="32" t="s">
        <v>16</v>
      </c>
      <c r="G273" s="32" t="s">
        <v>16</v>
      </c>
      <c r="H273" s="32" t="s">
        <v>16</v>
      </c>
      <c r="I273" s="1" t="s">
        <v>90</v>
      </c>
      <c r="J273" s="1" t="s">
        <v>90</v>
      </c>
      <c r="K273" s="1" t="s">
        <v>16</v>
      </c>
      <c r="L273" s="1" t="s">
        <v>16</v>
      </c>
      <c r="M273" s="32" t="s">
        <v>16</v>
      </c>
      <c r="N273" s="32" t="s">
        <v>16</v>
      </c>
      <c r="O273" s="32" t="s">
        <v>16</v>
      </c>
      <c r="P273" s="32" t="s">
        <v>16</v>
      </c>
      <c r="Q273" s="32" t="s">
        <v>16</v>
      </c>
      <c r="R273" s="32" t="s">
        <v>16</v>
      </c>
      <c r="S273" s="32" t="s">
        <v>16</v>
      </c>
    </row>
    <row r="274" spans="1:33">
      <c r="A274" s="145" t="s">
        <v>8</v>
      </c>
      <c r="B274" s="2"/>
      <c r="C274" s="1"/>
      <c r="D274" s="1"/>
      <c r="E274" s="1"/>
      <c r="F274" s="32"/>
      <c r="G274" s="32"/>
      <c r="H274" s="32"/>
      <c r="I274" s="1"/>
      <c r="J274" s="1"/>
      <c r="K274" s="1"/>
      <c r="L274" s="1"/>
      <c r="M274" s="39"/>
      <c r="N274" s="39"/>
      <c r="O274" s="39"/>
      <c r="P274" s="39"/>
      <c r="Q274" s="7"/>
      <c r="R274" s="32"/>
      <c r="S274" s="7"/>
    </row>
    <row r="275" spans="1:33">
      <c r="A275" s="2" t="s">
        <v>81</v>
      </c>
      <c r="B275" s="2" t="s">
        <v>10</v>
      </c>
      <c r="C275" s="3" t="s">
        <v>23</v>
      </c>
      <c r="D275" s="3" t="s">
        <v>23</v>
      </c>
      <c r="E275" s="3" t="s">
        <v>23</v>
      </c>
      <c r="F275" s="32" t="s">
        <v>18</v>
      </c>
      <c r="G275" s="32" t="s">
        <v>18</v>
      </c>
      <c r="H275" s="32" t="s">
        <v>18</v>
      </c>
      <c r="I275" s="1" t="s">
        <v>18</v>
      </c>
      <c r="J275" s="1" t="s">
        <v>18</v>
      </c>
      <c r="K275" s="1" t="s">
        <v>18</v>
      </c>
      <c r="L275" s="1" t="s">
        <v>18</v>
      </c>
      <c r="M275" s="32" t="s">
        <v>18</v>
      </c>
      <c r="N275" s="32" t="s">
        <v>18</v>
      </c>
      <c r="O275" s="32" t="s">
        <v>18</v>
      </c>
      <c r="P275" s="32" t="s">
        <v>18</v>
      </c>
      <c r="Q275" s="32" t="s">
        <v>18</v>
      </c>
      <c r="R275" s="32" t="s">
        <v>18</v>
      </c>
      <c r="S275" s="32" t="s">
        <v>18</v>
      </c>
    </row>
    <row r="276" spans="1:33">
      <c r="A276" s="2" t="s">
        <v>44</v>
      </c>
      <c r="B276" s="2" t="s">
        <v>10</v>
      </c>
      <c r="C276" s="3" t="s">
        <v>23</v>
      </c>
      <c r="D276" s="3" t="s">
        <v>23</v>
      </c>
      <c r="E276" s="3" t="s">
        <v>23</v>
      </c>
      <c r="F276" s="32" t="s">
        <v>18</v>
      </c>
      <c r="G276" s="32" t="s">
        <v>18</v>
      </c>
      <c r="H276" s="32" t="s">
        <v>18</v>
      </c>
      <c r="I276" s="1" t="s">
        <v>18</v>
      </c>
      <c r="J276" s="1" t="s">
        <v>18</v>
      </c>
      <c r="K276" s="1" t="s">
        <v>18</v>
      </c>
      <c r="L276" s="1" t="s">
        <v>18</v>
      </c>
      <c r="M276" s="32" t="s">
        <v>18</v>
      </c>
      <c r="N276" s="32" t="s">
        <v>18</v>
      </c>
      <c r="O276" s="32" t="s">
        <v>18</v>
      </c>
      <c r="P276" s="32" t="s">
        <v>18</v>
      </c>
      <c r="Q276" s="32" t="s">
        <v>18</v>
      </c>
      <c r="R276" s="32" t="s">
        <v>18</v>
      </c>
      <c r="S276" s="32" t="s">
        <v>18</v>
      </c>
    </row>
    <row r="277" spans="1:33">
      <c r="A277" s="2" t="s">
        <v>82</v>
      </c>
      <c r="B277" s="2" t="s">
        <v>10</v>
      </c>
      <c r="C277" s="3" t="s">
        <v>23</v>
      </c>
      <c r="D277" s="1">
        <v>0.1</v>
      </c>
      <c r="E277" s="3">
        <v>0.1</v>
      </c>
      <c r="F277" s="32" t="s">
        <v>18</v>
      </c>
      <c r="G277" s="32" t="s">
        <v>18</v>
      </c>
      <c r="H277" s="32" t="s">
        <v>18</v>
      </c>
      <c r="I277" s="1" t="s">
        <v>18</v>
      </c>
      <c r="J277" s="1" t="s">
        <v>18</v>
      </c>
      <c r="K277" s="1" t="s">
        <v>18</v>
      </c>
      <c r="L277" s="1" t="s">
        <v>18</v>
      </c>
      <c r="M277" s="32" t="s">
        <v>18</v>
      </c>
      <c r="N277" s="32" t="s">
        <v>18</v>
      </c>
      <c r="O277" s="32" t="s">
        <v>18</v>
      </c>
      <c r="P277" s="32" t="s">
        <v>18</v>
      </c>
      <c r="Q277" s="32" t="s">
        <v>18</v>
      </c>
      <c r="R277" s="32" t="s">
        <v>18</v>
      </c>
      <c r="S277" s="32" t="s">
        <v>18</v>
      </c>
    </row>
    <row r="278" spans="1:33">
      <c r="A278" s="2" t="s">
        <v>45</v>
      </c>
      <c r="B278" s="2" t="s">
        <v>10</v>
      </c>
      <c r="C278" s="3" t="s">
        <v>23</v>
      </c>
      <c r="D278" s="3" t="s">
        <v>23</v>
      </c>
      <c r="E278" s="3" t="s">
        <v>23</v>
      </c>
      <c r="F278" s="32" t="s">
        <v>18</v>
      </c>
      <c r="G278" s="32" t="s">
        <v>18</v>
      </c>
      <c r="H278" s="32" t="s">
        <v>18</v>
      </c>
      <c r="I278" s="1" t="s">
        <v>18</v>
      </c>
      <c r="J278" s="1" t="s">
        <v>18</v>
      </c>
      <c r="K278" s="1" t="s">
        <v>18</v>
      </c>
      <c r="L278" s="1" t="s">
        <v>18</v>
      </c>
      <c r="M278" s="32" t="s">
        <v>18</v>
      </c>
      <c r="N278" s="32" t="s">
        <v>18</v>
      </c>
      <c r="O278" s="32" t="s">
        <v>18</v>
      </c>
      <c r="P278" s="32" t="s">
        <v>18</v>
      </c>
      <c r="Q278" s="32" t="s">
        <v>18</v>
      </c>
      <c r="R278" s="32" t="s">
        <v>18</v>
      </c>
      <c r="S278" s="32" t="s">
        <v>18</v>
      </c>
    </row>
    <row r="279" spans="1:33">
      <c r="A279" s="2" t="s">
        <v>83</v>
      </c>
      <c r="B279" s="2" t="s">
        <v>10</v>
      </c>
      <c r="C279" s="1">
        <v>0.01</v>
      </c>
      <c r="D279" s="1">
        <v>1.7000000000000001E-4</v>
      </c>
      <c r="E279" s="1">
        <v>0.27</v>
      </c>
      <c r="F279" s="32" t="s">
        <v>18</v>
      </c>
      <c r="G279" s="32" t="s">
        <v>18</v>
      </c>
      <c r="H279" s="32" t="s">
        <v>18</v>
      </c>
      <c r="I279" s="1" t="s">
        <v>18</v>
      </c>
      <c r="J279" s="1" t="s">
        <v>18</v>
      </c>
      <c r="K279" s="1" t="s">
        <v>18</v>
      </c>
      <c r="L279" s="1" t="s">
        <v>18</v>
      </c>
      <c r="M279" s="32" t="s">
        <v>18</v>
      </c>
      <c r="N279" s="32" t="s">
        <v>18</v>
      </c>
      <c r="O279" s="32" t="s">
        <v>18</v>
      </c>
      <c r="P279" s="32" t="s">
        <v>18</v>
      </c>
      <c r="Q279" s="32" t="s">
        <v>18</v>
      </c>
      <c r="R279" s="32" t="s">
        <v>18</v>
      </c>
      <c r="S279" s="32" t="s">
        <v>18</v>
      </c>
    </row>
    <row r="280" spans="1:33">
      <c r="A280" s="2" t="s">
        <v>84</v>
      </c>
      <c r="B280" s="2" t="s">
        <v>10</v>
      </c>
      <c r="C280" s="3" t="s">
        <v>23</v>
      </c>
      <c r="D280" s="3" t="s">
        <v>23</v>
      </c>
      <c r="E280" s="1">
        <v>1.7000000000000001E-2</v>
      </c>
      <c r="F280" s="32" t="s">
        <v>18</v>
      </c>
      <c r="G280" s="32">
        <v>0.01</v>
      </c>
      <c r="H280" s="32" t="s">
        <v>18</v>
      </c>
      <c r="I280" s="1" t="s">
        <v>18</v>
      </c>
      <c r="J280" s="1" t="s">
        <v>18</v>
      </c>
      <c r="K280" s="1" t="s">
        <v>18</v>
      </c>
      <c r="L280" s="1" t="s">
        <v>18</v>
      </c>
      <c r="M280" s="32" t="s">
        <v>18</v>
      </c>
      <c r="N280" s="32" t="s">
        <v>18</v>
      </c>
      <c r="O280" s="32" t="s">
        <v>18</v>
      </c>
      <c r="P280" s="32" t="s">
        <v>18</v>
      </c>
      <c r="Q280" s="32" t="s">
        <v>18</v>
      </c>
      <c r="R280" s="32" t="s">
        <v>18</v>
      </c>
      <c r="S280" s="32">
        <f>AVERAGE(U280:AF280)</f>
        <v>9.9999999999999985E-3</v>
      </c>
      <c r="U280">
        <v>0.01</v>
      </c>
      <c r="V280">
        <v>0.01</v>
      </c>
      <c r="W280">
        <v>0.01</v>
      </c>
      <c r="X280">
        <v>0.01</v>
      </c>
      <c r="Y280">
        <v>0.01</v>
      </c>
      <c r="Z280">
        <v>0.01</v>
      </c>
      <c r="AA280">
        <v>0.01</v>
      </c>
      <c r="AB280">
        <v>0.01</v>
      </c>
      <c r="AC280">
        <v>0.01</v>
      </c>
      <c r="AD280">
        <v>0.01</v>
      </c>
      <c r="AE280">
        <v>0.01</v>
      </c>
      <c r="AF280">
        <v>0.01</v>
      </c>
      <c r="AG280">
        <v>0.01</v>
      </c>
    </row>
    <row r="281" spans="1:33">
      <c r="A281" s="2" t="s">
        <v>46</v>
      </c>
      <c r="B281" s="2" t="s">
        <v>10</v>
      </c>
      <c r="C281" s="3" t="s">
        <v>23</v>
      </c>
      <c r="D281" s="3" t="s">
        <v>23</v>
      </c>
      <c r="E281" s="3">
        <v>8.2000000000000007E-3</v>
      </c>
      <c r="F281" s="32" t="s">
        <v>18</v>
      </c>
      <c r="G281" s="32" t="s">
        <v>18</v>
      </c>
      <c r="H281" s="32" t="s">
        <v>18</v>
      </c>
      <c r="I281" s="1" t="s">
        <v>18</v>
      </c>
      <c r="J281" s="1" t="s">
        <v>18</v>
      </c>
      <c r="K281" s="1" t="s">
        <v>18</v>
      </c>
      <c r="L281" s="1" t="s">
        <v>18</v>
      </c>
      <c r="M281" s="32" t="s">
        <v>18</v>
      </c>
      <c r="N281" s="32" t="s">
        <v>18</v>
      </c>
      <c r="O281" s="32" t="s">
        <v>18</v>
      </c>
      <c r="P281" s="32" t="s">
        <v>18</v>
      </c>
      <c r="Q281" s="32" t="s">
        <v>18</v>
      </c>
      <c r="R281" s="32" t="s">
        <v>18</v>
      </c>
      <c r="S281" s="32" t="s">
        <v>18</v>
      </c>
    </row>
    <row r="282" spans="1:33">
      <c r="A282" s="2" t="s">
        <v>85</v>
      </c>
      <c r="B282" s="2" t="s">
        <v>10</v>
      </c>
      <c r="C282" s="3" t="s">
        <v>23</v>
      </c>
      <c r="D282" s="3" t="s">
        <v>23</v>
      </c>
      <c r="E282" s="1">
        <v>1.7000000000000001E-2</v>
      </c>
      <c r="F282" s="32" t="s">
        <v>18</v>
      </c>
      <c r="G282" s="32" t="s">
        <v>18</v>
      </c>
      <c r="H282" s="32" t="s">
        <v>18</v>
      </c>
      <c r="I282" s="1" t="s">
        <v>18</v>
      </c>
      <c r="J282" s="1" t="s">
        <v>18</v>
      </c>
      <c r="K282" s="1" t="s">
        <v>18</v>
      </c>
      <c r="L282" s="1" t="s">
        <v>18</v>
      </c>
      <c r="M282" s="32" t="s">
        <v>18</v>
      </c>
      <c r="N282" s="32" t="s">
        <v>18</v>
      </c>
      <c r="O282" s="32" t="s">
        <v>18</v>
      </c>
      <c r="P282" s="32" t="s">
        <v>18</v>
      </c>
      <c r="Q282" s="32" t="s">
        <v>18</v>
      </c>
      <c r="R282" s="32" t="s">
        <v>18</v>
      </c>
      <c r="S282" s="32" t="s">
        <v>18</v>
      </c>
    </row>
    <row r="283" spans="1:33">
      <c r="A283" s="2" t="s">
        <v>47</v>
      </c>
      <c r="B283" s="2" t="s">
        <v>10</v>
      </c>
      <c r="C283" s="3" t="s">
        <v>23</v>
      </c>
      <c r="D283" s="3" t="s">
        <v>23</v>
      </c>
      <c r="E283" s="3" t="s">
        <v>23</v>
      </c>
      <c r="F283" s="32" t="s">
        <v>18</v>
      </c>
      <c r="G283" s="32" t="s">
        <v>18</v>
      </c>
      <c r="H283" s="32" t="s">
        <v>18</v>
      </c>
      <c r="I283" s="1" t="s">
        <v>18</v>
      </c>
      <c r="J283" s="1" t="s">
        <v>18</v>
      </c>
      <c r="K283" s="1" t="s">
        <v>18</v>
      </c>
      <c r="L283" s="1" t="s">
        <v>18</v>
      </c>
      <c r="M283" s="32" t="s">
        <v>18</v>
      </c>
      <c r="N283" s="32" t="s">
        <v>18</v>
      </c>
      <c r="O283" s="32" t="s">
        <v>18</v>
      </c>
      <c r="P283" s="32" t="s">
        <v>18</v>
      </c>
      <c r="Q283" s="32" t="s">
        <v>18</v>
      </c>
      <c r="R283" s="32" t="s">
        <v>18</v>
      </c>
      <c r="S283" s="32" t="s">
        <v>18</v>
      </c>
    </row>
    <row r="284" spans="1:33">
      <c r="A284" s="2" t="s">
        <v>48</v>
      </c>
      <c r="B284" s="2" t="s">
        <v>10</v>
      </c>
      <c r="C284" s="3" t="s">
        <v>23</v>
      </c>
      <c r="D284" s="3" t="s">
        <v>23</v>
      </c>
      <c r="E284" s="3" t="s">
        <v>23</v>
      </c>
      <c r="F284" s="32" t="s">
        <v>18</v>
      </c>
      <c r="G284" s="32" t="s">
        <v>18</v>
      </c>
      <c r="H284" s="32" t="s">
        <v>18</v>
      </c>
      <c r="I284" s="1" t="s">
        <v>18</v>
      </c>
      <c r="J284" s="1" t="s">
        <v>18</v>
      </c>
      <c r="K284" s="1" t="s">
        <v>18</v>
      </c>
      <c r="L284" s="1" t="s">
        <v>18</v>
      </c>
      <c r="M284" s="32" t="s">
        <v>18</v>
      </c>
      <c r="N284" s="32" t="s">
        <v>18</v>
      </c>
      <c r="O284" s="32" t="s">
        <v>18</v>
      </c>
      <c r="P284" s="32" t="s">
        <v>18</v>
      </c>
      <c r="Q284" s="32" t="s">
        <v>18</v>
      </c>
      <c r="R284" s="32" t="s">
        <v>18</v>
      </c>
      <c r="S284" s="32" t="s">
        <v>18</v>
      </c>
    </row>
    <row r="285" spans="1:33">
      <c r="A285" s="2" t="s">
        <v>86</v>
      </c>
      <c r="B285" s="2" t="s">
        <v>10</v>
      </c>
      <c r="C285" s="3" t="s">
        <v>23</v>
      </c>
      <c r="D285" s="1">
        <v>6.3E-3</v>
      </c>
      <c r="E285" s="76">
        <v>0.12</v>
      </c>
      <c r="F285" s="32" t="s">
        <v>18</v>
      </c>
      <c r="G285" s="32">
        <v>0.02</v>
      </c>
      <c r="H285" s="32" t="s">
        <v>18</v>
      </c>
      <c r="I285" s="1" t="s">
        <v>18</v>
      </c>
      <c r="J285" s="1" t="s">
        <v>18</v>
      </c>
      <c r="K285" s="1" t="s">
        <v>18</v>
      </c>
      <c r="L285" s="1" t="s">
        <v>18</v>
      </c>
      <c r="M285" s="32" t="s">
        <v>18</v>
      </c>
      <c r="N285" s="32" t="s">
        <v>18</v>
      </c>
      <c r="O285" s="32" t="s">
        <v>18</v>
      </c>
      <c r="P285" s="32" t="s">
        <v>18</v>
      </c>
      <c r="Q285" s="32" t="s">
        <v>18</v>
      </c>
      <c r="R285" s="32" t="s">
        <v>18</v>
      </c>
      <c r="S285" s="138">
        <f>AVERAGE(U285:AF285)</f>
        <v>1.0833333333333332E-2</v>
      </c>
      <c r="U285">
        <v>0.01</v>
      </c>
      <c r="V285">
        <v>0.02</v>
      </c>
      <c r="W285">
        <v>0.01</v>
      </c>
      <c r="X285">
        <v>0.01</v>
      </c>
      <c r="Y285">
        <v>0.01</v>
      </c>
      <c r="Z285">
        <v>0.01</v>
      </c>
      <c r="AA285">
        <v>0.01</v>
      </c>
      <c r="AB285">
        <v>0.01</v>
      </c>
      <c r="AC285">
        <v>0.01</v>
      </c>
      <c r="AD285">
        <v>0.01</v>
      </c>
      <c r="AE285">
        <v>0.01</v>
      </c>
      <c r="AF285">
        <v>0.01</v>
      </c>
      <c r="AG285">
        <v>0.01</v>
      </c>
    </row>
    <row r="286" spans="1:33">
      <c r="A286" s="2" t="s">
        <v>49</v>
      </c>
      <c r="B286" s="2" t="s">
        <v>10</v>
      </c>
      <c r="C286" s="3" t="s">
        <v>23</v>
      </c>
      <c r="D286" s="3" t="s">
        <v>23</v>
      </c>
      <c r="E286" s="3" t="s">
        <v>23</v>
      </c>
      <c r="F286" s="32" t="s">
        <v>18</v>
      </c>
      <c r="G286" s="32" t="s">
        <v>18</v>
      </c>
      <c r="H286" s="32" t="s">
        <v>18</v>
      </c>
      <c r="I286" s="1" t="s">
        <v>18</v>
      </c>
      <c r="J286" s="1" t="s">
        <v>18</v>
      </c>
      <c r="K286" s="1" t="s">
        <v>18</v>
      </c>
      <c r="L286" s="1" t="s">
        <v>18</v>
      </c>
      <c r="M286" s="32" t="s">
        <v>18</v>
      </c>
      <c r="N286" s="32" t="s">
        <v>18</v>
      </c>
      <c r="O286" s="32" t="s">
        <v>18</v>
      </c>
      <c r="P286" s="32" t="s">
        <v>18</v>
      </c>
      <c r="Q286" s="32" t="s">
        <v>18</v>
      </c>
      <c r="R286" s="32" t="s">
        <v>18</v>
      </c>
      <c r="S286" s="32" t="s">
        <v>18</v>
      </c>
    </row>
    <row r="287" spans="1:33">
      <c r="A287" s="2" t="s">
        <v>50</v>
      </c>
      <c r="B287" s="2" t="s">
        <v>10</v>
      </c>
      <c r="C287" s="3" t="s">
        <v>23</v>
      </c>
      <c r="D287" s="3" t="s">
        <v>23</v>
      </c>
      <c r="E287" s="3" t="s">
        <v>23</v>
      </c>
      <c r="F287" s="32" t="s">
        <v>18</v>
      </c>
      <c r="G287" s="32" t="s">
        <v>18</v>
      </c>
      <c r="H287" s="32" t="s">
        <v>18</v>
      </c>
      <c r="I287" s="1" t="s">
        <v>18</v>
      </c>
      <c r="J287" s="1" t="s">
        <v>18</v>
      </c>
      <c r="K287" s="1" t="s">
        <v>18</v>
      </c>
      <c r="L287" s="1" t="s">
        <v>18</v>
      </c>
      <c r="M287" s="32" t="s">
        <v>18</v>
      </c>
      <c r="N287" s="32" t="s">
        <v>18</v>
      </c>
      <c r="O287" s="32" t="s">
        <v>18</v>
      </c>
      <c r="P287" s="32" t="s">
        <v>18</v>
      </c>
      <c r="Q287" s="32" t="s">
        <v>18</v>
      </c>
      <c r="R287" s="32" t="s">
        <v>18</v>
      </c>
      <c r="S287" s="32" t="s">
        <v>18</v>
      </c>
    </row>
    <row r="288" spans="1:33">
      <c r="A288" s="2" t="s">
        <v>87</v>
      </c>
      <c r="B288" s="2" t="s">
        <v>10</v>
      </c>
      <c r="C288" s="3" t="s">
        <v>23</v>
      </c>
      <c r="D288" s="1">
        <v>2</v>
      </c>
      <c r="E288" s="1">
        <v>130</v>
      </c>
      <c r="F288" s="32" t="s">
        <v>18</v>
      </c>
      <c r="G288" s="32" t="s">
        <v>18</v>
      </c>
      <c r="H288" s="32" t="s">
        <v>18</v>
      </c>
      <c r="I288" s="1" t="s">
        <v>18</v>
      </c>
      <c r="J288" s="1" t="s">
        <v>18</v>
      </c>
      <c r="K288" s="1" t="s">
        <v>18</v>
      </c>
      <c r="L288" s="1" t="s">
        <v>18</v>
      </c>
      <c r="M288" s="32" t="s">
        <v>18</v>
      </c>
      <c r="N288" s="32" t="s">
        <v>18</v>
      </c>
      <c r="O288" s="32" t="s">
        <v>18</v>
      </c>
      <c r="P288" s="32" t="s">
        <v>18</v>
      </c>
      <c r="Q288" s="32" t="s">
        <v>18</v>
      </c>
      <c r="R288" s="32" t="s">
        <v>18</v>
      </c>
      <c r="S288" s="32" t="s">
        <v>18</v>
      </c>
    </row>
    <row r="289" spans="1:33">
      <c r="A289" s="2" t="s">
        <v>51</v>
      </c>
      <c r="B289" s="2" t="s">
        <v>10</v>
      </c>
      <c r="C289" s="3" t="s">
        <v>23</v>
      </c>
      <c r="D289" s="3" t="s">
        <v>23</v>
      </c>
      <c r="E289" s="3" t="s">
        <v>23</v>
      </c>
      <c r="F289" s="32" t="s">
        <v>18</v>
      </c>
      <c r="G289" s="32" t="s">
        <v>18</v>
      </c>
      <c r="H289" s="32" t="s">
        <v>18</v>
      </c>
      <c r="I289" s="1" t="s">
        <v>18</v>
      </c>
      <c r="J289" s="1" t="s">
        <v>18</v>
      </c>
      <c r="K289" s="1" t="s">
        <v>18</v>
      </c>
      <c r="L289" s="1" t="s">
        <v>18</v>
      </c>
      <c r="M289" s="32" t="s">
        <v>18</v>
      </c>
      <c r="N289" s="32" t="s">
        <v>18</v>
      </c>
      <c r="O289" s="32" t="s">
        <v>18</v>
      </c>
      <c r="P289" s="32" t="s">
        <v>18</v>
      </c>
      <c r="Q289" s="32" t="s">
        <v>18</v>
      </c>
      <c r="R289" s="32" t="s">
        <v>18</v>
      </c>
      <c r="S289" s="32" t="s">
        <v>18</v>
      </c>
    </row>
    <row r="290" spans="1:33">
      <c r="A290" s="2" t="s">
        <v>52</v>
      </c>
      <c r="B290" s="2" t="s">
        <v>10</v>
      </c>
      <c r="C290" s="3" t="s">
        <v>23</v>
      </c>
      <c r="D290" s="3" t="s">
        <v>23</v>
      </c>
      <c r="E290" s="3" t="s">
        <v>23</v>
      </c>
      <c r="F290" s="32" t="s">
        <v>18</v>
      </c>
      <c r="G290" s="32">
        <v>0.02</v>
      </c>
      <c r="H290" s="32" t="s">
        <v>18</v>
      </c>
      <c r="I290" s="1" t="s">
        <v>18</v>
      </c>
      <c r="J290" s="1" t="s">
        <v>18</v>
      </c>
      <c r="K290" s="1" t="s">
        <v>18</v>
      </c>
      <c r="L290" s="1" t="s">
        <v>18</v>
      </c>
      <c r="M290" s="32" t="s">
        <v>18</v>
      </c>
      <c r="N290" s="32" t="s">
        <v>18</v>
      </c>
      <c r="O290" s="32" t="s">
        <v>18</v>
      </c>
      <c r="P290" s="32" t="s">
        <v>18</v>
      </c>
      <c r="Q290" s="32" t="s">
        <v>18</v>
      </c>
      <c r="R290" s="32" t="s">
        <v>18</v>
      </c>
      <c r="S290" s="56">
        <f t="shared" ref="S290:S292" si="24">AVERAGE(U290:AF290)</f>
        <v>1.0833333333333332E-2</v>
      </c>
      <c r="U290">
        <v>0.01</v>
      </c>
      <c r="V290">
        <v>0.02</v>
      </c>
      <c r="W290">
        <v>0.01</v>
      </c>
      <c r="X290">
        <v>0.01</v>
      </c>
      <c r="Y290">
        <v>0.01</v>
      </c>
      <c r="Z290">
        <v>0.01</v>
      </c>
      <c r="AA290">
        <v>0.01</v>
      </c>
      <c r="AB290">
        <v>0.01</v>
      </c>
      <c r="AC290">
        <v>0.01</v>
      </c>
      <c r="AD290">
        <v>0.01</v>
      </c>
      <c r="AE290">
        <v>0.01</v>
      </c>
      <c r="AF290">
        <v>0.01</v>
      </c>
      <c r="AG290">
        <v>0.01</v>
      </c>
    </row>
    <row r="291" spans="1:33">
      <c r="A291" s="2" t="s">
        <v>53</v>
      </c>
      <c r="B291" s="2" t="s">
        <v>10</v>
      </c>
      <c r="C291" s="3" t="s">
        <v>23</v>
      </c>
      <c r="D291" s="3" t="s">
        <v>23</v>
      </c>
      <c r="E291" s="3" t="s">
        <v>23</v>
      </c>
      <c r="F291" s="32" t="s">
        <v>18</v>
      </c>
      <c r="G291" s="32">
        <v>0.05</v>
      </c>
      <c r="H291" s="32" t="s">
        <v>18</v>
      </c>
      <c r="I291" s="1" t="s">
        <v>18</v>
      </c>
      <c r="J291" s="1" t="s">
        <v>18</v>
      </c>
      <c r="K291" s="1" t="s">
        <v>18</v>
      </c>
      <c r="L291" s="1" t="s">
        <v>18</v>
      </c>
      <c r="M291" s="32" t="s">
        <v>18</v>
      </c>
      <c r="N291" s="32" t="s">
        <v>18</v>
      </c>
      <c r="O291" s="32" t="s">
        <v>18</v>
      </c>
      <c r="P291" s="32" t="s">
        <v>18</v>
      </c>
      <c r="Q291" s="32" t="s">
        <v>18</v>
      </c>
      <c r="R291" s="32" t="s">
        <v>18</v>
      </c>
      <c r="S291" s="56">
        <f t="shared" si="24"/>
        <v>1.3333333333333334E-2</v>
      </c>
      <c r="U291">
        <v>0.01</v>
      </c>
      <c r="V291">
        <v>0.05</v>
      </c>
      <c r="W291">
        <v>0.01</v>
      </c>
      <c r="X291">
        <v>0.01</v>
      </c>
      <c r="Y291">
        <v>0.01</v>
      </c>
      <c r="Z291">
        <v>0.01</v>
      </c>
      <c r="AA291">
        <v>0.01</v>
      </c>
      <c r="AB291">
        <v>0.01</v>
      </c>
      <c r="AC291">
        <v>0.01</v>
      </c>
      <c r="AD291">
        <v>0.01</v>
      </c>
      <c r="AE291">
        <v>0.01</v>
      </c>
      <c r="AF291">
        <v>0.01</v>
      </c>
      <c r="AG291">
        <v>0.01</v>
      </c>
    </row>
    <row r="292" spans="1:33" ht="30">
      <c r="A292" s="116" t="s">
        <v>105</v>
      </c>
      <c r="B292" s="116" t="s">
        <v>10</v>
      </c>
      <c r="C292" s="8">
        <v>0.1</v>
      </c>
      <c r="D292" s="8" t="s">
        <v>94</v>
      </c>
      <c r="E292" s="8" t="s">
        <v>23</v>
      </c>
      <c r="F292" s="59" t="s">
        <v>125</v>
      </c>
      <c r="G292" s="59">
        <f t="shared" ref="G292" si="25">SUM(G280,G281,G282,G287)</f>
        <v>0.01</v>
      </c>
      <c r="H292" s="59" t="s">
        <v>125</v>
      </c>
      <c r="I292" s="7" t="s">
        <v>125</v>
      </c>
      <c r="J292" s="7" t="s">
        <v>125</v>
      </c>
      <c r="K292" s="7" t="s">
        <v>125</v>
      </c>
      <c r="L292" s="7" t="s">
        <v>125</v>
      </c>
      <c r="M292" s="59" t="s">
        <v>125</v>
      </c>
      <c r="N292" s="59" t="s">
        <v>125</v>
      </c>
      <c r="O292" s="59" t="s">
        <v>125</v>
      </c>
      <c r="P292" s="59" t="s">
        <v>125</v>
      </c>
      <c r="Q292" s="7" t="s">
        <v>90</v>
      </c>
      <c r="R292" s="32"/>
      <c r="S292" s="157">
        <f t="shared" si="24"/>
        <v>3.7272727272727263E-2</v>
      </c>
      <c r="U292">
        <v>0.04</v>
      </c>
      <c r="V292">
        <v>0.01</v>
      </c>
      <c r="W292">
        <v>0.04</v>
      </c>
      <c r="X292">
        <v>0.04</v>
      </c>
      <c r="Y292">
        <v>0.04</v>
      </c>
      <c r="Z292">
        <v>0.04</v>
      </c>
      <c r="AA292">
        <v>0.04</v>
      </c>
      <c r="AB292">
        <v>0.04</v>
      </c>
      <c r="AC292">
        <v>0.04</v>
      </c>
      <c r="AD292">
        <v>0.04</v>
      </c>
      <c r="AE292">
        <v>0.04</v>
      </c>
      <c r="AF292" t="s">
        <v>90</v>
      </c>
      <c r="AG292">
        <v>0.04</v>
      </c>
    </row>
    <row r="293" spans="1:33">
      <c r="A293" s="145" t="s">
        <v>54</v>
      </c>
      <c r="B293" s="2"/>
      <c r="C293" s="1"/>
      <c r="D293" s="1"/>
      <c r="E293" s="1"/>
      <c r="F293" s="32"/>
      <c r="G293" s="32"/>
      <c r="H293" s="32"/>
      <c r="I293" s="1"/>
      <c r="J293" s="1"/>
      <c r="K293" s="1"/>
      <c r="L293" s="1"/>
      <c r="M293" s="39"/>
      <c r="N293" s="39"/>
      <c r="O293" s="39"/>
      <c r="P293" s="39"/>
      <c r="Q293" s="7"/>
      <c r="R293" s="32"/>
      <c r="S293" s="7"/>
    </row>
    <row r="294" spans="1:33">
      <c r="A294" s="2" t="s">
        <v>55</v>
      </c>
      <c r="B294" s="2" t="s">
        <v>10</v>
      </c>
      <c r="C294" s="3" t="s">
        <v>23</v>
      </c>
      <c r="D294" s="3" t="s">
        <v>23</v>
      </c>
      <c r="E294" s="3" t="s">
        <v>23</v>
      </c>
      <c r="F294" s="32" t="s">
        <v>21</v>
      </c>
      <c r="G294" s="32" t="s">
        <v>21</v>
      </c>
      <c r="H294" s="32" t="s">
        <v>21</v>
      </c>
      <c r="I294" s="32" t="s">
        <v>90</v>
      </c>
      <c r="J294" s="1" t="s">
        <v>90</v>
      </c>
      <c r="K294" s="32" t="s">
        <v>21</v>
      </c>
      <c r="L294" s="32" t="s">
        <v>21</v>
      </c>
      <c r="M294" s="32" t="s">
        <v>21</v>
      </c>
      <c r="N294" s="32" t="s">
        <v>21</v>
      </c>
      <c r="O294" s="32" t="s">
        <v>21</v>
      </c>
      <c r="P294" s="32" t="s">
        <v>21</v>
      </c>
      <c r="Q294" s="32" t="s">
        <v>21</v>
      </c>
      <c r="R294" s="32" t="s">
        <v>21</v>
      </c>
      <c r="S294" s="32" t="s">
        <v>21</v>
      </c>
    </row>
    <row r="295" spans="1:33">
      <c r="A295" s="2" t="s">
        <v>56</v>
      </c>
      <c r="B295" s="2" t="s">
        <v>10</v>
      </c>
      <c r="C295" s="3" t="s">
        <v>23</v>
      </c>
      <c r="D295" s="3" t="s">
        <v>23</v>
      </c>
      <c r="E295" s="3" t="s">
        <v>23</v>
      </c>
      <c r="F295" s="32" t="s">
        <v>21</v>
      </c>
      <c r="G295" s="32" t="s">
        <v>21</v>
      </c>
      <c r="H295" s="32" t="s">
        <v>21</v>
      </c>
      <c r="I295" s="32" t="s">
        <v>90</v>
      </c>
      <c r="J295" s="1" t="s">
        <v>90</v>
      </c>
      <c r="K295" s="32" t="s">
        <v>21</v>
      </c>
      <c r="L295" s="32" t="s">
        <v>21</v>
      </c>
      <c r="M295" s="32" t="s">
        <v>21</v>
      </c>
      <c r="N295" s="32" t="s">
        <v>21</v>
      </c>
      <c r="O295" s="32" t="s">
        <v>21</v>
      </c>
      <c r="P295" s="32" t="s">
        <v>21</v>
      </c>
      <c r="Q295" s="32" t="s">
        <v>21</v>
      </c>
      <c r="R295" s="32" t="s">
        <v>21</v>
      </c>
      <c r="S295" s="32" t="s">
        <v>21</v>
      </c>
    </row>
    <row r="296" spans="1:33">
      <c r="A296" s="2" t="s">
        <v>57</v>
      </c>
      <c r="B296" s="2" t="s">
        <v>10</v>
      </c>
      <c r="C296" s="3" t="s">
        <v>23</v>
      </c>
      <c r="D296" s="3" t="s">
        <v>23</v>
      </c>
      <c r="E296" s="3" t="s">
        <v>23</v>
      </c>
      <c r="F296" s="32" t="s">
        <v>21</v>
      </c>
      <c r="G296" s="32" t="s">
        <v>21</v>
      </c>
      <c r="H296" s="32" t="s">
        <v>21</v>
      </c>
      <c r="I296" s="32" t="s">
        <v>90</v>
      </c>
      <c r="J296" s="1" t="s">
        <v>90</v>
      </c>
      <c r="K296" s="32" t="s">
        <v>21</v>
      </c>
      <c r="L296" s="32" t="s">
        <v>21</v>
      </c>
      <c r="M296" s="32" t="s">
        <v>21</v>
      </c>
      <c r="N296" s="32" t="s">
        <v>21</v>
      </c>
      <c r="O296" s="32" t="s">
        <v>21</v>
      </c>
      <c r="P296" s="32" t="s">
        <v>21</v>
      </c>
      <c r="Q296" s="32" t="s">
        <v>21</v>
      </c>
      <c r="R296" s="32" t="s">
        <v>21</v>
      </c>
      <c r="S296" s="32" t="s">
        <v>21</v>
      </c>
    </row>
    <row r="297" spans="1:33">
      <c r="A297" s="2" t="s">
        <v>58</v>
      </c>
      <c r="B297" s="2" t="s">
        <v>10</v>
      </c>
      <c r="C297" s="3" t="s">
        <v>23</v>
      </c>
      <c r="D297" s="3" t="s">
        <v>23</v>
      </c>
      <c r="E297" s="3" t="s">
        <v>23</v>
      </c>
      <c r="F297" s="32" t="s">
        <v>22</v>
      </c>
      <c r="G297" s="32" t="s">
        <v>22</v>
      </c>
      <c r="H297" s="32" t="s">
        <v>22</v>
      </c>
      <c r="I297" s="32" t="s">
        <v>90</v>
      </c>
      <c r="J297" s="1" t="s">
        <v>90</v>
      </c>
      <c r="K297" s="32" t="s">
        <v>22</v>
      </c>
      <c r="L297" s="32" t="s">
        <v>22</v>
      </c>
      <c r="M297" s="32" t="s">
        <v>22</v>
      </c>
      <c r="N297" s="32" t="s">
        <v>22</v>
      </c>
      <c r="O297" s="32" t="s">
        <v>22</v>
      </c>
      <c r="P297" s="32" t="s">
        <v>22</v>
      </c>
      <c r="Q297" s="32" t="s">
        <v>22</v>
      </c>
      <c r="R297" s="32" t="s">
        <v>22</v>
      </c>
      <c r="S297" s="32" t="s">
        <v>22</v>
      </c>
    </row>
    <row r="298" spans="1:33">
      <c r="A298" s="2" t="s">
        <v>59</v>
      </c>
      <c r="B298" s="2" t="s">
        <v>10</v>
      </c>
      <c r="C298" s="3" t="s">
        <v>23</v>
      </c>
      <c r="D298" s="3" t="s">
        <v>23</v>
      </c>
      <c r="E298" s="3" t="s">
        <v>23</v>
      </c>
      <c r="F298" s="32" t="s">
        <v>21</v>
      </c>
      <c r="G298" s="32" t="s">
        <v>21</v>
      </c>
      <c r="H298" s="32" t="s">
        <v>21</v>
      </c>
      <c r="I298" s="32" t="s">
        <v>90</v>
      </c>
      <c r="J298" s="1" t="s">
        <v>90</v>
      </c>
      <c r="K298" s="32" t="s">
        <v>21</v>
      </c>
      <c r="L298" s="32" t="s">
        <v>21</v>
      </c>
      <c r="M298" s="32" t="s">
        <v>21</v>
      </c>
      <c r="N298" s="32" t="s">
        <v>21</v>
      </c>
      <c r="O298" s="32" t="s">
        <v>21</v>
      </c>
      <c r="P298" s="32" t="s">
        <v>21</v>
      </c>
      <c r="Q298" s="32" t="s">
        <v>21</v>
      </c>
      <c r="R298" s="32" t="s">
        <v>21</v>
      </c>
      <c r="S298" s="32" t="s">
        <v>21</v>
      </c>
    </row>
    <row r="299" spans="1:33">
      <c r="A299" s="2" t="s">
        <v>60</v>
      </c>
      <c r="B299" s="2" t="s">
        <v>10</v>
      </c>
      <c r="C299" s="3" t="s">
        <v>23</v>
      </c>
      <c r="D299" s="3" t="s">
        <v>23</v>
      </c>
      <c r="E299" s="3" t="s">
        <v>23</v>
      </c>
      <c r="F299" s="32" t="s">
        <v>21</v>
      </c>
      <c r="G299" s="32" t="s">
        <v>21</v>
      </c>
      <c r="H299" s="32" t="s">
        <v>21</v>
      </c>
      <c r="I299" s="32" t="s">
        <v>90</v>
      </c>
      <c r="J299" s="1" t="s">
        <v>90</v>
      </c>
      <c r="K299" s="32" t="s">
        <v>21</v>
      </c>
      <c r="L299" s="32" t="s">
        <v>21</v>
      </c>
      <c r="M299" s="32" t="s">
        <v>21</v>
      </c>
      <c r="N299" s="32" t="s">
        <v>21</v>
      </c>
      <c r="O299" s="32" t="s">
        <v>21</v>
      </c>
      <c r="P299" s="32" t="s">
        <v>21</v>
      </c>
      <c r="Q299" s="32" t="s">
        <v>21</v>
      </c>
      <c r="R299" s="32" t="s">
        <v>21</v>
      </c>
      <c r="S299" s="32" t="s">
        <v>21</v>
      </c>
    </row>
    <row r="300" spans="1:33">
      <c r="A300" s="2" t="s">
        <v>61</v>
      </c>
      <c r="B300" s="2" t="s">
        <v>10</v>
      </c>
      <c r="C300" s="3" t="s">
        <v>23</v>
      </c>
      <c r="D300" s="3" t="s">
        <v>23</v>
      </c>
      <c r="E300" s="3" t="s">
        <v>23</v>
      </c>
      <c r="F300" s="32" t="s">
        <v>21</v>
      </c>
      <c r="G300" s="32" t="s">
        <v>21</v>
      </c>
      <c r="H300" s="32" t="s">
        <v>21</v>
      </c>
      <c r="I300" s="32" t="s">
        <v>90</v>
      </c>
      <c r="J300" s="1" t="s">
        <v>90</v>
      </c>
      <c r="K300" s="32" t="s">
        <v>21</v>
      </c>
      <c r="L300" s="32" t="s">
        <v>21</v>
      </c>
      <c r="M300" s="32" t="s">
        <v>21</v>
      </c>
      <c r="N300" s="32" t="s">
        <v>21</v>
      </c>
      <c r="O300" s="32" t="s">
        <v>21</v>
      </c>
      <c r="P300" s="32" t="s">
        <v>21</v>
      </c>
      <c r="Q300" s="32" t="s">
        <v>21</v>
      </c>
      <c r="R300" s="32" t="s">
        <v>21</v>
      </c>
      <c r="S300" s="32" t="s">
        <v>21</v>
      </c>
    </row>
    <row r="301" spans="1:33">
      <c r="A301" s="2" t="s">
        <v>62</v>
      </c>
      <c r="B301" s="2" t="s">
        <v>10</v>
      </c>
      <c r="C301" s="3" t="s">
        <v>23</v>
      </c>
      <c r="D301" s="3" t="s">
        <v>23</v>
      </c>
      <c r="E301" s="3" t="s">
        <v>23</v>
      </c>
      <c r="F301" s="32" t="s">
        <v>21</v>
      </c>
      <c r="G301" s="32" t="s">
        <v>21</v>
      </c>
      <c r="H301" s="32" t="s">
        <v>21</v>
      </c>
      <c r="I301" s="32" t="s">
        <v>90</v>
      </c>
      <c r="J301" s="1" t="s">
        <v>90</v>
      </c>
      <c r="K301" s="32" t="s">
        <v>21</v>
      </c>
      <c r="L301" s="32" t="s">
        <v>21</v>
      </c>
      <c r="M301" s="32" t="s">
        <v>21</v>
      </c>
      <c r="N301" s="32" t="s">
        <v>21</v>
      </c>
      <c r="O301" s="32" t="s">
        <v>21</v>
      </c>
      <c r="P301" s="32" t="s">
        <v>21</v>
      </c>
      <c r="Q301" s="32" t="s">
        <v>21</v>
      </c>
      <c r="R301" s="32" t="s">
        <v>21</v>
      </c>
      <c r="S301" s="32" t="s">
        <v>21</v>
      </c>
    </row>
    <row r="302" spans="1:33">
      <c r="A302" s="2" t="s">
        <v>63</v>
      </c>
      <c r="B302" s="2" t="s">
        <v>10</v>
      </c>
      <c r="C302" s="3" t="s">
        <v>23</v>
      </c>
      <c r="D302" s="3" t="s">
        <v>23</v>
      </c>
      <c r="E302" s="3" t="s">
        <v>23</v>
      </c>
      <c r="F302" s="32" t="s">
        <v>21</v>
      </c>
      <c r="G302" s="32" t="s">
        <v>21</v>
      </c>
      <c r="H302" s="32" t="s">
        <v>21</v>
      </c>
      <c r="I302" s="32" t="s">
        <v>90</v>
      </c>
      <c r="J302" s="1" t="s">
        <v>90</v>
      </c>
      <c r="K302" s="32" t="s">
        <v>21</v>
      </c>
      <c r="L302" s="32" t="s">
        <v>21</v>
      </c>
      <c r="M302" s="32" t="s">
        <v>21</v>
      </c>
      <c r="N302" s="32" t="s">
        <v>21</v>
      </c>
      <c r="O302" s="32" t="s">
        <v>21</v>
      </c>
      <c r="P302" s="32" t="s">
        <v>21</v>
      </c>
      <c r="Q302" s="32" t="s">
        <v>21</v>
      </c>
      <c r="R302" s="32" t="s">
        <v>21</v>
      </c>
      <c r="S302" s="32" t="s">
        <v>21</v>
      </c>
    </row>
    <row r="303" spans="1:33">
      <c r="A303" s="2" t="s">
        <v>64</v>
      </c>
      <c r="B303" s="2" t="s">
        <v>10</v>
      </c>
      <c r="C303" s="3" t="s">
        <v>23</v>
      </c>
      <c r="D303" s="3" t="s">
        <v>23</v>
      </c>
      <c r="E303" s="3" t="s">
        <v>23</v>
      </c>
      <c r="F303" s="32" t="s">
        <v>21</v>
      </c>
      <c r="G303" s="32" t="s">
        <v>21</v>
      </c>
      <c r="H303" s="32" t="s">
        <v>21</v>
      </c>
      <c r="I303" s="32" t="s">
        <v>90</v>
      </c>
      <c r="J303" s="1" t="s">
        <v>90</v>
      </c>
      <c r="K303" s="32" t="s">
        <v>21</v>
      </c>
      <c r="L303" s="32" t="s">
        <v>21</v>
      </c>
      <c r="M303" s="32" t="s">
        <v>21</v>
      </c>
      <c r="N303" s="32" t="s">
        <v>21</v>
      </c>
      <c r="O303" s="32" t="s">
        <v>21</v>
      </c>
      <c r="P303" s="32" t="s">
        <v>21</v>
      </c>
      <c r="Q303" s="32" t="s">
        <v>21</v>
      </c>
      <c r="R303" s="32" t="s">
        <v>21</v>
      </c>
      <c r="S303" s="32" t="s">
        <v>21</v>
      </c>
    </row>
    <row r="304" spans="1:33">
      <c r="A304" s="2" t="s">
        <v>65</v>
      </c>
      <c r="B304" s="2" t="s">
        <v>10</v>
      </c>
      <c r="C304" s="3" t="s">
        <v>23</v>
      </c>
      <c r="D304" s="3" t="s">
        <v>23</v>
      </c>
      <c r="E304" s="3" t="s">
        <v>23</v>
      </c>
      <c r="F304" s="32" t="s">
        <v>21</v>
      </c>
      <c r="G304" s="32" t="s">
        <v>21</v>
      </c>
      <c r="H304" s="32" t="s">
        <v>21</v>
      </c>
      <c r="I304" s="32" t="s">
        <v>90</v>
      </c>
      <c r="J304" s="1" t="s">
        <v>90</v>
      </c>
      <c r="K304" s="32" t="s">
        <v>21</v>
      </c>
      <c r="L304" s="32" t="s">
        <v>21</v>
      </c>
      <c r="M304" s="32" t="s">
        <v>21</v>
      </c>
      <c r="N304" s="32" t="s">
        <v>21</v>
      </c>
      <c r="O304" s="32" t="s">
        <v>21</v>
      </c>
      <c r="P304" s="32" t="s">
        <v>21</v>
      </c>
      <c r="Q304" s="32" t="s">
        <v>21</v>
      </c>
      <c r="R304" s="32" t="s">
        <v>21</v>
      </c>
      <c r="S304" s="32" t="s">
        <v>21</v>
      </c>
    </row>
    <row r="305" spans="1:19">
      <c r="A305" s="2" t="s">
        <v>66</v>
      </c>
      <c r="B305" s="2" t="s">
        <v>10</v>
      </c>
      <c r="C305" s="3" t="s">
        <v>23</v>
      </c>
      <c r="D305" s="3" t="s">
        <v>23</v>
      </c>
      <c r="E305" s="3" t="s">
        <v>23</v>
      </c>
      <c r="F305" s="32" t="s">
        <v>21</v>
      </c>
      <c r="G305" s="32" t="s">
        <v>21</v>
      </c>
      <c r="H305" s="32" t="s">
        <v>21</v>
      </c>
      <c r="I305" s="32" t="s">
        <v>90</v>
      </c>
      <c r="J305" s="1" t="s">
        <v>90</v>
      </c>
      <c r="K305" s="32" t="s">
        <v>21</v>
      </c>
      <c r="L305" s="32" t="s">
        <v>21</v>
      </c>
      <c r="M305" s="32" t="s">
        <v>21</v>
      </c>
      <c r="N305" s="32" t="s">
        <v>21</v>
      </c>
      <c r="O305" s="32" t="s">
        <v>21</v>
      </c>
      <c r="P305" s="32" t="s">
        <v>21</v>
      </c>
      <c r="Q305" s="32" t="s">
        <v>21</v>
      </c>
      <c r="R305" s="32" t="s">
        <v>21</v>
      </c>
      <c r="S305" s="32" t="s">
        <v>21</v>
      </c>
    </row>
    <row r="306" spans="1:19">
      <c r="A306" s="2" t="s">
        <v>88</v>
      </c>
      <c r="B306" s="2" t="s">
        <v>10</v>
      </c>
      <c r="C306" s="3" t="s">
        <v>23</v>
      </c>
      <c r="D306" s="3" t="s">
        <v>23</v>
      </c>
      <c r="E306" s="3" t="s">
        <v>23</v>
      </c>
      <c r="F306" s="32" t="s">
        <v>22</v>
      </c>
      <c r="G306" s="32" t="s">
        <v>22</v>
      </c>
      <c r="H306" s="32" t="s">
        <v>22</v>
      </c>
      <c r="I306" s="32" t="s">
        <v>90</v>
      </c>
      <c r="J306" s="1" t="s">
        <v>90</v>
      </c>
      <c r="K306" s="32" t="s">
        <v>22</v>
      </c>
      <c r="L306" s="32" t="s">
        <v>22</v>
      </c>
      <c r="M306" s="32" t="s">
        <v>22</v>
      </c>
      <c r="N306" s="32" t="s">
        <v>22</v>
      </c>
      <c r="O306" s="32" t="s">
        <v>22</v>
      </c>
      <c r="P306" s="32" t="s">
        <v>22</v>
      </c>
      <c r="Q306" s="32" t="s">
        <v>22</v>
      </c>
      <c r="R306" s="32" t="s">
        <v>22</v>
      </c>
      <c r="S306" s="32" t="s">
        <v>22</v>
      </c>
    </row>
    <row r="307" spans="1:19" ht="137.44999999999999" customHeight="1">
      <c r="A307" s="176" t="s">
        <v>91</v>
      </c>
      <c r="B307" s="176"/>
      <c r="C307" s="176"/>
      <c r="D307" s="176"/>
      <c r="E307" s="176"/>
      <c r="F307" s="176"/>
      <c r="G307" s="176"/>
      <c r="H307" s="176"/>
      <c r="I307" s="176"/>
      <c r="J307" s="176"/>
      <c r="K307" s="176"/>
      <c r="L307" s="176"/>
      <c r="M307" s="176"/>
      <c r="N307" s="176"/>
      <c r="O307" s="176"/>
      <c r="P307" s="176"/>
      <c r="Q307" s="176"/>
      <c r="R307" s="176"/>
      <c r="S307" s="176"/>
    </row>
    <row r="308" spans="1:19">
      <c r="A308" s="146"/>
      <c r="B308" s="147"/>
      <c r="C308" s="147"/>
      <c r="D308" s="147"/>
      <c r="E308" s="147"/>
      <c r="F308" s="147"/>
      <c r="G308" s="147"/>
      <c r="H308" s="147"/>
      <c r="I308" s="147"/>
      <c r="J308" s="147"/>
      <c r="K308" s="147"/>
      <c r="L308" s="147"/>
      <c r="M308" s="147"/>
      <c r="N308" s="147"/>
      <c r="O308" s="147"/>
      <c r="P308" s="147"/>
      <c r="Q308" s="148"/>
      <c r="R308" s="148"/>
      <c r="S308" s="149"/>
    </row>
  </sheetData>
  <mergeCells count="24">
    <mergeCell ref="A307:S307"/>
    <mergeCell ref="F232:S232"/>
    <mergeCell ref="A76:S76"/>
    <mergeCell ref="F1:S1"/>
    <mergeCell ref="A153:S153"/>
    <mergeCell ref="F78:S78"/>
    <mergeCell ref="A230:S230"/>
    <mergeCell ref="F155:S155"/>
    <mergeCell ref="A1:A2"/>
    <mergeCell ref="B1:B2"/>
    <mergeCell ref="C1:C2"/>
    <mergeCell ref="D1:E1"/>
    <mergeCell ref="A232:A233"/>
    <mergeCell ref="B232:B233"/>
    <mergeCell ref="C232:C233"/>
    <mergeCell ref="D232:E232"/>
    <mergeCell ref="A155:A156"/>
    <mergeCell ref="B155:B156"/>
    <mergeCell ref="C155:C156"/>
    <mergeCell ref="D155:E155"/>
    <mergeCell ref="B78:B79"/>
    <mergeCell ref="C78:C79"/>
    <mergeCell ref="D78:E78"/>
    <mergeCell ref="A78:A79"/>
  </mergeCells>
  <phoneticPr fontId="12" type="noConversion"/>
  <conditionalFormatting sqref="F11:R11">
    <cfRule type="cellIs" dxfId="217" priority="294" operator="greaterThan">
      <formula>$D$11</formula>
    </cfRule>
  </conditionalFormatting>
  <conditionalFormatting sqref="F81:R152">
    <cfRule type="containsText" dxfId="216" priority="270" stopIfTrue="1" operator="containsText" text="&lt;">
      <formula>NOT(ISERROR(SEARCH("&lt;",F81)))</formula>
    </cfRule>
  </conditionalFormatting>
  <conditionalFormatting sqref="F235:R306">
    <cfRule type="containsText" dxfId="215" priority="246" stopIfTrue="1" operator="containsText" text="&lt;">
      <formula>NOT(ISERROR(SEARCH("&lt;",F235)))</formula>
    </cfRule>
  </conditionalFormatting>
  <conditionalFormatting sqref="F4:S75">
    <cfRule type="containsText" dxfId="214" priority="6" stopIfTrue="1" operator="containsText" text="&lt;">
      <formula>NOT(ISERROR(SEARCH("&lt;",F4)))</formula>
    </cfRule>
  </conditionalFormatting>
  <conditionalFormatting sqref="F12:S12">
    <cfRule type="cellIs" dxfId="213" priority="293" operator="greaterThan">
      <formula>$C$12</formula>
    </cfRule>
  </conditionalFormatting>
  <conditionalFormatting sqref="F14:S14">
    <cfRule type="cellIs" dxfId="212" priority="292" operator="greaterThanOrEqual">
      <formula>$C$14</formula>
    </cfRule>
  </conditionalFormatting>
  <conditionalFormatting sqref="F15:S15">
    <cfRule type="cellIs" dxfId="211" priority="291" operator="greaterThanOrEqual">
      <formula>$C$15</formula>
    </cfRule>
  </conditionalFormatting>
  <conditionalFormatting sqref="F17:S17">
    <cfRule type="cellIs" dxfId="210" priority="290" operator="greaterThanOrEqual">
      <formula>$C$17</formula>
    </cfRule>
  </conditionalFormatting>
  <conditionalFormatting sqref="F22:S22">
    <cfRule type="cellIs" dxfId="209" priority="289" operator="greaterThanOrEqual">
      <formula>$D$22</formula>
    </cfRule>
  </conditionalFormatting>
  <conditionalFormatting sqref="F23:S23">
    <cfRule type="cellIs" dxfId="208" priority="288" operator="greaterThanOrEqual">
      <formula>$C$23</formula>
    </cfRule>
  </conditionalFormatting>
  <conditionalFormatting sqref="F24:S24">
    <cfRule type="cellIs" dxfId="207" priority="283" operator="greaterThanOrEqual">
      <formula>$D$24</formula>
    </cfRule>
  </conditionalFormatting>
  <conditionalFormatting sqref="F28:S28">
    <cfRule type="cellIs" dxfId="206" priority="287" operator="greaterThanOrEqual">
      <formula>$C$28</formula>
    </cfRule>
    <cfRule type="cellIs" dxfId="205" priority="286" operator="greaterThanOrEqual">
      <formula>$D$28</formula>
    </cfRule>
  </conditionalFormatting>
  <conditionalFormatting sqref="F29:S29">
    <cfRule type="cellIs" dxfId="204" priority="285" operator="greaterThanOrEqual">
      <formula>$C$29</formula>
    </cfRule>
  </conditionalFormatting>
  <conditionalFormatting sqref="F32:S32">
    <cfRule type="cellIs" dxfId="203" priority="284" operator="greaterThanOrEqual">
      <formula>$D$32</formula>
    </cfRule>
  </conditionalFormatting>
  <conditionalFormatting sqref="F36:S36">
    <cfRule type="cellIs" dxfId="202" priority="282" operator="greaterThanOrEqual">
      <formula>$D$36</formula>
    </cfRule>
  </conditionalFormatting>
  <conditionalFormatting sqref="F88:S88">
    <cfRule type="cellIs" dxfId="201" priority="279" operator="greaterThanOrEqual">
      <formula>$D$88</formula>
    </cfRule>
  </conditionalFormatting>
  <conditionalFormatting sqref="F89:S89">
    <cfRule type="cellIs" dxfId="200" priority="278" operator="greaterThanOrEqual">
      <formula>$C$89</formula>
    </cfRule>
  </conditionalFormatting>
  <conditionalFormatting sqref="F91:S91">
    <cfRule type="cellIs" dxfId="199" priority="277" operator="greaterThanOrEqual">
      <formula>$C$91</formula>
    </cfRule>
  </conditionalFormatting>
  <conditionalFormatting sqref="F92:S92">
    <cfRule type="cellIs" dxfId="198" priority="276" operator="greaterThanOrEqual">
      <formula>$C$92</formula>
    </cfRule>
  </conditionalFormatting>
  <conditionalFormatting sqref="F94:S94">
    <cfRule type="cellIs" dxfId="197" priority="275" operator="greaterThanOrEqual">
      <formula>$C$94</formula>
    </cfRule>
  </conditionalFormatting>
  <conditionalFormatting sqref="F100:S100">
    <cfRule type="cellIs" dxfId="196" priority="274" operator="greaterThanOrEqual">
      <formula>$C$100</formula>
    </cfRule>
  </conditionalFormatting>
  <conditionalFormatting sqref="F102:S102">
    <cfRule type="cellIs" dxfId="195" priority="273" operator="greaterThanOrEqual">
      <formula>$D$102</formula>
    </cfRule>
  </conditionalFormatting>
  <conditionalFormatting sqref="F106:S106">
    <cfRule type="cellIs" dxfId="194" priority="272" operator="greaterThanOrEqual">
      <formula>$C$106</formula>
    </cfRule>
  </conditionalFormatting>
  <conditionalFormatting sqref="F113:S113">
    <cfRule type="cellIs" dxfId="193" priority="271" operator="greaterThanOrEqual">
      <formula>$D$113</formula>
    </cfRule>
  </conditionalFormatting>
  <conditionalFormatting sqref="F158:S229">
    <cfRule type="containsText" dxfId="192" priority="37" stopIfTrue="1" operator="containsText" text="&lt;">
      <formula>NOT(ISERROR(SEARCH("&lt;",F158)))</formula>
    </cfRule>
  </conditionalFormatting>
  <conditionalFormatting sqref="F165:S165">
    <cfRule type="cellIs" dxfId="191" priority="267" operator="greaterThanOrEqual">
      <formula>$D$165</formula>
    </cfRule>
  </conditionalFormatting>
  <conditionalFormatting sqref="F166:S166">
    <cfRule type="cellIs" dxfId="190" priority="266" operator="greaterThanOrEqual">
      <formula>$C$166</formula>
    </cfRule>
  </conditionalFormatting>
  <conditionalFormatting sqref="F168:S168">
    <cfRule type="cellIs" dxfId="189" priority="265" operator="greaterThanOrEqual">
      <formula>$C$168</formula>
    </cfRule>
  </conditionalFormatting>
  <conditionalFormatting sqref="F169:S169">
    <cfRule type="cellIs" dxfId="188" priority="264" operator="greaterThanOrEqual">
      <formula>$C$169</formula>
    </cfRule>
  </conditionalFormatting>
  <conditionalFormatting sqref="F183:S183">
    <cfRule type="cellIs" dxfId="187" priority="263" operator="greaterThanOrEqual">
      <formula>$C$183</formula>
    </cfRule>
  </conditionalFormatting>
  <conditionalFormatting sqref="F190:S190">
    <cfRule type="cellIs" dxfId="186" priority="262" operator="greaterThanOrEqual">
      <formula>$D$190</formula>
    </cfRule>
  </conditionalFormatting>
  <conditionalFormatting sqref="F242:S242">
    <cfRule type="cellIs" dxfId="185" priority="259" operator="greaterThanOrEqual">
      <formula>$D$242</formula>
    </cfRule>
  </conditionalFormatting>
  <conditionalFormatting sqref="F243:S243">
    <cfRule type="cellIs" dxfId="184" priority="258" operator="greaterThanOrEqual">
      <formula>$C$243</formula>
    </cfRule>
  </conditionalFormatting>
  <conditionalFormatting sqref="F245:S245">
    <cfRule type="cellIs" dxfId="183" priority="257" operator="greaterThanOrEqual">
      <formula>$C$245</formula>
    </cfRule>
  </conditionalFormatting>
  <conditionalFormatting sqref="F246:S246">
    <cfRule type="cellIs" dxfId="182" priority="256" operator="greaterThanOrEqual">
      <formula>$C$246</formula>
    </cfRule>
  </conditionalFormatting>
  <conditionalFormatting sqref="F248:S248">
    <cfRule type="cellIs" dxfId="181" priority="255" operator="greaterThanOrEqual">
      <formula>$C$248</formula>
    </cfRule>
  </conditionalFormatting>
  <conditionalFormatting sqref="F254:S254">
    <cfRule type="cellIs" dxfId="180" priority="254" operator="greaterThanOrEqual">
      <formula>$C$254</formula>
    </cfRule>
  </conditionalFormatting>
  <conditionalFormatting sqref="F255:S255">
    <cfRule type="cellIs" dxfId="179" priority="253" operator="greaterThanOrEqual">
      <formula>$D$255</formula>
    </cfRule>
  </conditionalFormatting>
  <conditionalFormatting sqref="F256:S256">
    <cfRule type="cellIs" dxfId="178" priority="252" operator="greaterThanOrEqual">
      <formula>$D$256</formula>
    </cfRule>
  </conditionalFormatting>
  <conditionalFormatting sqref="F260:S260">
    <cfRule type="cellIs" dxfId="177" priority="251" operator="greaterThanOrEqual">
      <formula>$C$260</formula>
    </cfRule>
  </conditionalFormatting>
  <conditionalFormatting sqref="F264:S264">
    <cfRule type="cellIs" dxfId="176" priority="250" operator="greaterThanOrEqual">
      <formula>$C$264</formula>
    </cfRule>
  </conditionalFormatting>
  <conditionalFormatting sqref="F267:S267">
    <cfRule type="cellIs" dxfId="175" priority="249" operator="greaterThanOrEqual">
      <formula>$D$267</formula>
    </cfRule>
  </conditionalFormatting>
  <conditionalFormatting sqref="F280:S280">
    <cfRule type="cellIs" dxfId="174" priority="248" operator="greaterThanOrEqual">
      <formula>$E$280</formula>
    </cfRule>
  </conditionalFormatting>
  <conditionalFormatting sqref="F285:S285">
    <cfRule type="cellIs" dxfId="173" priority="247" operator="greaterThanOrEqual">
      <formula>$D$285</formula>
    </cfRule>
  </conditionalFormatting>
  <conditionalFormatting sqref="L138">
    <cfRule type="cellIs" dxfId="172" priority="268" operator="greaterThanOrEqual">
      <formula>$C$138</formula>
    </cfRule>
  </conditionalFormatting>
  <conditionalFormatting sqref="S81:S152">
    <cfRule type="containsText" dxfId="171" priority="4" stopIfTrue="1" operator="containsText" text="&lt;">
      <formula>NOT(ISERROR(SEARCH("&lt;",S81)))</formula>
    </cfRule>
  </conditionalFormatting>
  <conditionalFormatting sqref="S235:S245">
    <cfRule type="containsText" dxfId="170" priority="32" stopIfTrue="1" operator="containsText" text="&lt;">
      <formula>NOT(ISERROR(SEARCH("&lt;",S235)))</formula>
    </cfRule>
  </conditionalFormatting>
  <conditionalFormatting sqref="S246:S253">
    <cfRule type="containsText" dxfId="169" priority="28" stopIfTrue="1" operator="containsText" text="&lt;">
      <formula>NOT(ISERROR(SEARCH("&lt;",S246)))</formula>
    </cfRule>
  </conditionalFormatting>
  <conditionalFormatting sqref="S254:S257">
    <cfRule type="containsText" dxfId="168" priority="2" stopIfTrue="1" operator="containsText" text="&lt;">
      <formula>NOT(ISERROR(SEARCH("&lt;",S254)))</formula>
    </cfRule>
  </conditionalFormatting>
  <conditionalFormatting sqref="S258:S260">
    <cfRule type="containsText" dxfId="167" priority="23" stopIfTrue="1" operator="containsText" text="&lt;">
      <formula>NOT(ISERROR(SEARCH("&lt;",S258)))</formula>
    </cfRule>
  </conditionalFormatting>
  <conditionalFormatting sqref="S261:S262">
    <cfRule type="containsText" dxfId="166" priority="118" stopIfTrue="1" operator="containsText" text="&lt;">
      <formula>NOT(ISERROR(SEARCH("&lt;",S261)))</formula>
    </cfRule>
  </conditionalFormatting>
  <conditionalFormatting sqref="S263:S280">
    <cfRule type="containsText" dxfId="165" priority="12" stopIfTrue="1" operator="containsText" text="&lt;">
      <formula>NOT(ISERROR(SEARCH("&lt;",S263)))</formula>
    </cfRule>
  </conditionalFormatting>
  <conditionalFormatting sqref="S281:S285">
    <cfRule type="containsText" dxfId="164" priority="14" stopIfTrue="1" operator="containsText" text="&lt;">
      <formula>NOT(ISERROR(SEARCH("&lt;",S281)))</formula>
    </cfRule>
  </conditionalFormatting>
  <conditionalFormatting sqref="S286:S306">
    <cfRule type="containsText" dxfId="163" priority="16" stopIfTrue="1" operator="containsText" text="&lt;">
      <formula>NOT(ISERROR(SEARCH("&lt;",S286)))</formula>
    </cfRule>
  </conditionalFormatting>
  <printOptions horizontalCentered="1"/>
  <pageMargins left="0.98425196850393704" right="0.98425196850393704" top="0.98425196850393704" bottom="0.98425196850393704" header="0.51181102362204722" footer="0.51181102362204722"/>
  <pageSetup paperSize="8" scale="47" fitToHeight="0" orientation="portrait" r:id="rId1"/>
  <headerFooter>
    <oddHeader>&amp;LNT14621 Gebdykes Quarry Environmental Permit Application
Lightwater Quarries Ltd
&amp;CLaboratory Analytical Results&amp;R&amp;G</oddHeader>
    <oddFooter>&amp;LAppendix C&amp;RApril 2023</oddFooter>
  </headerFooter>
  <rowBreaks count="3" manualBreakCount="3">
    <brk id="77" max="16383" man="1"/>
    <brk id="154" max="16383" man="1"/>
    <brk id="231" max="16383" man="1"/>
  </rowBreaks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stopIfTrue="1" operator="containsText" id="{6388257A-DD32-4DAF-9B2C-FC9C2C1A0E48}">
            <xm:f>NOT(ISERROR(SEARCH("-",F235)))</xm:f>
            <xm:f>"-"</xm:f>
            <x14:dxf/>
          </x14:cfRule>
          <xm:sqref>F235:P306</xm:sqref>
        </x14:conditionalFormatting>
        <x14:conditionalFormatting xmlns:xm="http://schemas.microsoft.com/office/excel/2006/main">
          <x14:cfRule type="containsText" priority="269" stopIfTrue="1" operator="containsText" id="{F8528492-6C3A-461B-BF62-140692E4049D}">
            <xm:f>NOT(ISERROR(SEARCH("-",F81)))</xm:f>
            <xm:f>"-"</xm:f>
            <x14:dxf/>
          </x14:cfRule>
          <xm:sqref>F81:R152</xm:sqref>
        </x14:conditionalFormatting>
        <x14:conditionalFormatting xmlns:xm="http://schemas.microsoft.com/office/excel/2006/main">
          <x14:cfRule type="containsText" priority="5" stopIfTrue="1" operator="containsText" id="{274B9647-C6ED-4818-8018-9C35807AD514}">
            <xm:f>NOT(ISERROR(SEARCH("-",F4)))</xm:f>
            <xm:f>"-"</xm:f>
            <x14:dxf/>
          </x14:cfRule>
          <xm:sqref>F4:S75</xm:sqref>
        </x14:conditionalFormatting>
        <x14:conditionalFormatting xmlns:xm="http://schemas.microsoft.com/office/excel/2006/main">
          <x14:cfRule type="containsText" priority="36" stopIfTrue="1" operator="containsText" id="{43053180-B1E4-4ADA-ADFF-92D5F122F345}">
            <xm:f>NOT(ISERROR(SEARCH("-",F158)))</xm:f>
            <xm:f>"-"</xm:f>
            <x14:dxf/>
          </x14:cfRule>
          <xm:sqref>F158:S229</xm:sqref>
        </x14:conditionalFormatting>
        <x14:conditionalFormatting xmlns:xm="http://schemas.microsoft.com/office/excel/2006/main">
          <x14:cfRule type="containsText" priority="3" stopIfTrue="1" operator="containsText" id="{1254B6CF-ECB6-4F64-8E6D-D79EC43E160C}">
            <xm:f>NOT(ISERROR(SEARCH("-",S81)))</xm:f>
            <xm:f>"-"</xm:f>
            <x14:dxf/>
          </x14:cfRule>
          <xm:sqref>S81:S152</xm:sqref>
        </x14:conditionalFormatting>
        <x14:conditionalFormatting xmlns:xm="http://schemas.microsoft.com/office/excel/2006/main">
          <x14:cfRule type="containsText" priority="31" stopIfTrue="1" operator="containsText" id="{23A92628-5D40-4A29-A6BD-7C05A1E2688C}">
            <xm:f>NOT(ISERROR(SEARCH("-",S245)))</xm:f>
            <xm:f>"-"</xm:f>
            <x14:dxf/>
          </x14:cfRule>
          <xm:sqref>S245</xm:sqref>
        </x14:conditionalFormatting>
        <x14:conditionalFormatting xmlns:xm="http://schemas.microsoft.com/office/excel/2006/main">
          <x14:cfRule type="containsText" priority="27" stopIfTrue="1" operator="containsText" id="{5B72C23C-C6A3-44E6-9A52-BEBDCFD7B484}">
            <xm:f>NOT(ISERROR(SEARCH("-",S250)))</xm:f>
            <xm:f>"-"</xm:f>
            <x14:dxf/>
          </x14:cfRule>
          <xm:sqref>S250</xm:sqref>
        </x14:conditionalFormatting>
        <x14:conditionalFormatting xmlns:xm="http://schemas.microsoft.com/office/excel/2006/main">
          <x14:cfRule type="containsText" priority="1" stopIfTrue="1" operator="containsText" id="{50902BE0-742A-4B60-9375-5CFFB8B5209D}">
            <xm:f>NOT(ISERROR(SEARCH("-",S256)))</xm:f>
            <xm:f>"-"</xm:f>
            <x14:dxf/>
          </x14:cfRule>
          <xm:sqref>S256:S257</xm:sqref>
        </x14:conditionalFormatting>
        <x14:conditionalFormatting xmlns:xm="http://schemas.microsoft.com/office/excel/2006/main">
          <x14:cfRule type="containsText" priority="22" stopIfTrue="1" operator="containsText" id="{FC1F342B-5AA5-4904-9D8E-322697734C86}">
            <xm:f>NOT(ISERROR(SEARCH("-",S259)))</xm:f>
            <xm:f>"-"</xm:f>
            <x14:dxf/>
          </x14:cfRule>
          <xm:sqref>S259:S260</xm:sqref>
        </x14:conditionalFormatting>
        <x14:conditionalFormatting xmlns:xm="http://schemas.microsoft.com/office/excel/2006/main">
          <x14:cfRule type="containsText" priority="117" stopIfTrue="1" operator="containsText" id="{8D6DB20B-BC41-475A-8726-96A03693C909}">
            <xm:f>NOT(ISERROR(SEARCH("-",S262)))</xm:f>
            <xm:f>"-"</xm:f>
            <x14:dxf/>
          </x14:cfRule>
          <xm:sqref>S262</xm:sqref>
        </x14:conditionalFormatting>
        <x14:conditionalFormatting xmlns:xm="http://schemas.microsoft.com/office/excel/2006/main">
          <x14:cfRule type="containsText" priority="11" stopIfTrue="1" operator="containsText" id="{37759B6D-7D5C-45DB-897D-D76D55B3FA78}">
            <xm:f>NOT(ISERROR(SEARCH("-",S280)))</xm:f>
            <xm:f>"-"</xm:f>
            <x14:dxf/>
          </x14:cfRule>
          <xm:sqref>S280</xm:sqref>
        </x14:conditionalFormatting>
        <x14:conditionalFormatting xmlns:xm="http://schemas.microsoft.com/office/excel/2006/main">
          <x14:cfRule type="containsText" priority="13" stopIfTrue="1" operator="containsText" id="{DF1DAC00-D00F-4994-A35C-07262E39749C}">
            <xm:f>NOT(ISERROR(SEARCH("-",S285)))</xm:f>
            <xm:f>"-"</xm:f>
            <x14:dxf/>
          </x14:cfRule>
          <xm:sqref>S285</xm:sqref>
        </x14:conditionalFormatting>
        <x14:conditionalFormatting xmlns:xm="http://schemas.microsoft.com/office/excel/2006/main">
          <x14:cfRule type="containsText" priority="15" stopIfTrue="1" operator="containsText" id="{9E7B5006-E0D6-4107-91B5-EA45F573B2B5}">
            <xm:f>NOT(ISERROR(SEARCH("-",S290)))</xm:f>
            <xm:f>"-"</xm:f>
            <x14:dxf/>
          </x14:cfRule>
          <xm:sqref>S290:S292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04048-60A7-40E3-95BF-0ECF16686629}">
  <sheetPr>
    <pageSetUpPr fitToPage="1"/>
  </sheetPr>
  <dimension ref="A1:X21"/>
  <sheetViews>
    <sheetView view="pageLayout" zoomScale="55" zoomScaleNormal="100" zoomScalePageLayoutView="55" workbookViewId="0">
      <selection activeCell="M11" sqref="M11"/>
    </sheetView>
  </sheetViews>
  <sheetFormatPr defaultRowHeight="15"/>
  <cols>
    <col min="9" max="9" width="10.140625" customWidth="1"/>
    <col min="13" max="13" width="9.7109375" bestFit="1" customWidth="1"/>
  </cols>
  <sheetData>
    <row r="1" spans="1:24">
      <c r="A1" s="81" t="s">
        <v>103</v>
      </c>
      <c r="B1" s="101" t="s">
        <v>99</v>
      </c>
      <c r="C1" s="181" t="s">
        <v>119</v>
      </c>
      <c r="D1" s="182"/>
      <c r="E1" s="182"/>
      <c r="F1" s="182"/>
      <c r="G1" s="182"/>
      <c r="H1" s="182"/>
      <c r="I1" s="182"/>
      <c r="J1" s="182"/>
      <c r="K1" s="182"/>
      <c r="L1" s="182"/>
      <c r="M1" s="183"/>
      <c r="N1" s="181" t="s">
        <v>135</v>
      </c>
      <c r="O1" s="182"/>
      <c r="P1" s="182"/>
      <c r="Q1" s="182"/>
      <c r="R1" s="182"/>
      <c r="S1" s="182"/>
      <c r="T1" s="182"/>
      <c r="U1" s="182"/>
      <c r="V1" s="182"/>
      <c r="W1" s="182"/>
      <c r="X1" s="183"/>
    </row>
    <row r="2" spans="1:24">
      <c r="A2" s="82"/>
      <c r="B2" s="102"/>
      <c r="C2" s="96">
        <v>44044</v>
      </c>
      <c r="D2" s="4">
        <v>44075</v>
      </c>
      <c r="E2" s="4">
        <v>44105</v>
      </c>
      <c r="F2" s="4">
        <v>44152</v>
      </c>
      <c r="G2" s="22">
        <v>44166</v>
      </c>
      <c r="H2" s="22">
        <v>44197</v>
      </c>
      <c r="I2" s="22" t="s">
        <v>132</v>
      </c>
      <c r="J2" s="22">
        <v>44256</v>
      </c>
      <c r="K2" s="22">
        <v>44287</v>
      </c>
      <c r="L2" s="22">
        <v>44317</v>
      </c>
      <c r="M2" s="97">
        <v>44348</v>
      </c>
      <c r="N2" s="96">
        <v>44044</v>
      </c>
      <c r="O2" s="4">
        <v>44075</v>
      </c>
      <c r="P2" s="4">
        <v>44105</v>
      </c>
      <c r="Q2" s="4">
        <v>44152</v>
      </c>
      <c r="R2" s="4">
        <v>44166</v>
      </c>
      <c r="S2" s="4" t="s">
        <v>128</v>
      </c>
      <c r="T2" s="4" t="s">
        <v>132</v>
      </c>
      <c r="U2" s="4">
        <v>44256</v>
      </c>
      <c r="V2" s="4">
        <v>44287</v>
      </c>
      <c r="W2" s="4">
        <v>44317</v>
      </c>
      <c r="X2" s="97">
        <v>44348</v>
      </c>
    </row>
    <row r="3" spans="1:24">
      <c r="A3" s="6" t="s">
        <v>9</v>
      </c>
      <c r="B3" s="9" t="s">
        <v>9</v>
      </c>
      <c r="C3" s="6">
        <v>7.11</v>
      </c>
      <c r="D3" s="7">
        <v>7.61</v>
      </c>
      <c r="E3" s="8" t="s">
        <v>90</v>
      </c>
      <c r="F3" s="8" t="s">
        <v>90</v>
      </c>
      <c r="G3" s="19" t="s">
        <v>90</v>
      </c>
      <c r="H3" s="19">
        <v>8.3800000000000008</v>
      </c>
      <c r="I3" s="19">
        <v>7.46</v>
      </c>
      <c r="J3" s="19">
        <v>8.2899999999999991</v>
      </c>
      <c r="K3" s="19">
        <v>9.08</v>
      </c>
      <c r="L3" s="19">
        <v>8.98</v>
      </c>
      <c r="M3" s="98">
        <v>9.32</v>
      </c>
      <c r="N3" s="6">
        <v>7.39</v>
      </c>
      <c r="O3" s="7">
        <v>7.97</v>
      </c>
      <c r="P3" s="7">
        <v>7.46</v>
      </c>
      <c r="Q3" s="7">
        <v>8.4600000000000009</v>
      </c>
      <c r="R3" s="7" t="s">
        <v>90</v>
      </c>
      <c r="S3" s="7" t="s">
        <v>90</v>
      </c>
      <c r="T3" s="7">
        <v>7.72</v>
      </c>
      <c r="U3" s="7">
        <v>8.48</v>
      </c>
      <c r="V3" s="7">
        <v>8.8699999999999992</v>
      </c>
      <c r="W3" s="7">
        <v>9.2899999999999991</v>
      </c>
      <c r="X3" s="34">
        <v>9.19</v>
      </c>
    </row>
    <row r="4" spans="1:24">
      <c r="A4" s="6" t="s">
        <v>95</v>
      </c>
      <c r="B4" s="9" t="s">
        <v>102</v>
      </c>
      <c r="C4" s="6">
        <v>30.2</v>
      </c>
      <c r="D4" s="7">
        <v>39.4</v>
      </c>
      <c r="E4" s="8" t="s">
        <v>90</v>
      </c>
      <c r="F4" s="8" t="s">
        <v>90</v>
      </c>
      <c r="G4" s="19" t="s">
        <v>90</v>
      </c>
      <c r="H4" s="19">
        <v>80.599999999999994</v>
      </c>
      <c r="I4" s="19">
        <v>82.1</v>
      </c>
      <c r="J4" s="19">
        <v>71.3</v>
      </c>
      <c r="K4" s="19">
        <v>173.2</v>
      </c>
      <c r="L4" s="19">
        <v>125</v>
      </c>
      <c r="M4" s="98">
        <v>120.7</v>
      </c>
      <c r="N4" s="6">
        <v>44.3</v>
      </c>
      <c r="O4" s="7">
        <v>26.6</v>
      </c>
      <c r="P4" s="7">
        <v>1.9</v>
      </c>
      <c r="Q4" s="7">
        <v>213.3</v>
      </c>
      <c r="R4" s="7" t="s">
        <v>90</v>
      </c>
      <c r="S4" s="7" t="s">
        <v>90</v>
      </c>
      <c r="T4" s="7">
        <v>60.9</v>
      </c>
      <c r="U4" s="7">
        <v>148.30000000000001</v>
      </c>
      <c r="V4" s="7">
        <v>145.6</v>
      </c>
      <c r="W4" s="7">
        <v>69.900000000000006</v>
      </c>
      <c r="X4" s="34">
        <v>110.5</v>
      </c>
    </row>
    <row r="5" spans="1:24">
      <c r="A5" s="6" t="s">
        <v>96</v>
      </c>
      <c r="B5" s="9" t="s">
        <v>12</v>
      </c>
      <c r="C5" s="6">
        <v>9.07</v>
      </c>
      <c r="D5" s="7">
        <v>8.5299999999999994</v>
      </c>
      <c r="E5" s="8" t="s">
        <v>90</v>
      </c>
      <c r="F5" s="8" t="s">
        <v>90</v>
      </c>
      <c r="G5" s="19" t="s">
        <v>90</v>
      </c>
      <c r="H5" s="19">
        <v>10.4</v>
      </c>
      <c r="I5" s="19">
        <v>9.32</v>
      </c>
      <c r="J5" s="19">
        <v>11.13</v>
      </c>
      <c r="K5" s="19">
        <v>11.55</v>
      </c>
      <c r="L5" s="19">
        <v>11.38</v>
      </c>
      <c r="M5" s="98">
        <v>11.2</v>
      </c>
      <c r="N5" s="6">
        <v>6.23</v>
      </c>
      <c r="O5" s="7">
        <v>6.61</v>
      </c>
      <c r="P5" s="7">
        <v>8.48</v>
      </c>
      <c r="Q5" s="7">
        <v>8.5399999999999991</v>
      </c>
      <c r="R5" s="7" t="s">
        <v>90</v>
      </c>
      <c r="S5" s="7" t="s">
        <v>90</v>
      </c>
      <c r="T5" s="7">
        <v>9.5500000000000007</v>
      </c>
      <c r="U5" s="7">
        <v>11.88</v>
      </c>
      <c r="V5" s="7">
        <v>11.62</v>
      </c>
      <c r="W5" s="7">
        <v>10.67</v>
      </c>
      <c r="X5" s="34">
        <v>11.17</v>
      </c>
    </row>
    <row r="6" spans="1:24">
      <c r="A6" s="6" t="s">
        <v>97</v>
      </c>
      <c r="B6" s="103" t="s">
        <v>100</v>
      </c>
      <c r="C6" s="6">
        <v>613</v>
      </c>
      <c r="D6" s="7">
        <v>621</v>
      </c>
      <c r="E6" s="8" t="s">
        <v>90</v>
      </c>
      <c r="F6" s="8" t="s">
        <v>90</v>
      </c>
      <c r="G6" s="19" t="s">
        <v>90</v>
      </c>
      <c r="H6" s="19">
        <v>755</v>
      </c>
      <c r="I6" s="46">
        <v>751.96</v>
      </c>
      <c r="J6" s="46">
        <v>531</v>
      </c>
      <c r="K6" s="46">
        <v>653</v>
      </c>
      <c r="L6" s="46">
        <v>692</v>
      </c>
      <c r="M6" s="99">
        <v>708</v>
      </c>
      <c r="N6" s="6">
        <v>0</v>
      </c>
      <c r="O6" s="7">
        <v>476</v>
      </c>
      <c r="P6" s="7">
        <v>396</v>
      </c>
      <c r="Q6" s="7">
        <v>474</v>
      </c>
      <c r="R6" s="7" t="s">
        <v>90</v>
      </c>
      <c r="S6" s="7" t="s">
        <v>90</v>
      </c>
      <c r="T6" s="47">
        <v>614.63</v>
      </c>
      <c r="U6" s="47">
        <v>649</v>
      </c>
      <c r="V6" s="47">
        <v>651</v>
      </c>
      <c r="W6" s="47">
        <v>643</v>
      </c>
      <c r="X6" s="48">
        <v>637</v>
      </c>
    </row>
    <row r="7" spans="1:24">
      <c r="A7" s="6" t="s">
        <v>98</v>
      </c>
      <c r="B7" s="103" t="s">
        <v>12</v>
      </c>
      <c r="C7" s="6">
        <v>398</v>
      </c>
      <c r="D7" s="7">
        <v>403</v>
      </c>
      <c r="E7" s="8" t="s">
        <v>90</v>
      </c>
      <c r="F7" s="8" t="s">
        <v>90</v>
      </c>
      <c r="G7" s="8" t="s">
        <v>90</v>
      </c>
      <c r="H7" s="8">
        <v>440</v>
      </c>
      <c r="I7" s="8" t="s">
        <v>90</v>
      </c>
      <c r="J7" s="8">
        <v>438</v>
      </c>
      <c r="K7" s="8">
        <v>442</v>
      </c>
      <c r="L7" s="8">
        <v>458</v>
      </c>
      <c r="M7" s="98">
        <v>460</v>
      </c>
      <c r="N7" s="6">
        <v>0</v>
      </c>
      <c r="O7" s="7">
        <v>309</v>
      </c>
      <c r="P7" s="7">
        <v>257</v>
      </c>
      <c r="Q7" s="7">
        <v>308</v>
      </c>
      <c r="R7" s="7" t="s">
        <v>90</v>
      </c>
      <c r="S7" s="7" t="s">
        <v>90</v>
      </c>
      <c r="T7" s="7" t="s">
        <v>90</v>
      </c>
      <c r="U7" s="7">
        <v>419</v>
      </c>
      <c r="V7" s="7">
        <v>425</v>
      </c>
      <c r="W7" s="7">
        <v>415</v>
      </c>
      <c r="X7" s="34">
        <v>414</v>
      </c>
    </row>
    <row r="8" spans="1:24" ht="15.75" thickBot="1">
      <c r="A8" s="10" t="s">
        <v>104</v>
      </c>
      <c r="B8" s="104" t="s">
        <v>101</v>
      </c>
      <c r="C8" s="10">
        <v>0.26</v>
      </c>
      <c r="D8" s="11">
        <v>0.26</v>
      </c>
      <c r="E8" s="12" t="s">
        <v>90</v>
      </c>
      <c r="F8" s="12" t="s">
        <v>90</v>
      </c>
      <c r="G8" s="12" t="s">
        <v>90</v>
      </c>
      <c r="H8" s="12" t="s">
        <v>90</v>
      </c>
      <c r="I8" s="12" t="s">
        <v>90</v>
      </c>
      <c r="J8" s="12" t="s">
        <v>90</v>
      </c>
      <c r="K8" s="12" t="s">
        <v>90</v>
      </c>
      <c r="L8" s="12">
        <v>0.28999999999999998</v>
      </c>
      <c r="M8" s="100">
        <v>0.3</v>
      </c>
      <c r="N8" s="10">
        <v>0</v>
      </c>
      <c r="O8" s="11">
        <v>0.15</v>
      </c>
      <c r="P8" s="11">
        <v>0.13</v>
      </c>
      <c r="Q8" s="11">
        <v>0.15</v>
      </c>
      <c r="R8" s="11" t="s">
        <v>90</v>
      </c>
      <c r="S8" s="11" t="s">
        <v>90</v>
      </c>
      <c r="T8" s="11" t="s">
        <v>90</v>
      </c>
      <c r="U8" s="11">
        <v>0.27</v>
      </c>
      <c r="V8" s="11" t="s">
        <v>90</v>
      </c>
      <c r="W8" s="11">
        <v>0.26</v>
      </c>
      <c r="X8" s="35">
        <v>0.27</v>
      </c>
    </row>
    <row r="9" spans="1:24" ht="15.75" thickBot="1">
      <c r="A9" s="36"/>
      <c r="B9" s="50"/>
      <c r="C9" s="33"/>
      <c r="D9" s="33"/>
      <c r="E9" s="41"/>
      <c r="F9" s="41"/>
      <c r="G9" s="41"/>
      <c r="H9" s="41"/>
      <c r="I9" s="41"/>
      <c r="J9" s="51"/>
      <c r="K9" s="51"/>
      <c r="L9" s="51"/>
      <c r="M9" s="41"/>
      <c r="N9" s="33"/>
      <c r="O9" s="33"/>
      <c r="P9" s="33"/>
      <c r="Q9" s="33"/>
      <c r="R9" s="33"/>
      <c r="S9" s="33"/>
      <c r="T9" s="33"/>
      <c r="U9" s="33"/>
      <c r="V9" s="33"/>
      <c r="W9" s="33"/>
      <c r="X9" s="24"/>
    </row>
    <row r="10" spans="1:24">
      <c r="A10" s="81" t="s">
        <v>103</v>
      </c>
      <c r="B10" s="93" t="s">
        <v>99</v>
      </c>
      <c r="C10" s="181" t="s">
        <v>120</v>
      </c>
      <c r="D10" s="182"/>
      <c r="E10" s="182"/>
      <c r="F10" s="182"/>
      <c r="G10" s="182"/>
      <c r="H10" s="182"/>
      <c r="I10" s="182"/>
      <c r="J10" s="182"/>
      <c r="K10" s="182"/>
      <c r="L10" s="182"/>
      <c r="M10" s="183"/>
      <c r="N10" s="181" t="s">
        <v>121</v>
      </c>
      <c r="O10" s="182"/>
      <c r="P10" s="182"/>
      <c r="Q10" s="182"/>
      <c r="R10" s="182"/>
      <c r="S10" s="182"/>
      <c r="T10" s="182"/>
      <c r="U10" s="182"/>
      <c r="V10" s="182"/>
      <c r="W10" s="182"/>
      <c r="X10" s="183"/>
    </row>
    <row r="11" spans="1:24">
      <c r="A11" s="82"/>
      <c r="B11" s="94"/>
      <c r="C11" s="96">
        <v>44044</v>
      </c>
      <c r="D11" s="4">
        <v>44075</v>
      </c>
      <c r="E11" s="4">
        <v>44105</v>
      </c>
      <c r="F11" s="4">
        <v>44152</v>
      </c>
      <c r="G11" s="4">
        <v>44166</v>
      </c>
      <c r="H11" s="4" t="s">
        <v>128</v>
      </c>
      <c r="I11" s="4" t="s">
        <v>132</v>
      </c>
      <c r="J11" s="4">
        <v>44256</v>
      </c>
      <c r="K11" s="4">
        <v>44287</v>
      </c>
      <c r="L11" s="4">
        <v>44317</v>
      </c>
      <c r="M11" s="97">
        <v>44348</v>
      </c>
      <c r="N11" s="96">
        <v>44044</v>
      </c>
      <c r="O11" s="4">
        <v>44075</v>
      </c>
      <c r="P11" s="4">
        <v>44105</v>
      </c>
      <c r="Q11" s="18">
        <v>44136</v>
      </c>
      <c r="R11" s="4">
        <v>44166</v>
      </c>
      <c r="S11" s="4" t="s">
        <v>128</v>
      </c>
      <c r="T11" s="4" t="s">
        <v>132</v>
      </c>
      <c r="U11" s="4">
        <v>44256</v>
      </c>
      <c r="V11" s="4">
        <v>44287</v>
      </c>
      <c r="W11" s="4">
        <v>44317</v>
      </c>
      <c r="X11" s="97">
        <v>44348</v>
      </c>
    </row>
    <row r="12" spans="1:24">
      <c r="A12" s="6" t="s">
        <v>9</v>
      </c>
      <c r="B12" s="20" t="s">
        <v>9</v>
      </c>
      <c r="C12" s="6">
        <v>6.95</v>
      </c>
      <c r="D12" s="7">
        <v>7.21</v>
      </c>
      <c r="E12" s="7">
        <v>8.3800000000000008</v>
      </c>
      <c r="F12" s="7">
        <v>8.11</v>
      </c>
      <c r="G12" s="7">
        <v>7.31</v>
      </c>
      <c r="H12" s="7" t="s">
        <v>90</v>
      </c>
      <c r="I12" s="7">
        <v>7.18</v>
      </c>
      <c r="J12" s="7">
        <v>8.1</v>
      </c>
      <c r="K12" s="7">
        <v>8.16</v>
      </c>
      <c r="L12" s="7">
        <v>8.98</v>
      </c>
      <c r="M12" s="9">
        <v>8.2200000000000006</v>
      </c>
      <c r="N12" s="6">
        <v>6.9</v>
      </c>
      <c r="O12" s="7">
        <v>7.02</v>
      </c>
      <c r="P12" s="7">
        <v>8.17</v>
      </c>
      <c r="Q12" s="20">
        <v>7.52</v>
      </c>
      <c r="R12" s="7">
        <v>7.18</v>
      </c>
      <c r="S12" s="7" t="s">
        <v>90</v>
      </c>
      <c r="T12" s="7">
        <v>7.31</v>
      </c>
      <c r="U12" s="7">
        <v>8.4499999999999993</v>
      </c>
      <c r="V12" s="7">
        <v>8.74</v>
      </c>
      <c r="W12" s="7">
        <v>8.69</v>
      </c>
      <c r="X12" s="34">
        <v>9.18</v>
      </c>
    </row>
    <row r="13" spans="1:24">
      <c r="A13" s="6" t="s">
        <v>95</v>
      </c>
      <c r="B13" s="20" t="s">
        <v>102</v>
      </c>
      <c r="C13" s="6">
        <v>28.2</v>
      </c>
      <c r="D13" s="7">
        <v>-9.1</v>
      </c>
      <c r="E13" s="7">
        <v>68.2</v>
      </c>
      <c r="F13" s="7">
        <v>194.4</v>
      </c>
      <c r="G13" s="7">
        <v>122</v>
      </c>
      <c r="H13" s="7" t="s">
        <v>90</v>
      </c>
      <c r="I13" s="7">
        <v>13.5</v>
      </c>
      <c r="J13" s="7">
        <v>207.9</v>
      </c>
      <c r="K13" s="7">
        <v>156.80000000000001</v>
      </c>
      <c r="L13" s="7">
        <v>197</v>
      </c>
      <c r="M13" s="9">
        <v>110.8</v>
      </c>
      <c r="N13" s="6">
        <v>30</v>
      </c>
      <c r="O13" s="7">
        <v>-63.4</v>
      </c>
      <c r="P13" s="7">
        <v>61</v>
      </c>
      <c r="Q13" s="20">
        <v>271.10000000000002</v>
      </c>
      <c r="R13" s="7">
        <v>106.9</v>
      </c>
      <c r="S13" s="7" t="s">
        <v>90</v>
      </c>
      <c r="T13" s="7">
        <v>52.5</v>
      </c>
      <c r="U13" s="7">
        <v>231.3</v>
      </c>
      <c r="V13" s="7">
        <v>174</v>
      </c>
      <c r="W13" s="7">
        <v>130.5</v>
      </c>
      <c r="X13" s="34">
        <v>101.1</v>
      </c>
    </row>
    <row r="14" spans="1:24">
      <c r="A14" s="6" t="s">
        <v>96</v>
      </c>
      <c r="B14" s="20" t="s">
        <v>12</v>
      </c>
      <c r="C14" s="6">
        <v>8.69</v>
      </c>
      <c r="D14" s="7">
        <v>8.89</v>
      </c>
      <c r="E14" s="7">
        <v>11.32</v>
      </c>
      <c r="F14" s="7">
        <v>8.94</v>
      </c>
      <c r="G14" s="7">
        <v>11.06</v>
      </c>
      <c r="H14" s="7" t="s">
        <v>90</v>
      </c>
      <c r="I14" s="7">
        <v>9.52</v>
      </c>
      <c r="J14" s="7">
        <v>11.53</v>
      </c>
      <c r="K14" s="7">
        <v>11.74</v>
      </c>
      <c r="L14" s="7">
        <v>11.4</v>
      </c>
      <c r="M14" s="9">
        <v>11.35</v>
      </c>
      <c r="N14" s="6">
        <v>7.47</v>
      </c>
      <c r="O14" s="7">
        <v>3.06</v>
      </c>
      <c r="P14" s="7">
        <v>9.64</v>
      </c>
      <c r="Q14" s="20">
        <v>8.61</v>
      </c>
      <c r="R14" s="7">
        <v>11.52</v>
      </c>
      <c r="S14" s="7" t="s">
        <v>90</v>
      </c>
      <c r="T14" s="7">
        <v>8.9</v>
      </c>
      <c r="U14" s="7">
        <v>10.48</v>
      </c>
      <c r="V14" s="7">
        <v>9.61</v>
      </c>
      <c r="W14" s="7">
        <v>10.7</v>
      </c>
      <c r="X14" s="34">
        <v>10.92</v>
      </c>
    </row>
    <row r="15" spans="1:24">
      <c r="A15" s="6" t="s">
        <v>97</v>
      </c>
      <c r="B15" s="95" t="s">
        <v>100</v>
      </c>
      <c r="C15" s="6">
        <v>727</v>
      </c>
      <c r="D15" s="7">
        <v>696</v>
      </c>
      <c r="E15" s="7">
        <v>0</v>
      </c>
      <c r="F15" s="7">
        <v>751</v>
      </c>
      <c r="G15" s="7">
        <v>841</v>
      </c>
      <c r="H15" s="7" t="s">
        <v>90</v>
      </c>
      <c r="I15" s="47">
        <v>872.6</v>
      </c>
      <c r="J15" s="47">
        <v>779</v>
      </c>
      <c r="K15" s="47">
        <v>774</v>
      </c>
      <c r="L15" s="47">
        <v>861</v>
      </c>
      <c r="M15" s="106">
        <v>914</v>
      </c>
      <c r="N15" s="6">
        <v>710</v>
      </c>
      <c r="O15" s="7">
        <v>398</v>
      </c>
      <c r="P15" s="7">
        <v>2</v>
      </c>
      <c r="Q15" s="20">
        <v>577</v>
      </c>
      <c r="R15" s="7">
        <v>779</v>
      </c>
      <c r="S15" s="7" t="s">
        <v>90</v>
      </c>
      <c r="T15" s="47">
        <v>797.97</v>
      </c>
      <c r="U15" s="47">
        <v>656</v>
      </c>
      <c r="V15" s="47">
        <v>671</v>
      </c>
      <c r="W15" s="47">
        <v>804</v>
      </c>
      <c r="X15" s="48">
        <v>765</v>
      </c>
    </row>
    <row r="16" spans="1:24">
      <c r="A16" s="6" t="s">
        <v>98</v>
      </c>
      <c r="B16" s="95" t="s">
        <v>12</v>
      </c>
      <c r="C16" s="6">
        <v>472</v>
      </c>
      <c r="D16" s="7">
        <v>452</v>
      </c>
      <c r="E16" s="7">
        <v>0</v>
      </c>
      <c r="F16" s="7">
        <v>488</v>
      </c>
      <c r="G16" s="7">
        <v>547</v>
      </c>
      <c r="H16" s="7" t="s">
        <v>90</v>
      </c>
      <c r="I16" s="7" t="s">
        <v>90</v>
      </c>
      <c r="J16" s="7">
        <v>505</v>
      </c>
      <c r="K16" s="7">
        <v>509</v>
      </c>
      <c r="L16" s="7">
        <v>559</v>
      </c>
      <c r="M16" s="9">
        <v>594</v>
      </c>
      <c r="N16" s="6">
        <v>461</v>
      </c>
      <c r="O16" s="7">
        <v>258</v>
      </c>
      <c r="P16" s="7">
        <v>1</v>
      </c>
      <c r="Q16" s="20">
        <v>375</v>
      </c>
      <c r="R16" s="7">
        <v>506</v>
      </c>
      <c r="S16" s="7" t="s">
        <v>90</v>
      </c>
      <c r="T16" s="7" t="s">
        <v>90</v>
      </c>
      <c r="U16" s="7">
        <v>417</v>
      </c>
      <c r="V16" s="7">
        <v>436</v>
      </c>
      <c r="W16" s="7">
        <v>552</v>
      </c>
      <c r="X16" s="34">
        <v>497</v>
      </c>
    </row>
    <row r="17" spans="1:24" ht="15.75" thickBot="1">
      <c r="A17" s="23" t="s">
        <v>104</v>
      </c>
      <c r="B17" s="105" t="s">
        <v>101</v>
      </c>
      <c r="C17" s="10">
        <v>0.3</v>
      </c>
      <c r="D17" s="11">
        <v>0.28999999999999998</v>
      </c>
      <c r="E17" s="11">
        <v>0</v>
      </c>
      <c r="F17" s="11">
        <v>0.15</v>
      </c>
      <c r="G17" s="11">
        <v>0.35</v>
      </c>
      <c r="H17" s="11" t="s">
        <v>90</v>
      </c>
      <c r="I17" s="11">
        <v>0.43</v>
      </c>
      <c r="J17" s="11">
        <v>0.33</v>
      </c>
      <c r="K17" s="11" t="s">
        <v>90</v>
      </c>
      <c r="L17" s="11">
        <v>0.36</v>
      </c>
      <c r="M17" s="13">
        <v>0.38</v>
      </c>
      <c r="N17" s="10">
        <v>0.3</v>
      </c>
      <c r="O17" s="11">
        <v>0.13</v>
      </c>
      <c r="P17" s="11">
        <v>0</v>
      </c>
      <c r="Q17" s="107">
        <v>0.24</v>
      </c>
      <c r="R17" s="11">
        <v>0.33</v>
      </c>
      <c r="S17" s="11" t="s">
        <v>90</v>
      </c>
      <c r="T17" s="11" t="s">
        <v>90</v>
      </c>
      <c r="U17" s="11">
        <v>0.27</v>
      </c>
      <c r="V17" s="11" t="s">
        <v>90</v>
      </c>
      <c r="W17" s="11">
        <v>0.33</v>
      </c>
      <c r="X17" s="35">
        <v>0.32</v>
      </c>
    </row>
    <row r="18" spans="1:24">
      <c r="A18" s="30" t="s">
        <v>114</v>
      </c>
      <c r="B18" s="29"/>
      <c r="C18" s="25"/>
      <c r="D18" s="25"/>
      <c r="E18" s="26"/>
      <c r="F18" s="26"/>
      <c r="G18" s="26"/>
      <c r="H18" s="26"/>
      <c r="I18" s="26"/>
      <c r="J18" s="26"/>
      <c r="K18" s="26"/>
      <c r="L18" s="26"/>
      <c r="M18" s="26"/>
      <c r="N18" s="25"/>
      <c r="O18" s="21"/>
      <c r="P18" s="21"/>
      <c r="Q18" s="21"/>
      <c r="R18" s="21"/>
      <c r="S18" s="21"/>
      <c r="T18" s="21"/>
      <c r="U18" s="21"/>
      <c r="V18" s="21"/>
      <c r="W18" s="21"/>
      <c r="X18" s="45"/>
    </row>
    <row r="19" spans="1:24">
      <c r="A19" s="36" t="s">
        <v>129</v>
      </c>
      <c r="B19" s="38" t="s">
        <v>130</v>
      </c>
      <c r="C19" s="33"/>
      <c r="D19" s="33"/>
      <c r="E19" s="41"/>
      <c r="F19" s="41"/>
      <c r="G19" s="41"/>
      <c r="H19" s="41"/>
      <c r="I19" s="41"/>
      <c r="J19" s="41"/>
      <c r="K19" s="41"/>
      <c r="L19" s="41"/>
      <c r="M19" s="41"/>
      <c r="N19" s="33"/>
      <c r="X19" s="42"/>
    </row>
    <row r="20" spans="1:24">
      <c r="A20" s="36" t="s">
        <v>133</v>
      </c>
      <c r="B20" s="38" t="s">
        <v>134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X20" s="42"/>
    </row>
    <row r="21" spans="1:24" ht="15.75" thickBot="1">
      <c r="A21" s="31" t="s">
        <v>90</v>
      </c>
      <c r="B21" s="184" t="s">
        <v>131</v>
      </c>
      <c r="C21" s="184"/>
      <c r="D21" s="184"/>
      <c r="E21" s="28"/>
      <c r="F21" s="28"/>
      <c r="G21" s="28"/>
      <c r="H21" s="28"/>
      <c r="I21" s="28"/>
      <c r="J21" s="28"/>
      <c r="K21" s="28"/>
      <c r="L21" s="28"/>
      <c r="M21" s="28"/>
      <c r="N21" s="27"/>
      <c r="O21" s="43"/>
      <c r="P21" s="43"/>
      <c r="Q21" s="43"/>
      <c r="R21" s="43"/>
      <c r="S21" s="43"/>
      <c r="T21" s="43"/>
      <c r="U21" s="43"/>
      <c r="V21" s="43"/>
      <c r="W21" s="43"/>
      <c r="X21" s="44"/>
    </row>
  </sheetData>
  <mergeCells count="5">
    <mergeCell ref="C10:M10"/>
    <mergeCell ref="N1:X1"/>
    <mergeCell ref="N10:X10"/>
    <mergeCell ref="B21:D21"/>
    <mergeCell ref="C1:M1"/>
  </mergeCells>
  <conditionalFormatting sqref="C1 N1 L2:O2 Q2:R2">
    <cfRule type="containsText" dxfId="162" priority="46" stopIfTrue="1" operator="containsText" text="&lt;">
      <formula>NOT(ISERROR(SEARCH("&lt;",C1)))</formula>
    </cfRule>
  </conditionalFormatting>
  <conditionalFormatting sqref="C1 N1">
    <cfRule type="cellIs" priority="45" stopIfTrue="1" operator="equal">
      <formula>"-"</formula>
    </cfRule>
  </conditionalFormatting>
  <conditionalFormatting sqref="C10 N10">
    <cfRule type="containsText" dxfId="161" priority="36" stopIfTrue="1" operator="containsText" text="&lt;">
      <formula>NOT(ISERROR(SEARCH("&lt;",C10)))</formula>
    </cfRule>
    <cfRule type="cellIs" priority="48" stopIfTrue="1" operator="equal">
      <formula>"-"</formula>
    </cfRule>
  </conditionalFormatting>
  <conditionalFormatting sqref="C11:G11">
    <cfRule type="cellIs" priority="32" stopIfTrue="1" operator="equal">
      <formula>"-"</formula>
    </cfRule>
  </conditionalFormatting>
  <conditionalFormatting sqref="C11:H11">
    <cfRule type="containsText" dxfId="160" priority="28" stopIfTrue="1" operator="containsText" text="&lt;">
      <formula>NOT(ISERROR(SEARCH("&lt;",C11)))</formula>
    </cfRule>
  </conditionalFormatting>
  <conditionalFormatting sqref="C2:K2">
    <cfRule type="cellIs" priority="14" stopIfTrue="1" operator="equal">
      <formula>"-"</formula>
    </cfRule>
    <cfRule type="containsText" dxfId="159" priority="15" stopIfTrue="1" operator="containsText" text="&lt;">
      <formula>NOT(ISERROR(SEARCH("&lt;",C2)))</formula>
    </cfRule>
  </conditionalFormatting>
  <conditionalFormatting sqref="H11:L11">
    <cfRule type="cellIs" priority="16" stopIfTrue="1" operator="equal">
      <formula>"-"</formula>
    </cfRule>
  </conditionalFormatting>
  <conditionalFormatting sqref="I11:M11">
    <cfRule type="containsText" dxfId="158" priority="4" stopIfTrue="1" operator="containsText" text="&lt;">
      <formula>NOT(ISERROR(SEARCH("&lt;",I11)))</formula>
    </cfRule>
  </conditionalFormatting>
  <conditionalFormatting sqref="L2:R2">
    <cfRule type="cellIs" priority="43" stopIfTrue="1" operator="equal">
      <formula>"-"</formula>
    </cfRule>
  </conditionalFormatting>
  <conditionalFormatting sqref="M11">
    <cfRule type="cellIs" priority="3" stopIfTrue="1" operator="equal">
      <formula>"-"</formula>
    </cfRule>
  </conditionalFormatting>
  <conditionalFormatting sqref="N11:R11">
    <cfRule type="cellIs" priority="30" stopIfTrue="1" operator="equal">
      <formula>"-"</formula>
    </cfRule>
  </conditionalFormatting>
  <conditionalFormatting sqref="N11:S11">
    <cfRule type="containsText" dxfId="157" priority="26" stopIfTrue="1" operator="containsText" text="&lt;">
      <formula>NOT(ISERROR(SEARCH("&lt;",N11)))</formula>
    </cfRule>
  </conditionalFormatting>
  <conditionalFormatting sqref="P2">
    <cfRule type="containsText" dxfId="156" priority="42" stopIfTrue="1" operator="containsText" text="&lt;">
      <formula>NOT(ISERROR(SEARCH("&lt;",P2)))</formula>
    </cfRule>
  </conditionalFormatting>
  <conditionalFormatting sqref="S11:W11">
    <cfRule type="cellIs" priority="6" stopIfTrue="1" operator="equal">
      <formula>"-"</formula>
    </cfRule>
  </conditionalFormatting>
  <conditionalFormatting sqref="S2:X2">
    <cfRule type="cellIs" priority="7" stopIfTrue="1" operator="equal">
      <formula>"-"</formula>
    </cfRule>
    <cfRule type="containsText" dxfId="155" priority="8" stopIfTrue="1" operator="containsText" text="&lt;">
      <formula>NOT(ISERROR(SEARCH("&lt;",S2)))</formula>
    </cfRule>
  </conditionalFormatting>
  <conditionalFormatting sqref="T11:X11">
    <cfRule type="containsText" dxfId="154" priority="2" stopIfTrue="1" operator="containsText" text="&lt;">
      <formula>NOT(ISERROR(SEARCH("&lt;",T11)))</formula>
    </cfRule>
  </conditionalFormatting>
  <conditionalFormatting sqref="X11">
    <cfRule type="cellIs" priority="1" stopIfTrue="1" operator="equal">
      <formula>"-"</formula>
    </cfRule>
  </conditionalFormatting>
  <pageMargins left="0.25" right="0.25" top="0.75" bottom="0.75" header="0.3" footer="0.3"/>
  <pageSetup paperSize="9" scale="64" fitToHeight="0" orientation="landscape" r:id="rId1"/>
  <headerFooter>
    <oddHeader>&amp;LGebdykes Quarry Environmental Permit Application
Lightwater Quarries Ltd
&amp;CTable 3 - Wellhead Parameters&amp;R&amp;G</oddHeader>
    <oddFooter>&amp;LNT14621&amp;RJune 2021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7D565-AF50-43BE-99E3-502399317A9E}">
  <dimension ref="A1:F76"/>
  <sheetViews>
    <sheetView view="pageLayout" topLeftCell="A7" zoomScale="40" zoomScaleNormal="85" zoomScalePageLayoutView="40" workbookViewId="0">
      <selection activeCell="E53" sqref="E53"/>
    </sheetView>
  </sheetViews>
  <sheetFormatPr defaultRowHeight="15"/>
  <cols>
    <col min="1" max="1" width="33.140625" bestFit="1" customWidth="1"/>
    <col min="3" max="3" width="18.85546875" bestFit="1" customWidth="1"/>
    <col min="4" max="4" width="14.28515625" customWidth="1"/>
    <col min="5" max="5" width="15.28515625" customWidth="1"/>
    <col min="6" max="6" width="27.5703125" bestFit="1" customWidth="1"/>
  </cols>
  <sheetData>
    <row r="1" spans="1:6">
      <c r="A1" s="188" t="s">
        <v>0</v>
      </c>
      <c r="B1" s="190" t="s">
        <v>1</v>
      </c>
      <c r="C1" s="190" t="s">
        <v>2</v>
      </c>
      <c r="D1" s="190" t="s">
        <v>3</v>
      </c>
      <c r="E1" s="190"/>
      <c r="F1" s="112" t="s">
        <v>142</v>
      </c>
    </row>
    <row r="2" spans="1:6" ht="37.5" customHeight="1">
      <c r="A2" s="189"/>
      <c r="B2" s="191"/>
      <c r="C2" s="191"/>
      <c r="D2" s="114" t="s">
        <v>4</v>
      </c>
      <c r="E2" s="114" t="s">
        <v>5</v>
      </c>
      <c r="F2" s="54">
        <v>44348</v>
      </c>
    </row>
    <row r="3" spans="1:6">
      <c r="A3" s="52" t="s">
        <v>6</v>
      </c>
      <c r="B3" s="61"/>
      <c r="C3" s="61"/>
      <c r="D3" s="61"/>
      <c r="E3" s="61"/>
      <c r="F3" s="62"/>
    </row>
    <row r="4" spans="1:6">
      <c r="A4" s="63" t="s">
        <v>9</v>
      </c>
      <c r="B4" s="64" t="s">
        <v>9</v>
      </c>
      <c r="C4" s="65" t="s">
        <v>23</v>
      </c>
      <c r="D4" s="65" t="s">
        <v>23</v>
      </c>
      <c r="E4" s="108" t="s">
        <v>23</v>
      </c>
      <c r="F4" s="60">
        <v>7.75</v>
      </c>
    </row>
    <row r="5" spans="1:6">
      <c r="A5" s="66" t="s">
        <v>89</v>
      </c>
      <c r="B5" s="2" t="s">
        <v>10</v>
      </c>
      <c r="C5" s="3" t="s">
        <v>23</v>
      </c>
      <c r="D5" s="3" t="s">
        <v>23</v>
      </c>
      <c r="E5" s="71" t="s">
        <v>23</v>
      </c>
      <c r="F5" s="60">
        <v>721</v>
      </c>
    </row>
    <row r="6" spans="1:6" ht="30">
      <c r="A6" s="66" t="s">
        <v>24</v>
      </c>
      <c r="B6" s="2" t="s">
        <v>11</v>
      </c>
      <c r="C6" s="3" t="s">
        <v>23</v>
      </c>
      <c r="D6" s="3" t="s">
        <v>23</v>
      </c>
      <c r="E6" s="71" t="s">
        <v>23</v>
      </c>
      <c r="F6" s="60">
        <v>280</v>
      </c>
    </row>
    <row r="7" spans="1:6" ht="30">
      <c r="A7" s="66" t="s">
        <v>25</v>
      </c>
      <c r="B7" s="2" t="s">
        <v>11</v>
      </c>
      <c r="C7" s="3" t="s">
        <v>23</v>
      </c>
      <c r="D7" s="3" t="s">
        <v>23</v>
      </c>
      <c r="E7" s="71" t="s">
        <v>23</v>
      </c>
      <c r="F7" s="60">
        <v>280</v>
      </c>
    </row>
    <row r="8" spans="1:6" ht="30">
      <c r="A8" s="66" t="s">
        <v>26</v>
      </c>
      <c r="B8" s="2" t="s">
        <v>11</v>
      </c>
      <c r="C8" s="3" t="s">
        <v>23</v>
      </c>
      <c r="D8" s="3" t="s">
        <v>23</v>
      </c>
      <c r="E8" s="71" t="s">
        <v>23</v>
      </c>
      <c r="F8" s="60" t="s">
        <v>13</v>
      </c>
    </row>
    <row r="9" spans="1:6">
      <c r="A9" s="66" t="s">
        <v>27</v>
      </c>
      <c r="B9" s="2" t="s">
        <v>12</v>
      </c>
      <c r="C9" s="3" t="s">
        <v>23</v>
      </c>
      <c r="D9" s="3" t="s">
        <v>23</v>
      </c>
      <c r="E9" s="71" t="s">
        <v>23</v>
      </c>
      <c r="F9" s="60">
        <v>1245</v>
      </c>
    </row>
    <row r="10" spans="1:6">
      <c r="A10" s="66" t="s">
        <v>28</v>
      </c>
      <c r="B10" s="2" t="s">
        <v>12</v>
      </c>
      <c r="C10" s="3" t="s">
        <v>23</v>
      </c>
      <c r="D10" s="3" t="s">
        <v>23</v>
      </c>
      <c r="E10" s="71" t="s">
        <v>23</v>
      </c>
      <c r="F10" s="60" t="s">
        <v>127</v>
      </c>
    </row>
    <row r="11" spans="1:6">
      <c r="A11" s="66" t="s">
        <v>29</v>
      </c>
      <c r="B11" s="2" t="s">
        <v>12</v>
      </c>
      <c r="C11" s="3" t="s">
        <v>23</v>
      </c>
      <c r="D11" s="3">
        <v>0.6</v>
      </c>
      <c r="E11" s="71" t="s">
        <v>23</v>
      </c>
      <c r="F11" s="60">
        <v>0.03</v>
      </c>
    </row>
    <row r="12" spans="1:6">
      <c r="A12" s="66" t="s">
        <v>93</v>
      </c>
      <c r="B12" s="2" t="s">
        <v>12</v>
      </c>
      <c r="C12" s="3">
        <v>0.5</v>
      </c>
      <c r="D12" s="3" t="s">
        <v>94</v>
      </c>
      <c r="E12" s="71" t="s">
        <v>94</v>
      </c>
      <c r="F12" s="113">
        <f>F11*(18/14)</f>
        <v>3.8571428571428576E-2</v>
      </c>
    </row>
    <row r="13" spans="1:6">
      <c r="A13" s="66" t="s">
        <v>30</v>
      </c>
      <c r="B13" s="2" t="s">
        <v>12</v>
      </c>
      <c r="C13" s="3" t="s">
        <v>23</v>
      </c>
      <c r="D13" s="3" t="s">
        <v>23</v>
      </c>
      <c r="E13" s="71" t="s">
        <v>23</v>
      </c>
      <c r="F13" s="60">
        <v>57</v>
      </c>
    </row>
    <row r="14" spans="1:6">
      <c r="A14" s="66" t="s">
        <v>31</v>
      </c>
      <c r="B14" s="2" t="s">
        <v>12</v>
      </c>
      <c r="C14" s="1">
        <v>0.1</v>
      </c>
      <c r="D14" s="3" t="s">
        <v>23</v>
      </c>
      <c r="E14" s="71" t="s">
        <v>23</v>
      </c>
      <c r="F14" s="60" t="s">
        <v>19</v>
      </c>
    </row>
    <row r="15" spans="1:6">
      <c r="A15" s="66" t="s">
        <v>32</v>
      </c>
      <c r="B15" s="2" t="s">
        <v>12</v>
      </c>
      <c r="C15" s="1">
        <v>50</v>
      </c>
      <c r="D15" s="3" t="s">
        <v>23</v>
      </c>
      <c r="E15" s="71" t="s">
        <v>23</v>
      </c>
      <c r="F15" s="60">
        <v>53.1</v>
      </c>
    </row>
    <row r="16" spans="1:6">
      <c r="A16" s="66" t="s">
        <v>33</v>
      </c>
      <c r="B16" s="2" t="s">
        <v>12</v>
      </c>
      <c r="C16" s="3" t="s">
        <v>23</v>
      </c>
      <c r="D16" s="3" t="s">
        <v>23</v>
      </c>
      <c r="E16" s="71" t="s">
        <v>23</v>
      </c>
      <c r="F16" s="60">
        <v>12</v>
      </c>
    </row>
    <row r="17" spans="1:6">
      <c r="A17" s="66" t="s">
        <v>34</v>
      </c>
      <c r="B17" s="2" t="s">
        <v>12</v>
      </c>
      <c r="C17" s="1">
        <v>250</v>
      </c>
      <c r="D17" s="3" t="s">
        <v>23</v>
      </c>
      <c r="E17" s="71" t="s">
        <v>23</v>
      </c>
      <c r="F17" s="60" t="s">
        <v>16</v>
      </c>
    </row>
    <row r="18" spans="1:6">
      <c r="A18" s="66" t="s">
        <v>67</v>
      </c>
      <c r="B18" s="2" t="s">
        <v>12</v>
      </c>
      <c r="C18" s="1">
        <v>0.05</v>
      </c>
      <c r="D18" s="1">
        <v>1E-3</v>
      </c>
      <c r="E18" s="58">
        <v>5.0000000000000001E-3</v>
      </c>
      <c r="F18" s="60" t="s">
        <v>15</v>
      </c>
    </row>
    <row r="19" spans="1:6">
      <c r="A19" s="68" t="s">
        <v>68</v>
      </c>
      <c r="B19" s="69" t="s">
        <v>12</v>
      </c>
      <c r="C19" s="70" t="s">
        <v>23</v>
      </c>
      <c r="D19" s="70" t="s">
        <v>23</v>
      </c>
      <c r="E19" s="109" t="s">
        <v>23</v>
      </c>
      <c r="F19" s="111" t="s">
        <v>90</v>
      </c>
    </row>
    <row r="20" spans="1:6">
      <c r="A20" s="52" t="s">
        <v>92</v>
      </c>
      <c r="B20" s="72"/>
      <c r="C20" s="61"/>
      <c r="D20" s="61"/>
      <c r="E20" s="61"/>
      <c r="F20" s="60"/>
    </row>
    <row r="21" spans="1:6">
      <c r="A21" s="73" t="s">
        <v>69</v>
      </c>
      <c r="B21" s="64" t="s">
        <v>10</v>
      </c>
      <c r="C21" s="55">
        <v>10</v>
      </c>
      <c r="D21" s="55">
        <v>50</v>
      </c>
      <c r="E21" s="108" t="s">
        <v>23</v>
      </c>
      <c r="F21" s="60" t="s">
        <v>16</v>
      </c>
    </row>
    <row r="22" spans="1:6">
      <c r="A22" s="74" t="s">
        <v>70</v>
      </c>
      <c r="B22" s="2" t="s">
        <v>10</v>
      </c>
      <c r="C22" s="1">
        <v>5</v>
      </c>
      <c r="D22" s="3">
        <v>0.25</v>
      </c>
      <c r="E22" s="71">
        <v>1.5</v>
      </c>
      <c r="F22" s="60" t="s">
        <v>17</v>
      </c>
    </row>
    <row r="23" spans="1:6">
      <c r="A23" s="74" t="s">
        <v>35</v>
      </c>
      <c r="B23" s="2" t="s">
        <v>12</v>
      </c>
      <c r="C23" s="1">
        <v>250</v>
      </c>
      <c r="D23" s="3" t="s">
        <v>23</v>
      </c>
      <c r="E23" s="71" t="s">
        <v>23</v>
      </c>
      <c r="F23" s="60">
        <v>131</v>
      </c>
    </row>
    <row r="24" spans="1:6">
      <c r="A24" s="74" t="s">
        <v>36</v>
      </c>
      <c r="B24" s="2" t="s">
        <v>10</v>
      </c>
      <c r="C24" s="1">
        <v>2000</v>
      </c>
      <c r="D24" s="1">
        <v>1</v>
      </c>
      <c r="E24" s="71" t="s">
        <v>23</v>
      </c>
      <c r="F24" s="60">
        <v>93</v>
      </c>
    </row>
    <row r="25" spans="1:6">
      <c r="A25" s="74" t="s">
        <v>72</v>
      </c>
      <c r="B25" s="2" t="s">
        <v>10</v>
      </c>
      <c r="C25" s="1">
        <v>50</v>
      </c>
      <c r="D25" s="3">
        <v>4.7</v>
      </c>
      <c r="E25" s="71">
        <v>32</v>
      </c>
      <c r="F25" s="60" t="s">
        <v>16</v>
      </c>
    </row>
    <row r="26" spans="1:6">
      <c r="A26" s="74" t="s">
        <v>71</v>
      </c>
      <c r="B26" s="2" t="s">
        <v>12</v>
      </c>
      <c r="C26" s="3" t="s">
        <v>23</v>
      </c>
      <c r="D26" s="3">
        <v>3.4</v>
      </c>
      <c r="E26" s="71" t="s">
        <v>23</v>
      </c>
      <c r="F26" s="60" t="s">
        <v>18</v>
      </c>
    </row>
    <row r="27" spans="1:6">
      <c r="A27" s="74" t="s">
        <v>73</v>
      </c>
      <c r="B27" s="2" t="s">
        <v>10</v>
      </c>
      <c r="C27" s="1">
        <v>10</v>
      </c>
      <c r="D27" s="1">
        <v>1.2</v>
      </c>
      <c r="E27" s="58">
        <v>14</v>
      </c>
      <c r="F27" s="60">
        <v>1</v>
      </c>
    </row>
    <row r="28" spans="1:6">
      <c r="A28" s="74" t="s">
        <v>37</v>
      </c>
      <c r="B28" s="2" t="s">
        <v>10</v>
      </c>
      <c r="C28" s="1">
        <v>50</v>
      </c>
      <c r="D28" s="1">
        <v>123</v>
      </c>
      <c r="E28" s="71" t="s">
        <v>23</v>
      </c>
      <c r="F28" s="60">
        <v>4</v>
      </c>
    </row>
    <row r="29" spans="1:6">
      <c r="A29" s="74" t="s">
        <v>38</v>
      </c>
      <c r="B29" s="2" t="s">
        <v>12</v>
      </c>
      <c r="C29" s="1">
        <v>50</v>
      </c>
      <c r="D29" s="3" t="s">
        <v>23</v>
      </c>
      <c r="E29" s="71" t="s">
        <v>23</v>
      </c>
      <c r="F29" s="60">
        <v>18</v>
      </c>
    </row>
    <row r="30" spans="1:6">
      <c r="A30" s="74" t="s">
        <v>39</v>
      </c>
      <c r="B30" s="2" t="s">
        <v>10</v>
      </c>
      <c r="C30" s="1">
        <v>1</v>
      </c>
      <c r="D30" s="1" t="s">
        <v>23</v>
      </c>
      <c r="E30" s="58">
        <v>7.0000000000000007E-2</v>
      </c>
      <c r="F30" s="60" t="s">
        <v>19</v>
      </c>
    </row>
    <row r="31" spans="1:6">
      <c r="A31" s="74" t="s">
        <v>74</v>
      </c>
      <c r="B31" s="2" t="s">
        <v>10</v>
      </c>
      <c r="C31" s="3" t="s">
        <v>23</v>
      </c>
      <c r="D31" s="3" t="s">
        <v>23</v>
      </c>
      <c r="E31" s="71" t="s">
        <v>23</v>
      </c>
      <c r="F31" s="111" t="s">
        <v>90</v>
      </c>
    </row>
    <row r="32" spans="1:6">
      <c r="A32" s="74" t="s">
        <v>75</v>
      </c>
      <c r="B32" s="2" t="s">
        <v>10</v>
      </c>
      <c r="C32" s="1">
        <v>20</v>
      </c>
      <c r="D32" s="1">
        <v>4</v>
      </c>
      <c r="E32" s="58">
        <v>34</v>
      </c>
      <c r="F32" s="60">
        <v>17</v>
      </c>
    </row>
    <row r="33" spans="1:6">
      <c r="A33" s="74" t="s">
        <v>40</v>
      </c>
      <c r="B33" s="2" t="s">
        <v>12</v>
      </c>
      <c r="C33" s="1">
        <v>12</v>
      </c>
      <c r="D33" s="3" t="s">
        <v>23</v>
      </c>
      <c r="E33" s="71" t="s">
        <v>23</v>
      </c>
      <c r="F33" s="60">
        <v>2</v>
      </c>
    </row>
    <row r="34" spans="1:6">
      <c r="A34" s="74" t="s">
        <v>76</v>
      </c>
      <c r="B34" s="2" t="s">
        <v>10</v>
      </c>
      <c r="C34" s="1">
        <v>10</v>
      </c>
      <c r="D34" s="3" t="s">
        <v>23</v>
      </c>
      <c r="E34" s="71" t="s">
        <v>23</v>
      </c>
      <c r="F34" s="60" t="s">
        <v>16</v>
      </c>
    </row>
    <row r="35" spans="1:6">
      <c r="A35" s="74" t="s">
        <v>41</v>
      </c>
      <c r="B35" s="2" t="s">
        <v>12</v>
      </c>
      <c r="C35" s="3" t="s">
        <v>23</v>
      </c>
      <c r="D35" s="3">
        <v>200</v>
      </c>
      <c r="E35" s="71" t="s">
        <v>23</v>
      </c>
      <c r="F35" s="60">
        <v>16</v>
      </c>
    </row>
    <row r="36" spans="1:6">
      <c r="A36" s="75" t="s">
        <v>77</v>
      </c>
      <c r="B36" s="69" t="s">
        <v>10</v>
      </c>
      <c r="C36" s="70" t="s">
        <v>23</v>
      </c>
      <c r="D36" s="57">
        <v>10.9</v>
      </c>
      <c r="E36" s="109" t="s">
        <v>23</v>
      </c>
      <c r="F36" s="60">
        <v>882</v>
      </c>
    </row>
    <row r="37" spans="1:6">
      <c r="A37" s="52" t="s">
        <v>7</v>
      </c>
      <c r="B37" s="72"/>
      <c r="C37" s="61"/>
      <c r="D37" s="61"/>
      <c r="E37" s="61"/>
      <c r="F37" s="60"/>
    </row>
    <row r="38" spans="1:6">
      <c r="A38" s="73" t="s">
        <v>78</v>
      </c>
      <c r="B38" s="64" t="s">
        <v>10</v>
      </c>
      <c r="C38" s="55">
        <v>1</v>
      </c>
      <c r="D38" s="55">
        <v>10</v>
      </c>
      <c r="E38" s="79">
        <v>50</v>
      </c>
      <c r="F38" s="60" t="s">
        <v>16</v>
      </c>
    </row>
    <row r="39" spans="1:6">
      <c r="A39" s="74" t="s">
        <v>79</v>
      </c>
      <c r="B39" s="2" t="s">
        <v>10</v>
      </c>
      <c r="C39" s="3" t="s">
        <v>23</v>
      </c>
      <c r="D39" s="1">
        <v>74</v>
      </c>
      <c r="E39" s="58">
        <v>380</v>
      </c>
      <c r="F39" s="60" t="s">
        <v>16</v>
      </c>
    </row>
    <row r="40" spans="1:6">
      <c r="A40" s="74" t="s">
        <v>80</v>
      </c>
      <c r="B40" s="2" t="s">
        <v>10</v>
      </c>
      <c r="C40" s="3" t="s">
        <v>23</v>
      </c>
      <c r="D40" s="1">
        <v>20</v>
      </c>
      <c r="E40" s="58">
        <v>200</v>
      </c>
      <c r="F40" s="60" t="s">
        <v>16</v>
      </c>
    </row>
    <row r="41" spans="1:6">
      <c r="A41" s="74" t="s">
        <v>42</v>
      </c>
      <c r="B41" s="2" t="s">
        <v>10</v>
      </c>
      <c r="C41" s="1">
        <v>30</v>
      </c>
      <c r="D41" s="3" t="s">
        <v>23</v>
      </c>
      <c r="E41" s="71" t="s">
        <v>23</v>
      </c>
      <c r="F41" s="60" t="s">
        <v>16</v>
      </c>
    </row>
    <row r="42" spans="1:6">
      <c r="A42" s="75" t="s">
        <v>43</v>
      </c>
      <c r="B42" s="69" t="s">
        <v>10</v>
      </c>
      <c r="C42" s="57">
        <v>30</v>
      </c>
      <c r="D42" s="70" t="s">
        <v>23</v>
      </c>
      <c r="E42" s="109" t="s">
        <v>23</v>
      </c>
      <c r="F42" s="60" t="s">
        <v>16</v>
      </c>
    </row>
    <row r="43" spans="1:6">
      <c r="A43" s="53" t="s">
        <v>8</v>
      </c>
      <c r="B43" s="72"/>
      <c r="C43" s="61"/>
      <c r="D43" s="61"/>
      <c r="E43" s="61"/>
      <c r="F43" s="60"/>
    </row>
    <row r="44" spans="1:6">
      <c r="A44" s="73" t="s">
        <v>81</v>
      </c>
      <c r="B44" s="64" t="s">
        <v>10</v>
      </c>
      <c r="C44" s="65" t="s">
        <v>23</v>
      </c>
      <c r="D44" s="65" t="s">
        <v>23</v>
      </c>
      <c r="E44" s="108" t="s">
        <v>23</v>
      </c>
      <c r="F44" s="60" t="s">
        <v>18</v>
      </c>
    </row>
    <row r="45" spans="1:6">
      <c r="A45" s="74" t="s">
        <v>44</v>
      </c>
      <c r="B45" s="2" t="s">
        <v>10</v>
      </c>
      <c r="C45" s="3" t="s">
        <v>23</v>
      </c>
      <c r="D45" s="3" t="s">
        <v>23</v>
      </c>
      <c r="E45" s="71" t="s">
        <v>23</v>
      </c>
      <c r="F45" s="60" t="s">
        <v>18</v>
      </c>
    </row>
    <row r="46" spans="1:6">
      <c r="A46" s="74" t="s">
        <v>82</v>
      </c>
      <c r="B46" s="2" t="s">
        <v>10</v>
      </c>
      <c r="C46" s="3" t="s">
        <v>23</v>
      </c>
      <c r="D46" s="1">
        <v>0.1</v>
      </c>
      <c r="E46" s="71">
        <v>0.1</v>
      </c>
      <c r="F46" s="60" t="s">
        <v>18</v>
      </c>
    </row>
    <row r="47" spans="1:6">
      <c r="A47" s="74" t="s">
        <v>45</v>
      </c>
      <c r="B47" s="2" t="s">
        <v>10</v>
      </c>
      <c r="C47" s="3" t="s">
        <v>23</v>
      </c>
      <c r="D47" s="3" t="s">
        <v>23</v>
      </c>
      <c r="E47" s="71" t="s">
        <v>23</v>
      </c>
      <c r="F47" s="60" t="s">
        <v>18</v>
      </c>
    </row>
    <row r="48" spans="1:6">
      <c r="A48" s="74" t="s">
        <v>83</v>
      </c>
      <c r="B48" s="2" t="s">
        <v>10</v>
      </c>
      <c r="C48" s="1">
        <v>0.01</v>
      </c>
      <c r="D48" s="1">
        <v>1.7000000000000001E-4</v>
      </c>
      <c r="E48" s="58">
        <v>0.27</v>
      </c>
      <c r="F48" s="60" t="s">
        <v>18</v>
      </c>
    </row>
    <row r="49" spans="1:6">
      <c r="A49" s="74" t="s">
        <v>84</v>
      </c>
      <c r="B49" s="2" t="s">
        <v>10</v>
      </c>
      <c r="C49" s="3" t="s">
        <v>23</v>
      </c>
      <c r="D49" s="3" t="s">
        <v>23</v>
      </c>
      <c r="E49" s="58">
        <v>1.7000000000000001E-2</v>
      </c>
      <c r="F49" s="60" t="s">
        <v>18</v>
      </c>
    </row>
    <row r="50" spans="1:6">
      <c r="A50" s="74" t="s">
        <v>46</v>
      </c>
      <c r="B50" s="2" t="s">
        <v>10</v>
      </c>
      <c r="C50" s="3" t="s">
        <v>23</v>
      </c>
      <c r="D50" s="3" t="s">
        <v>23</v>
      </c>
      <c r="E50" s="71">
        <v>8.2000000000000007E-3</v>
      </c>
      <c r="F50" s="60" t="s">
        <v>18</v>
      </c>
    </row>
    <row r="51" spans="1:6">
      <c r="A51" s="74" t="s">
        <v>85</v>
      </c>
      <c r="B51" s="2" t="s">
        <v>10</v>
      </c>
      <c r="C51" s="3" t="s">
        <v>23</v>
      </c>
      <c r="D51" s="3" t="s">
        <v>23</v>
      </c>
      <c r="E51" s="58">
        <v>1.7000000000000001E-2</v>
      </c>
      <c r="F51" s="60" t="s">
        <v>18</v>
      </c>
    </row>
    <row r="52" spans="1:6">
      <c r="A52" s="74" t="s">
        <v>47</v>
      </c>
      <c r="B52" s="2" t="s">
        <v>10</v>
      </c>
      <c r="C52" s="3" t="s">
        <v>23</v>
      </c>
      <c r="D52" s="3" t="s">
        <v>23</v>
      </c>
      <c r="E52" s="71" t="s">
        <v>23</v>
      </c>
      <c r="F52" s="60" t="s">
        <v>18</v>
      </c>
    </row>
    <row r="53" spans="1:6">
      <c r="A53" s="74" t="s">
        <v>48</v>
      </c>
      <c r="B53" s="2" t="s">
        <v>10</v>
      </c>
      <c r="C53" s="3" t="s">
        <v>23</v>
      </c>
      <c r="D53" s="3" t="s">
        <v>23</v>
      </c>
      <c r="E53" s="71" t="s">
        <v>23</v>
      </c>
      <c r="F53" s="60" t="s">
        <v>18</v>
      </c>
    </row>
    <row r="54" spans="1:6">
      <c r="A54" s="74" t="s">
        <v>86</v>
      </c>
      <c r="B54" s="2" t="s">
        <v>10</v>
      </c>
      <c r="C54" s="3" t="s">
        <v>23</v>
      </c>
      <c r="D54" s="1">
        <v>6.3E-3</v>
      </c>
      <c r="E54" s="110">
        <v>0.12</v>
      </c>
      <c r="F54" s="60" t="s">
        <v>18</v>
      </c>
    </row>
    <row r="55" spans="1:6">
      <c r="A55" s="74" t="s">
        <v>49</v>
      </c>
      <c r="B55" s="2" t="s">
        <v>10</v>
      </c>
      <c r="C55" s="3" t="s">
        <v>23</v>
      </c>
      <c r="D55" s="3" t="s">
        <v>23</v>
      </c>
      <c r="E55" s="71" t="s">
        <v>23</v>
      </c>
      <c r="F55" s="60" t="s">
        <v>18</v>
      </c>
    </row>
    <row r="56" spans="1:6">
      <c r="A56" s="74" t="s">
        <v>50</v>
      </c>
      <c r="B56" s="2" t="s">
        <v>10</v>
      </c>
      <c r="C56" s="3" t="s">
        <v>23</v>
      </c>
      <c r="D56" s="3" t="s">
        <v>23</v>
      </c>
      <c r="E56" s="71" t="s">
        <v>23</v>
      </c>
      <c r="F56" s="60" t="s">
        <v>18</v>
      </c>
    </row>
    <row r="57" spans="1:6">
      <c r="A57" s="74" t="s">
        <v>87</v>
      </c>
      <c r="B57" s="2" t="s">
        <v>10</v>
      </c>
      <c r="C57" s="3" t="s">
        <v>23</v>
      </c>
      <c r="D57" s="1">
        <v>2</v>
      </c>
      <c r="E57" s="58">
        <v>130</v>
      </c>
      <c r="F57" s="60" t="s">
        <v>18</v>
      </c>
    </row>
    <row r="58" spans="1:6">
      <c r="A58" s="74" t="s">
        <v>51</v>
      </c>
      <c r="B58" s="2" t="s">
        <v>10</v>
      </c>
      <c r="C58" s="3" t="s">
        <v>23</v>
      </c>
      <c r="D58" s="3" t="s">
        <v>23</v>
      </c>
      <c r="E58" s="71" t="s">
        <v>23</v>
      </c>
      <c r="F58" s="60" t="s">
        <v>18</v>
      </c>
    </row>
    <row r="59" spans="1:6">
      <c r="A59" s="74" t="s">
        <v>52</v>
      </c>
      <c r="B59" s="2" t="s">
        <v>10</v>
      </c>
      <c r="C59" s="3" t="s">
        <v>23</v>
      </c>
      <c r="D59" s="3" t="s">
        <v>23</v>
      </c>
      <c r="E59" s="71" t="s">
        <v>23</v>
      </c>
      <c r="F59" s="60" t="s">
        <v>18</v>
      </c>
    </row>
    <row r="60" spans="1:6">
      <c r="A60" s="75" t="s">
        <v>53</v>
      </c>
      <c r="B60" s="69" t="s">
        <v>10</v>
      </c>
      <c r="C60" s="70" t="s">
        <v>23</v>
      </c>
      <c r="D60" s="70" t="s">
        <v>23</v>
      </c>
      <c r="E60" s="109" t="s">
        <v>23</v>
      </c>
      <c r="F60" s="60" t="s">
        <v>18</v>
      </c>
    </row>
    <row r="61" spans="1:6" ht="30">
      <c r="A61" s="77" t="s">
        <v>105</v>
      </c>
      <c r="B61" s="78" t="s">
        <v>10</v>
      </c>
      <c r="C61" s="8">
        <v>0.1</v>
      </c>
      <c r="D61" s="8" t="s">
        <v>94</v>
      </c>
      <c r="E61" s="19" t="s">
        <v>23</v>
      </c>
      <c r="F61" s="111" t="s">
        <v>90</v>
      </c>
    </row>
    <row r="62" spans="1:6">
      <c r="A62" s="53" t="s">
        <v>54</v>
      </c>
      <c r="B62" s="72"/>
      <c r="C62" s="61"/>
      <c r="D62" s="61"/>
      <c r="E62" s="61"/>
      <c r="F62" s="60"/>
    </row>
    <row r="63" spans="1:6">
      <c r="A63" s="73" t="s">
        <v>55</v>
      </c>
      <c r="B63" s="64" t="s">
        <v>10</v>
      </c>
      <c r="C63" s="65" t="s">
        <v>23</v>
      </c>
      <c r="D63" s="65" t="s">
        <v>23</v>
      </c>
      <c r="E63" s="108" t="s">
        <v>23</v>
      </c>
      <c r="F63" s="60" t="s">
        <v>21</v>
      </c>
    </row>
    <row r="64" spans="1:6">
      <c r="A64" s="74" t="s">
        <v>56</v>
      </c>
      <c r="B64" s="2" t="s">
        <v>10</v>
      </c>
      <c r="C64" s="3" t="s">
        <v>23</v>
      </c>
      <c r="D64" s="3" t="s">
        <v>23</v>
      </c>
      <c r="E64" s="71" t="s">
        <v>23</v>
      </c>
      <c r="F64" s="60" t="s">
        <v>21</v>
      </c>
    </row>
    <row r="65" spans="1:6">
      <c r="A65" s="74" t="s">
        <v>57</v>
      </c>
      <c r="B65" s="2" t="s">
        <v>10</v>
      </c>
      <c r="C65" s="3" t="s">
        <v>23</v>
      </c>
      <c r="D65" s="3" t="s">
        <v>23</v>
      </c>
      <c r="E65" s="71" t="s">
        <v>23</v>
      </c>
      <c r="F65" s="60" t="s">
        <v>21</v>
      </c>
    </row>
    <row r="66" spans="1:6">
      <c r="A66" s="74" t="s">
        <v>58</v>
      </c>
      <c r="B66" s="2" t="s">
        <v>10</v>
      </c>
      <c r="C66" s="3" t="s">
        <v>23</v>
      </c>
      <c r="D66" s="3" t="s">
        <v>23</v>
      </c>
      <c r="E66" s="71" t="s">
        <v>23</v>
      </c>
      <c r="F66" s="60" t="s">
        <v>22</v>
      </c>
    </row>
    <row r="67" spans="1:6">
      <c r="A67" s="74" t="s">
        <v>59</v>
      </c>
      <c r="B67" s="2" t="s">
        <v>10</v>
      </c>
      <c r="C67" s="3" t="s">
        <v>23</v>
      </c>
      <c r="D67" s="3" t="s">
        <v>23</v>
      </c>
      <c r="E67" s="71" t="s">
        <v>23</v>
      </c>
      <c r="F67" s="60" t="s">
        <v>21</v>
      </c>
    </row>
    <row r="68" spans="1:6">
      <c r="A68" s="74" t="s">
        <v>60</v>
      </c>
      <c r="B68" s="2" t="s">
        <v>10</v>
      </c>
      <c r="C68" s="3" t="s">
        <v>23</v>
      </c>
      <c r="D68" s="3" t="s">
        <v>23</v>
      </c>
      <c r="E68" s="71" t="s">
        <v>23</v>
      </c>
      <c r="F68" s="60" t="s">
        <v>21</v>
      </c>
    </row>
    <row r="69" spans="1:6">
      <c r="A69" s="74" t="s">
        <v>61</v>
      </c>
      <c r="B69" s="2" t="s">
        <v>10</v>
      </c>
      <c r="C69" s="3" t="s">
        <v>23</v>
      </c>
      <c r="D69" s="3" t="s">
        <v>23</v>
      </c>
      <c r="E69" s="71" t="s">
        <v>23</v>
      </c>
      <c r="F69" s="60" t="s">
        <v>21</v>
      </c>
    </row>
    <row r="70" spans="1:6">
      <c r="A70" s="74" t="s">
        <v>62</v>
      </c>
      <c r="B70" s="2" t="s">
        <v>10</v>
      </c>
      <c r="C70" s="3" t="s">
        <v>23</v>
      </c>
      <c r="D70" s="3" t="s">
        <v>23</v>
      </c>
      <c r="E70" s="71" t="s">
        <v>23</v>
      </c>
      <c r="F70" s="60" t="s">
        <v>21</v>
      </c>
    </row>
    <row r="71" spans="1:6">
      <c r="A71" s="74" t="s">
        <v>63</v>
      </c>
      <c r="B71" s="2" t="s">
        <v>10</v>
      </c>
      <c r="C71" s="3" t="s">
        <v>23</v>
      </c>
      <c r="D71" s="3" t="s">
        <v>23</v>
      </c>
      <c r="E71" s="71" t="s">
        <v>23</v>
      </c>
      <c r="F71" s="60" t="s">
        <v>21</v>
      </c>
    </row>
    <row r="72" spans="1:6">
      <c r="A72" s="74" t="s">
        <v>64</v>
      </c>
      <c r="B72" s="2" t="s">
        <v>10</v>
      </c>
      <c r="C72" s="3" t="s">
        <v>23</v>
      </c>
      <c r="D72" s="3" t="s">
        <v>23</v>
      </c>
      <c r="E72" s="71" t="s">
        <v>23</v>
      </c>
      <c r="F72" s="60" t="s">
        <v>21</v>
      </c>
    </row>
    <row r="73" spans="1:6">
      <c r="A73" s="74" t="s">
        <v>65</v>
      </c>
      <c r="B73" s="2" t="s">
        <v>10</v>
      </c>
      <c r="C73" s="3" t="s">
        <v>23</v>
      </c>
      <c r="D73" s="3" t="s">
        <v>23</v>
      </c>
      <c r="E73" s="71" t="s">
        <v>23</v>
      </c>
      <c r="F73" s="60" t="s">
        <v>21</v>
      </c>
    </row>
    <row r="74" spans="1:6">
      <c r="A74" s="74" t="s">
        <v>66</v>
      </c>
      <c r="B74" s="2" t="s">
        <v>10</v>
      </c>
      <c r="C74" s="3" t="s">
        <v>23</v>
      </c>
      <c r="D74" s="3" t="s">
        <v>23</v>
      </c>
      <c r="E74" s="71" t="s">
        <v>23</v>
      </c>
      <c r="F74" s="60" t="s">
        <v>21</v>
      </c>
    </row>
    <row r="75" spans="1:6">
      <c r="A75" s="74" t="s">
        <v>88</v>
      </c>
      <c r="B75" s="2" t="s">
        <v>10</v>
      </c>
      <c r="C75" s="3" t="s">
        <v>23</v>
      </c>
      <c r="D75" s="3" t="s">
        <v>23</v>
      </c>
      <c r="E75" s="71" t="s">
        <v>23</v>
      </c>
      <c r="F75" s="60" t="s">
        <v>22</v>
      </c>
    </row>
    <row r="76" spans="1:6" ht="153.75" customHeight="1" thickBot="1">
      <c r="A76" s="185" t="s">
        <v>91</v>
      </c>
      <c r="B76" s="186"/>
      <c r="C76" s="186"/>
      <c r="D76" s="186"/>
      <c r="E76" s="186"/>
      <c r="F76" s="187"/>
    </row>
  </sheetData>
  <mergeCells count="5">
    <mergeCell ref="A76:F76"/>
    <mergeCell ref="A1:A2"/>
    <mergeCell ref="B1:B2"/>
    <mergeCell ref="C1:C2"/>
    <mergeCell ref="D1:E1"/>
  </mergeCells>
  <conditionalFormatting sqref="F4:F75">
    <cfRule type="containsText" dxfId="153" priority="2" stopIfTrue="1" operator="containsText" text="&lt;">
      <formula>NOT(ISERROR(SEARCH("&lt;",F4)))</formula>
    </cfRule>
  </conditionalFormatting>
  <conditionalFormatting sqref="F11">
    <cfRule type="cellIs" dxfId="152" priority="15" operator="greaterThan">
      <formula>$D$11</formula>
    </cfRule>
  </conditionalFormatting>
  <conditionalFormatting sqref="F12">
    <cfRule type="cellIs" dxfId="151" priority="14" operator="greaterThan">
      <formula>$C$12</formula>
    </cfRule>
  </conditionalFormatting>
  <conditionalFormatting sqref="F14">
    <cfRule type="cellIs" dxfId="150" priority="13" operator="greaterThanOrEqual">
      <formula>$C$14</formula>
    </cfRule>
  </conditionalFormatting>
  <conditionalFormatting sqref="F15">
    <cfRule type="cellIs" dxfId="149" priority="12" operator="greaterThanOrEqual">
      <formula>$C$15</formula>
    </cfRule>
  </conditionalFormatting>
  <conditionalFormatting sqref="F17">
    <cfRule type="cellIs" dxfId="148" priority="11" operator="greaterThanOrEqual">
      <formula>$C$17</formula>
    </cfRule>
  </conditionalFormatting>
  <conditionalFormatting sqref="F22">
    <cfRule type="cellIs" dxfId="147" priority="10" operator="greaterThanOrEqual">
      <formula>$D$22</formula>
    </cfRule>
  </conditionalFormatting>
  <conditionalFormatting sqref="F23">
    <cfRule type="cellIs" dxfId="146" priority="9" operator="greaterThanOrEqual">
      <formula>$C$23</formula>
    </cfRule>
  </conditionalFormatting>
  <conditionalFormatting sqref="F24">
    <cfRule type="cellIs" dxfId="145" priority="4" operator="greaterThanOrEqual">
      <formula>$D$24</formula>
    </cfRule>
  </conditionalFormatting>
  <conditionalFormatting sqref="F28">
    <cfRule type="cellIs" dxfId="144" priority="7" operator="greaterThanOrEqual">
      <formula>$D$28</formula>
    </cfRule>
    <cfRule type="cellIs" dxfId="143" priority="8" operator="greaterThanOrEqual">
      <formula>$C$28</formula>
    </cfRule>
  </conditionalFormatting>
  <conditionalFormatting sqref="F29">
    <cfRule type="cellIs" dxfId="142" priority="6" operator="greaterThanOrEqual">
      <formula>$C$29</formula>
    </cfRule>
  </conditionalFormatting>
  <conditionalFormatting sqref="F32">
    <cfRule type="cellIs" dxfId="141" priority="5" operator="greaterThanOrEqual">
      <formula>$D$32</formula>
    </cfRule>
  </conditionalFormatting>
  <conditionalFormatting sqref="F36">
    <cfRule type="cellIs" dxfId="140" priority="3" operator="greaterThanOrEqual">
      <formula>$D$36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56" orientation="portrait" r:id="rId1"/>
  <headerFooter>
    <oddHeader>&amp;LGebdykes Quarry Environmental Permit Application
Lightwater Quarries Ltd
&amp;CTable 4 - East Gebdykes Farm&amp;R&amp;G</oddHeader>
    <oddFooter>&amp;LNT14621&amp;RJune 2021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2D68BAA7-B37F-4378-91E4-F804F3E89581}">
            <xm:f>NOT(ISERROR(SEARCH("-",F4)))</xm:f>
            <xm:f>"-"</xm:f>
            <x14:dxf/>
          </x14:cfRule>
          <xm:sqref>F4:F75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41562-9DAD-47D7-8511-DCEE66F0305E}">
  <dimension ref="A1:M82"/>
  <sheetViews>
    <sheetView view="pageBreakPreview" topLeftCell="A17" zoomScale="70" zoomScaleNormal="50" zoomScaleSheetLayoutView="70" zoomScalePageLayoutView="31" workbookViewId="0">
      <selection activeCell="B62" sqref="B62:M62"/>
    </sheetView>
  </sheetViews>
  <sheetFormatPr defaultRowHeight="15"/>
  <cols>
    <col min="1" max="1" width="26.7109375" bestFit="1" customWidth="1"/>
    <col min="3" max="4" width="9.42578125" bestFit="1" customWidth="1"/>
    <col min="5" max="5" width="9.7109375" bestFit="1" customWidth="1"/>
    <col min="6" max="6" width="9.85546875" bestFit="1" customWidth="1"/>
    <col min="7" max="7" width="12.42578125" customWidth="1"/>
    <col min="8" max="8" width="10" customWidth="1"/>
  </cols>
  <sheetData>
    <row r="1" spans="1:13">
      <c r="B1" s="117" t="s">
        <v>144</v>
      </c>
    </row>
    <row r="2" spans="1:13" ht="15" customHeight="1">
      <c r="B2" s="4">
        <v>44044</v>
      </c>
      <c r="C2" s="4">
        <v>44075</v>
      </c>
      <c r="D2" s="4">
        <v>44105</v>
      </c>
      <c r="E2" s="4">
        <v>44136</v>
      </c>
      <c r="F2" s="4">
        <v>44166</v>
      </c>
      <c r="G2" s="4">
        <v>44197</v>
      </c>
      <c r="H2" s="4">
        <v>44228</v>
      </c>
      <c r="I2" s="4">
        <v>44256</v>
      </c>
      <c r="J2" s="4">
        <v>44301</v>
      </c>
      <c r="K2" s="4">
        <v>44317</v>
      </c>
      <c r="L2" s="4">
        <v>44348</v>
      </c>
      <c r="M2" s="5">
        <v>44593</v>
      </c>
    </row>
    <row r="3" spans="1:13" ht="33.75" customHeight="1">
      <c r="A3" t="s">
        <v>119</v>
      </c>
      <c r="B3">
        <v>0.1</v>
      </c>
      <c r="C3" t="s">
        <v>19</v>
      </c>
      <c r="D3" t="s">
        <v>90</v>
      </c>
      <c r="E3" t="s">
        <v>19</v>
      </c>
      <c r="F3" t="s">
        <v>19</v>
      </c>
      <c r="G3" t="s">
        <v>19</v>
      </c>
      <c r="H3" t="s">
        <v>19</v>
      </c>
      <c r="I3" t="s">
        <v>19</v>
      </c>
      <c r="J3" t="s">
        <v>19</v>
      </c>
      <c r="K3" t="s">
        <v>19</v>
      </c>
      <c r="L3" t="s">
        <v>19</v>
      </c>
      <c r="M3" t="s">
        <v>19</v>
      </c>
    </row>
    <row r="4" spans="1:13" ht="15" customHeight="1">
      <c r="A4" t="s">
        <v>143</v>
      </c>
      <c r="B4" s="1">
        <v>0.1</v>
      </c>
      <c r="C4" s="1" t="s">
        <v>19</v>
      </c>
      <c r="D4" s="1" t="s">
        <v>19</v>
      </c>
      <c r="E4" s="1" t="s">
        <v>19</v>
      </c>
      <c r="F4" s="1" t="s">
        <v>19</v>
      </c>
      <c r="G4" s="1" t="s">
        <v>19</v>
      </c>
      <c r="H4" s="1" t="s">
        <v>19</v>
      </c>
      <c r="I4" s="1" t="s">
        <v>19</v>
      </c>
      <c r="J4" s="1" t="s">
        <v>19</v>
      </c>
      <c r="K4" s="1" t="s">
        <v>19</v>
      </c>
      <c r="L4" s="1" t="s">
        <v>19</v>
      </c>
      <c r="M4" s="9" t="s">
        <v>90</v>
      </c>
    </row>
    <row r="5" spans="1:13">
      <c r="A5" t="s">
        <v>120</v>
      </c>
      <c r="B5" s="1">
        <v>0.1</v>
      </c>
      <c r="C5" s="1" t="s">
        <v>19</v>
      </c>
      <c r="D5" s="1" t="s">
        <v>19</v>
      </c>
      <c r="E5" s="1" t="s">
        <v>19</v>
      </c>
      <c r="F5" s="1" t="s">
        <v>19</v>
      </c>
      <c r="G5" s="1" t="s">
        <v>19</v>
      </c>
      <c r="H5" s="1" t="s">
        <v>19</v>
      </c>
      <c r="I5" s="1" t="s">
        <v>19</v>
      </c>
      <c r="J5" s="1" t="s">
        <v>19</v>
      </c>
      <c r="K5" s="1" t="s">
        <v>19</v>
      </c>
      <c r="L5" s="1" t="s">
        <v>19</v>
      </c>
      <c r="M5" s="32" t="s">
        <v>19</v>
      </c>
    </row>
    <row r="6" spans="1:13" ht="15" customHeight="1">
      <c r="A6" t="s">
        <v>121</v>
      </c>
      <c r="B6" s="32">
        <v>0.8</v>
      </c>
      <c r="C6" s="32">
        <v>7.1</v>
      </c>
      <c r="D6" s="32">
        <v>3.3</v>
      </c>
      <c r="E6" s="32">
        <v>0.5</v>
      </c>
      <c r="F6" s="40" t="s">
        <v>19</v>
      </c>
      <c r="G6" s="32" t="s">
        <v>19</v>
      </c>
      <c r="H6" s="32" t="s">
        <v>19</v>
      </c>
      <c r="I6" s="32" t="s">
        <v>19</v>
      </c>
      <c r="J6" s="32" t="s">
        <v>19</v>
      </c>
      <c r="K6" s="32" t="s">
        <v>19</v>
      </c>
      <c r="L6" s="32" t="s">
        <v>19</v>
      </c>
      <c r="M6" s="32" t="s">
        <v>19</v>
      </c>
    </row>
    <row r="7" spans="1:13" ht="15" customHeight="1">
      <c r="A7" t="s">
        <v>145</v>
      </c>
      <c r="B7">
        <v>0.1</v>
      </c>
      <c r="C7">
        <v>0.1</v>
      </c>
      <c r="D7">
        <v>0.1</v>
      </c>
      <c r="E7">
        <v>0.1</v>
      </c>
      <c r="F7">
        <v>0.1</v>
      </c>
      <c r="G7">
        <v>0.1</v>
      </c>
      <c r="H7">
        <v>0.1</v>
      </c>
      <c r="I7">
        <v>0.1</v>
      </c>
      <c r="J7">
        <v>0.1</v>
      </c>
      <c r="K7">
        <v>0.1</v>
      </c>
      <c r="L7">
        <v>0.1</v>
      </c>
      <c r="M7">
        <v>0.1</v>
      </c>
    </row>
    <row r="9" spans="1:13">
      <c r="B9" s="117" t="s">
        <v>146</v>
      </c>
    </row>
    <row r="10" spans="1:13">
      <c r="B10" s="4">
        <v>44044</v>
      </c>
      <c r="C10" s="4">
        <v>44075</v>
      </c>
      <c r="D10" s="4">
        <v>44105</v>
      </c>
      <c r="E10" s="4">
        <v>44136</v>
      </c>
      <c r="F10" s="4">
        <v>44166</v>
      </c>
      <c r="G10" s="4">
        <v>44197</v>
      </c>
      <c r="H10" s="4">
        <v>44228</v>
      </c>
      <c r="I10" s="4">
        <v>44256</v>
      </c>
      <c r="J10" s="4">
        <v>44301</v>
      </c>
      <c r="K10" s="4">
        <v>44317</v>
      </c>
      <c r="L10" s="4">
        <v>44348</v>
      </c>
      <c r="M10" s="5">
        <v>44593</v>
      </c>
    </row>
    <row r="11" spans="1:13">
      <c r="A11" t="s">
        <v>119</v>
      </c>
      <c r="B11" s="1">
        <v>70.400000000000006</v>
      </c>
      <c r="C11" s="1">
        <v>18.399999999999999</v>
      </c>
      <c r="D11" s="1" t="s">
        <v>90</v>
      </c>
      <c r="E11" s="1">
        <v>103</v>
      </c>
      <c r="F11" s="1">
        <v>72</v>
      </c>
      <c r="G11" s="1">
        <v>67.400000000000006</v>
      </c>
      <c r="H11" s="1">
        <v>61.5</v>
      </c>
      <c r="I11" s="1">
        <v>70.2</v>
      </c>
      <c r="J11" s="1">
        <v>55.4</v>
      </c>
      <c r="K11" s="58">
        <v>63.5</v>
      </c>
      <c r="L11" s="1">
        <v>57.2</v>
      </c>
      <c r="M11" s="32">
        <v>66.8</v>
      </c>
    </row>
    <row r="12" spans="1:13">
      <c r="A12" t="s">
        <v>143</v>
      </c>
      <c r="B12" s="1">
        <v>56.2</v>
      </c>
      <c r="C12" s="1">
        <v>11.7</v>
      </c>
      <c r="D12" s="1">
        <v>70.2</v>
      </c>
      <c r="E12" s="1">
        <v>65.3</v>
      </c>
      <c r="F12" s="1">
        <v>43.9</v>
      </c>
      <c r="G12" s="1">
        <v>55.6</v>
      </c>
      <c r="H12" s="1">
        <v>57.9</v>
      </c>
      <c r="I12" s="1">
        <v>74.5</v>
      </c>
      <c r="J12" s="1">
        <v>65.400000000000006</v>
      </c>
      <c r="K12" s="1">
        <v>65.400000000000006</v>
      </c>
      <c r="L12" s="1">
        <v>52.7</v>
      </c>
      <c r="M12" s="9" t="s">
        <v>90</v>
      </c>
    </row>
    <row r="13" spans="1:13">
      <c r="A13" t="s">
        <v>120</v>
      </c>
      <c r="B13" s="1">
        <v>58.9</v>
      </c>
      <c r="C13" s="1">
        <v>15.9</v>
      </c>
      <c r="D13" s="1">
        <v>29.3</v>
      </c>
      <c r="E13" s="1">
        <v>77.400000000000006</v>
      </c>
      <c r="F13" s="1">
        <v>52.5</v>
      </c>
      <c r="G13" s="1">
        <v>52.3</v>
      </c>
      <c r="H13" s="1">
        <v>48.3</v>
      </c>
      <c r="I13" s="1">
        <v>61.1</v>
      </c>
      <c r="J13" s="1">
        <v>49.4</v>
      </c>
      <c r="K13" s="1">
        <v>53.6</v>
      </c>
      <c r="L13" s="1">
        <v>55.5</v>
      </c>
      <c r="M13" s="32">
        <v>62.3</v>
      </c>
    </row>
    <row r="14" spans="1:13" ht="15" customHeight="1">
      <c r="A14" t="s">
        <v>121</v>
      </c>
      <c r="B14" s="32">
        <v>53.5</v>
      </c>
      <c r="C14" s="32">
        <v>6.5</v>
      </c>
      <c r="D14" s="32">
        <v>24</v>
      </c>
      <c r="E14" s="32">
        <v>36.799999999999997</v>
      </c>
      <c r="F14" s="1">
        <v>51.1</v>
      </c>
      <c r="G14" s="32">
        <v>53.5</v>
      </c>
      <c r="H14" s="32">
        <v>51.2</v>
      </c>
      <c r="I14" s="32">
        <v>56.3</v>
      </c>
      <c r="J14" s="32">
        <v>49.7</v>
      </c>
      <c r="K14" s="32">
        <v>65.099999999999994</v>
      </c>
      <c r="L14" s="32">
        <v>64.2</v>
      </c>
      <c r="M14" s="32">
        <v>69</v>
      </c>
    </row>
    <row r="15" spans="1:13" ht="15" customHeight="1">
      <c r="A15" t="s">
        <v>147</v>
      </c>
      <c r="B15">
        <v>50</v>
      </c>
      <c r="C15">
        <v>50</v>
      </c>
      <c r="D15">
        <v>50</v>
      </c>
      <c r="E15">
        <v>50</v>
      </c>
      <c r="F15">
        <v>50</v>
      </c>
      <c r="G15">
        <v>50</v>
      </c>
      <c r="H15">
        <v>50</v>
      </c>
      <c r="I15">
        <v>50</v>
      </c>
      <c r="J15">
        <v>50</v>
      </c>
      <c r="K15">
        <v>50</v>
      </c>
      <c r="L15">
        <v>50</v>
      </c>
      <c r="M15">
        <v>50</v>
      </c>
    </row>
    <row r="16" spans="1:13" ht="15" customHeight="1"/>
    <row r="17" spans="1:13" ht="15" customHeight="1">
      <c r="B17" s="117" t="s">
        <v>148</v>
      </c>
    </row>
    <row r="18" spans="1:13" ht="15" customHeight="1">
      <c r="B18" s="4">
        <v>44044</v>
      </c>
      <c r="C18" s="4">
        <v>44075</v>
      </c>
      <c r="D18" s="4">
        <v>44105</v>
      </c>
      <c r="E18" s="4">
        <v>44136</v>
      </c>
      <c r="F18" s="4">
        <v>44166</v>
      </c>
      <c r="G18" s="4">
        <v>44197</v>
      </c>
      <c r="H18" s="4">
        <v>44228</v>
      </c>
      <c r="I18" s="4">
        <v>44256</v>
      </c>
      <c r="J18" s="4">
        <v>44301</v>
      </c>
      <c r="K18" s="4">
        <v>44317</v>
      </c>
      <c r="L18" s="4">
        <v>44348</v>
      </c>
      <c r="M18" s="5">
        <v>44593</v>
      </c>
    </row>
    <row r="19" spans="1:13" ht="15" customHeight="1">
      <c r="A19" t="s">
        <v>119</v>
      </c>
      <c r="B19" s="1" t="s">
        <v>17</v>
      </c>
      <c r="C19" s="1">
        <v>0.5</v>
      </c>
      <c r="D19" s="1" t="s">
        <v>90</v>
      </c>
      <c r="E19" s="1" t="s">
        <v>17</v>
      </c>
      <c r="F19" s="1" t="s">
        <v>17</v>
      </c>
      <c r="G19" s="1" t="s">
        <v>17</v>
      </c>
      <c r="H19" s="1" t="s">
        <v>17</v>
      </c>
      <c r="I19" s="1" t="s">
        <v>17</v>
      </c>
      <c r="J19" s="1" t="s">
        <v>17</v>
      </c>
      <c r="K19" s="58" t="s">
        <v>17</v>
      </c>
      <c r="L19" s="1" t="s">
        <v>17</v>
      </c>
      <c r="M19" s="32" t="s">
        <v>17</v>
      </c>
    </row>
    <row r="20" spans="1:13" ht="15" customHeight="1">
      <c r="A20" t="s">
        <v>143</v>
      </c>
      <c r="B20" s="1" t="s">
        <v>17</v>
      </c>
      <c r="C20" s="1" t="s">
        <v>17</v>
      </c>
      <c r="D20" s="1" t="s">
        <v>17</v>
      </c>
      <c r="E20" s="1" t="s">
        <v>17</v>
      </c>
      <c r="F20" s="1" t="s">
        <v>17</v>
      </c>
      <c r="G20" s="1" t="s">
        <v>17</v>
      </c>
      <c r="H20" s="1" t="s">
        <v>17</v>
      </c>
      <c r="I20" s="1" t="s">
        <v>17</v>
      </c>
      <c r="J20" s="1" t="s">
        <v>17</v>
      </c>
      <c r="K20" s="1" t="s">
        <v>17</v>
      </c>
      <c r="L20" s="1" t="s">
        <v>17</v>
      </c>
      <c r="M20" s="9" t="s">
        <v>90</v>
      </c>
    </row>
    <row r="21" spans="1:13" ht="15" customHeight="1">
      <c r="A21" t="s">
        <v>120</v>
      </c>
      <c r="B21" s="1" t="s">
        <v>17</v>
      </c>
      <c r="C21" s="1" t="s">
        <v>17</v>
      </c>
      <c r="D21" s="1" t="s">
        <v>17</v>
      </c>
      <c r="E21" s="1" t="s">
        <v>17</v>
      </c>
      <c r="F21" s="1" t="s">
        <v>17</v>
      </c>
      <c r="G21" s="1" t="s">
        <v>17</v>
      </c>
      <c r="H21" s="1" t="s">
        <v>17</v>
      </c>
      <c r="I21" s="1" t="s">
        <v>17</v>
      </c>
      <c r="J21" s="1" t="s">
        <v>17</v>
      </c>
      <c r="K21" s="1" t="s">
        <v>17</v>
      </c>
      <c r="L21" s="1" t="s">
        <v>17</v>
      </c>
      <c r="M21" s="32" t="s">
        <v>17</v>
      </c>
    </row>
    <row r="22" spans="1:13" ht="15" customHeight="1">
      <c r="A22" t="s">
        <v>121</v>
      </c>
      <c r="B22" s="32" t="s">
        <v>17</v>
      </c>
      <c r="C22" s="32" t="s">
        <v>17</v>
      </c>
      <c r="D22" s="32" t="s">
        <v>17</v>
      </c>
      <c r="E22" s="1" t="s">
        <v>17</v>
      </c>
      <c r="F22" s="1" t="s">
        <v>17</v>
      </c>
      <c r="G22" s="1" t="s">
        <v>17</v>
      </c>
      <c r="H22" s="1" t="s">
        <v>17</v>
      </c>
      <c r="I22" s="32" t="s">
        <v>17</v>
      </c>
      <c r="J22" s="32" t="s">
        <v>17</v>
      </c>
      <c r="K22" s="32" t="s">
        <v>17</v>
      </c>
      <c r="L22" s="32" t="s">
        <v>17</v>
      </c>
      <c r="M22" s="32" t="s">
        <v>17</v>
      </c>
    </row>
    <row r="23" spans="1:13" ht="15" customHeight="1">
      <c r="A23" t="s">
        <v>149</v>
      </c>
      <c r="B23">
        <v>5</v>
      </c>
      <c r="C23">
        <v>5</v>
      </c>
      <c r="D23">
        <v>5</v>
      </c>
      <c r="E23">
        <v>5</v>
      </c>
      <c r="F23">
        <v>5</v>
      </c>
      <c r="G23">
        <v>5</v>
      </c>
      <c r="H23">
        <v>5</v>
      </c>
      <c r="I23">
        <v>5</v>
      </c>
      <c r="J23">
        <v>5</v>
      </c>
      <c r="K23">
        <v>5</v>
      </c>
      <c r="L23">
        <v>5</v>
      </c>
      <c r="M23">
        <v>5</v>
      </c>
    </row>
    <row r="24" spans="1:13" ht="15" customHeight="1">
      <c r="A24" t="s">
        <v>150</v>
      </c>
      <c r="B24">
        <v>0.25</v>
      </c>
      <c r="C24">
        <v>0.25</v>
      </c>
      <c r="D24">
        <v>0.25</v>
      </c>
      <c r="E24">
        <v>0.25</v>
      </c>
      <c r="F24">
        <v>0.25</v>
      </c>
      <c r="G24">
        <v>0.25</v>
      </c>
      <c r="H24">
        <v>0.25</v>
      </c>
      <c r="I24">
        <v>0.25</v>
      </c>
      <c r="J24">
        <v>0.25</v>
      </c>
      <c r="K24">
        <v>0.25</v>
      </c>
      <c r="L24">
        <v>0.25</v>
      </c>
      <c r="M24">
        <v>0.25</v>
      </c>
    </row>
    <row r="25" spans="1:13" ht="15" customHeight="1"/>
    <row r="26" spans="1:13" ht="15.75" customHeight="1">
      <c r="B26" s="117" t="s">
        <v>151</v>
      </c>
    </row>
    <row r="27" spans="1:13" ht="14.45" customHeight="1">
      <c r="B27" s="4">
        <v>44044</v>
      </c>
      <c r="C27" s="4">
        <v>44075</v>
      </c>
      <c r="D27" s="4">
        <v>44105</v>
      </c>
      <c r="E27" s="4">
        <v>44136</v>
      </c>
      <c r="F27" s="4">
        <v>44166</v>
      </c>
      <c r="G27" s="4">
        <v>44197</v>
      </c>
      <c r="H27" s="4">
        <v>44228</v>
      </c>
      <c r="I27" s="4">
        <v>44256</v>
      </c>
      <c r="J27" s="4">
        <v>44301</v>
      </c>
      <c r="K27" s="4">
        <v>44317</v>
      </c>
      <c r="L27" s="4">
        <v>44348</v>
      </c>
      <c r="M27" s="5">
        <v>44593</v>
      </c>
    </row>
    <row r="28" spans="1:13" ht="14.45" customHeight="1">
      <c r="A28" t="s">
        <v>119</v>
      </c>
      <c r="B28" s="1">
        <v>2</v>
      </c>
      <c r="C28" s="1">
        <v>401</v>
      </c>
      <c r="D28" s="1" t="s">
        <v>90</v>
      </c>
      <c r="E28" s="1" t="s">
        <v>90</v>
      </c>
      <c r="F28" s="1">
        <v>3</v>
      </c>
      <c r="G28" s="1">
        <v>7</v>
      </c>
      <c r="H28" s="1">
        <v>7</v>
      </c>
      <c r="I28" s="1">
        <v>6</v>
      </c>
      <c r="J28" s="1">
        <v>4</v>
      </c>
      <c r="K28" s="58">
        <v>293</v>
      </c>
      <c r="L28" s="1">
        <v>3</v>
      </c>
      <c r="M28" s="32">
        <v>2</v>
      </c>
    </row>
    <row r="29" spans="1:13" ht="14.45" customHeight="1">
      <c r="A29" t="s">
        <v>143</v>
      </c>
      <c r="B29" s="1">
        <v>2</v>
      </c>
      <c r="C29" s="1">
        <v>4</v>
      </c>
      <c r="D29" s="1">
        <v>4</v>
      </c>
      <c r="E29" s="1" t="s">
        <v>90</v>
      </c>
      <c r="F29" s="1" t="s">
        <v>16</v>
      </c>
      <c r="G29" s="1">
        <v>3</v>
      </c>
      <c r="H29" s="1">
        <v>6</v>
      </c>
      <c r="I29" s="1">
        <v>12</v>
      </c>
      <c r="J29" s="1">
        <v>2</v>
      </c>
      <c r="K29" s="1">
        <v>2</v>
      </c>
      <c r="L29" s="1">
        <v>12</v>
      </c>
      <c r="M29" s="9" t="s">
        <v>90</v>
      </c>
    </row>
    <row r="30" spans="1:13" ht="15" customHeight="1">
      <c r="A30" t="s">
        <v>120</v>
      </c>
      <c r="B30" s="1">
        <v>4</v>
      </c>
      <c r="C30" s="1">
        <v>1</v>
      </c>
      <c r="D30" s="1">
        <v>7</v>
      </c>
      <c r="E30" s="1" t="s">
        <v>90</v>
      </c>
      <c r="F30" s="1">
        <v>13</v>
      </c>
      <c r="G30" s="1">
        <v>4</v>
      </c>
      <c r="H30" s="1">
        <v>3</v>
      </c>
      <c r="I30" s="1">
        <v>2</v>
      </c>
      <c r="J30" s="1" t="s">
        <v>16</v>
      </c>
      <c r="K30" s="1" t="s">
        <v>16</v>
      </c>
      <c r="L30" s="1" t="s">
        <v>16</v>
      </c>
      <c r="M30" s="32" t="s">
        <v>16</v>
      </c>
    </row>
    <row r="31" spans="1:13" ht="15" customHeight="1">
      <c r="A31" t="s">
        <v>121</v>
      </c>
      <c r="B31" s="7">
        <v>4</v>
      </c>
      <c r="C31" s="32">
        <v>72</v>
      </c>
      <c r="D31" s="7">
        <v>17</v>
      </c>
      <c r="E31" s="1" t="s">
        <v>90</v>
      </c>
      <c r="F31" s="1">
        <v>5</v>
      </c>
      <c r="G31" s="1">
        <v>2</v>
      </c>
      <c r="H31" s="1">
        <v>2</v>
      </c>
      <c r="I31" s="7">
        <v>1</v>
      </c>
      <c r="J31" s="7">
        <v>1</v>
      </c>
      <c r="K31" s="7" t="s">
        <v>16</v>
      </c>
      <c r="L31" s="32">
        <v>2</v>
      </c>
      <c r="M31" s="32" t="s">
        <v>16</v>
      </c>
    </row>
    <row r="32" spans="1:13">
      <c r="A32" t="s">
        <v>152</v>
      </c>
      <c r="B32">
        <v>50</v>
      </c>
      <c r="C32">
        <v>50</v>
      </c>
      <c r="D32">
        <v>50</v>
      </c>
      <c r="E32">
        <v>50</v>
      </c>
      <c r="F32">
        <v>50</v>
      </c>
      <c r="G32">
        <v>50</v>
      </c>
      <c r="H32">
        <v>50</v>
      </c>
      <c r="I32">
        <v>50</v>
      </c>
      <c r="J32">
        <v>50</v>
      </c>
      <c r="K32">
        <v>50</v>
      </c>
      <c r="L32">
        <v>50</v>
      </c>
      <c r="M32">
        <v>50</v>
      </c>
    </row>
    <row r="33" spans="1:13">
      <c r="A33" t="s">
        <v>153</v>
      </c>
      <c r="B33">
        <v>123</v>
      </c>
      <c r="C33">
        <v>123</v>
      </c>
      <c r="D33">
        <v>123</v>
      </c>
      <c r="E33">
        <v>123</v>
      </c>
      <c r="F33">
        <v>123</v>
      </c>
      <c r="G33">
        <v>123</v>
      </c>
      <c r="H33">
        <v>123</v>
      </c>
      <c r="I33">
        <v>123</v>
      </c>
      <c r="J33">
        <v>123</v>
      </c>
      <c r="K33">
        <v>123</v>
      </c>
      <c r="L33">
        <v>123</v>
      </c>
      <c r="M33">
        <v>123</v>
      </c>
    </row>
    <row r="35" spans="1:13">
      <c r="B35" s="117" t="s">
        <v>154</v>
      </c>
    </row>
    <row r="36" spans="1:13">
      <c r="B36" s="4">
        <v>44044</v>
      </c>
      <c r="C36" s="4">
        <v>44075</v>
      </c>
      <c r="D36" s="4">
        <v>44105</v>
      </c>
      <c r="E36" s="4">
        <v>44136</v>
      </c>
      <c r="F36" s="4">
        <v>44166</v>
      </c>
      <c r="G36" s="4">
        <v>44197</v>
      </c>
      <c r="H36" s="4">
        <v>44228</v>
      </c>
      <c r="I36" s="4">
        <v>44256</v>
      </c>
      <c r="J36" s="4">
        <v>44301</v>
      </c>
      <c r="K36" s="4">
        <v>44317</v>
      </c>
      <c r="L36" s="4">
        <v>44348</v>
      </c>
      <c r="M36" s="5">
        <v>44593</v>
      </c>
    </row>
    <row r="37" spans="1:13">
      <c r="A37" t="s">
        <v>119</v>
      </c>
      <c r="B37" s="1">
        <v>28</v>
      </c>
      <c r="C37" s="1">
        <v>70</v>
      </c>
      <c r="D37" s="1" t="s">
        <v>90</v>
      </c>
      <c r="E37" s="1" t="s">
        <v>90</v>
      </c>
      <c r="F37" s="1">
        <v>40</v>
      </c>
      <c r="G37" s="1">
        <v>40</v>
      </c>
      <c r="H37" s="1">
        <v>40</v>
      </c>
      <c r="I37" s="1">
        <v>37</v>
      </c>
      <c r="J37" s="1">
        <v>38</v>
      </c>
      <c r="K37" s="58">
        <v>98</v>
      </c>
      <c r="L37" s="1">
        <v>40</v>
      </c>
      <c r="M37" s="32">
        <v>43</v>
      </c>
    </row>
    <row r="38" spans="1:13">
      <c r="A38" t="s">
        <v>143</v>
      </c>
      <c r="B38" s="1">
        <v>31</v>
      </c>
      <c r="C38" s="1">
        <v>29</v>
      </c>
      <c r="D38" s="1">
        <v>31</v>
      </c>
      <c r="E38" s="1" t="s">
        <v>90</v>
      </c>
      <c r="F38" s="1">
        <v>26</v>
      </c>
      <c r="G38" s="1">
        <v>27</v>
      </c>
      <c r="H38" s="1">
        <v>32</v>
      </c>
      <c r="I38" s="1">
        <v>35</v>
      </c>
      <c r="J38" s="1">
        <v>36</v>
      </c>
      <c r="K38" s="1">
        <v>35</v>
      </c>
      <c r="L38" s="1">
        <v>35</v>
      </c>
      <c r="M38" s="9" t="s">
        <v>90</v>
      </c>
    </row>
    <row r="39" spans="1:13">
      <c r="A39" t="s">
        <v>120</v>
      </c>
      <c r="B39" s="1">
        <v>45</v>
      </c>
      <c r="C39" s="1">
        <v>45</v>
      </c>
      <c r="D39" s="1">
        <v>52</v>
      </c>
      <c r="E39" s="1" t="s">
        <v>90</v>
      </c>
      <c r="F39" s="1">
        <v>45</v>
      </c>
      <c r="G39" s="1">
        <v>44</v>
      </c>
      <c r="H39" s="1">
        <v>46</v>
      </c>
      <c r="I39" s="1">
        <v>45</v>
      </c>
      <c r="J39" s="1">
        <v>48</v>
      </c>
      <c r="K39" s="1">
        <v>47</v>
      </c>
      <c r="L39" s="1">
        <v>49</v>
      </c>
      <c r="M39" s="32">
        <v>51</v>
      </c>
    </row>
    <row r="40" spans="1:13">
      <c r="A40" t="s">
        <v>121</v>
      </c>
      <c r="B40" s="7">
        <v>38</v>
      </c>
      <c r="C40" s="7">
        <v>25</v>
      </c>
      <c r="D40" s="7">
        <v>39</v>
      </c>
      <c r="E40" s="1" t="s">
        <v>90</v>
      </c>
      <c r="F40" s="1">
        <v>38</v>
      </c>
      <c r="G40" s="1">
        <v>39</v>
      </c>
      <c r="H40" s="1">
        <v>37</v>
      </c>
      <c r="I40" s="7">
        <v>36</v>
      </c>
      <c r="J40" s="7">
        <v>39</v>
      </c>
      <c r="K40" s="7">
        <v>40</v>
      </c>
      <c r="L40" s="7">
        <v>40</v>
      </c>
      <c r="M40" s="32">
        <v>44</v>
      </c>
    </row>
    <row r="41" spans="1:13">
      <c r="A41" t="s">
        <v>147</v>
      </c>
      <c r="B41">
        <v>50</v>
      </c>
      <c r="C41">
        <v>50</v>
      </c>
      <c r="D41">
        <v>50</v>
      </c>
      <c r="E41">
        <v>50</v>
      </c>
      <c r="F41">
        <v>50</v>
      </c>
      <c r="G41">
        <v>50</v>
      </c>
      <c r="H41">
        <v>50</v>
      </c>
      <c r="I41">
        <v>50</v>
      </c>
      <c r="J41">
        <v>50</v>
      </c>
      <c r="K41">
        <v>50</v>
      </c>
      <c r="L41">
        <v>50</v>
      </c>
      <c r="M41">
        <v>50</v>
      </c>
    </row>
    <row r="43" spans="1:13">
      <c r="B43" s="117" t="s">
        <v>155</v>
      </c>
    </row>
    <row r="44" spans="1:13">
      <c r="B44" s="4">
        <v>44044</v>
      </c>
      <c r="C44" s="4">
        <v>44075</v>
      </c>
      <c r="D44" s="4">
        <v>44105</v>
      </c>
      <c r="E44" s="4">
        <v>44136</v>
      </c>
      <c r="F44" s="4">
        <v>44166</v>
      </c>
      <c r="G44" s="4">
        <v>44197</v>
      </c>
      <c r="H44" s="4">
        <v>44228</v>
      </c>
      <c r="I44" s="4">
        <v>44256</v>
      </c>
      <c r="J44" s="4">
        <v>44301</v>
      </c>
      <c r="K44" s="4">
        <v>44317</v>
      </c>
      <c r="L44" s="4">
        <v>44348</v>
      </c>
      <c r="M44" s="5">
        <v>44593</v>
      </c>
    </row>
    <row r="45" spans="1:13">
      <c r="A45" t="s">
        <v>119</v>
      </c>
      <c r="B45" s="1" t="s">
        <v>16</v>
      </c>
      <c r="C45" s="1">
        <v>4</v>
      </c>
      <c r="D45" s="1" t="s">
        <v>90</v>
      </c>
      <c r="E45" s="1" t="s">
        <v>16</v>
      </c>
      <c r="F45" s="1" t="s">
        <v>16</v>
      </c>
      <c r="G45" s="1" t="s">
        <v>16</v>
      </c>
      <c r="H45" s="1" t="s">
        <v>16</v>
      </c>
      <c r="I45" s="1" t="s">
        <v>16</v>
      </c>
      <c r="J45" s="1" t="s">
        <v>16</v>
      </c>
      <c r="K45" s="58">
        <v>2</v>
      </c>
      <c r="L45" s="1" t="s">
        <v>16</v>
      </c>
      <c r="M45" s="32" t="s">
        <v>16</v>
      </c>
    </row>
    <row r="46" spans="1:13">
      <c r="A46" t="s">
        <v>143</v>
      </c>
      <c r="B46" s="1" t="s">
        <v>16</v>
      </c>
      <c r="C46" s="1" t="s">
        <v>16</v>
      </c>
      <c r="D46" s="1" t="s">
        <v>16</v>
      </c>
      <c r="E46" s="1" t="s">
        <v>16</v>
      </c>
      <c r="F46" s="1" t="s">
        <v>16</v>
      </c>
      <c r="G46" s="1" t="s">
        <v>16</v>
      </c>
      <c r="H46" s="1" t="s">
        <v>16</v>
      </c>
      <c r="I46" s="1" t="s">
        <v>16</v>
      </c>
      <c r="J46" s="1" t="s">
        <v>16</v>
      </c>
      <c r="K46" s="1" t="s">
        <v>16</v>
      </c>
      <c r="L46" s="1" t="s">
        <v>16</v>
      </c>
      <c r="M46" s="9" t="s">
        <v>90</v>
      </c>
    </row>
    <row r="47" spans="1:13">
      <c r="A47" t="s">
        <v>120</v>
      </c>
      <c r="B47" s="1" t="s">
        <v>16</v>
      </c>
      <c r="C47" s="1" t="s">
        <v>16</v>
      </c>
      <c r="D47" s="1" t="s">
        <v>16</v>
      </c>
      <c r="E47" s="1" t="s">
        <v>16</v>
      </c>
      <c r="F47" s="1" t="s">
        <v>16</v>
      </c>
      <c r="G47" s="1" t="s">
        <v>16</v>
      </c>
      <c r="H47" s="1" t="s">
        <v>16</v>
      </c>
      <c r="I47" s="1" t="s">
        <v>16</v>
      </c>
      <c r="J47" s="1" t="s">
        <v>16</v>
      </c>
      <c r="K47" s="1" t="s">
        <v>16</v>
      </c>
      <c r="L47" s="1" t="s">
        <v>16</v>
      </c>
      <c r="M47" s="32" t="s">
        <v>16</v>
      </c>
    </row>
    <row r="48" spans="1:13">
      <c r="A48" t="s">
        <v>121</v>
      </c>
      <c r="B48" s="32" t="s">
        <v>16</v>
      </c>
      <c r="C48" s="32" t="s">
        <v>16</v>
      </c>
      <c r="D48" s="32" t="s">
        <v>16</v>
      </c>
      <c r="E48" s="1" t="s">
        <v>16</v>
      </c>
      <c r="F48" s="1" t="s">
        <v>16</v>
      </c>
      <c r="G48" s="1" t="s">
        <v>16</v>
      </c>
      <c r="H48" s="1" t="s">
        <v>16</v>
      </c>
      <c r="I48" s="32" t="s">
        <v>16</v>
      </c>
      <c r="J48" s="32" t="s">
        <v>16</v>
      </c>
      <c r="K48" s="32" t="s">
        <v>16</v>
      </c>
      <c r="L48" s="32" t="s">
        <v>16</v>
      </c>
      <c r="M48" s="32" t="s">
        <v>16</v>
      </c>
    </row>
    <row r="49" spans="1:13">
      <c r="A49" t="s">
        <v>156</v>
      </c>
      <c r="B49">
        <v>20</v>
      </c>
      <c r="C49">
        <v>20</v>
      </c>
      <c r="D49">
        <v>20</v>
      </c>
      <c r="E49">
        <v>20</v>
      </c>
      <c r="F49">
        <v>20</v>
      </c>
      <c r="G49">
        <v>20</v>
      </c>
      <c r="H49">
        <v>20</v>
      </c>
      <c r="I49">
        <v>20</v>
      </c>
      <c r="J49">
        <v>20</v>
      </c>
      <c r="K49">
        <v>20</v>
      </c>
      <c r="L49">
        <v>20</v>
      </c>
      <c r="M49">
        <v>20</v>
      </c>
    </row>
    <row r="50" spans="1:13">
      <c r="A50" t="s">
        <v>157</v>
      </c>
      <c r="B50">
        <v>4</v>
      </c>
      <c r="C50">
        <v>4</v>
      </c>
      <c r="D50">
        <v>4</v>
      </c>
      <c r="E50">
        <v>4</v>
      </c>
      <c r="F50">
        <v>4</v>
      </c>
      <c r="G50">
        <v>4</v>
      </c>
      <c r="H50">
        <v>4</v>
      </c>
      <c r="I50">
        <v>4</v>
      </c>
      <c r="J50">
        <v>4</v>
      </c>
      <c r="K50">
        <v>4</v>
      </c>
      <c r="L50">
        <v>4</v>
      </c>
      <c r="M50">
        <v>4</v>
      </c>
    </row>
    <row r="52" spans="1:13">
      <c r="B52" s="117" t="s">
        <v>158</v>
      </c>
    </row>
    <row r="53" spans="1:13">
      <c r="B53" s="4">
        <v>44044</v>
      </c>
      <c r="C53" s="4">
        <v>44075</v>
      </c>
      <c r="D53" s="4">
        <v>44105</v>
      </c>
      <c r="E53" s="4">
        <v>44136</v>
      </c>
      <c r="F53" s="4">
        <v>44166</v>
      </c>
      <c r="G53" s="4">
        <v>44197</v>
      </c>
      <c r="H53" s="4">
        <v>44228</v>
      </c>
      <c r="I53" s="4">
        <v>44256</v>
      </c>
      <c r="J53" s="4">
        <v>44301</v>
      </c>
      <c r="K53" s="4">
        <v>44317</v>
      </c>
      <c r="L53" s="4">
        <v>44348</v>
      </c>
      <c r="M53" s="5">
        <v>44593</v>
      </c>
    </row>
    <row r="54" spans="1:13">
      <c r="A54" t="s">
        <v>119</v>
      </c>
      <c r="B54" s="1">
        <v>1</v>
      </c>
      <c r="C54" s="1">
        <v>8</v>
      </c>
      <c r="D54" s="1" t="s">
        <v>90</v>
      </c>
      <c r="E54" s="1">
        <v>3</v>
      </c>
      <c r="F54" s="1">
        <v>3</v>
      </c>
      <c r="G54" s="1">
        <v>2</v>
      </c>
      <c r="H54" s="1">
        <v>3</v>
      </c>
      <c r="I54" s="1">
        <v>3</v>
      </c>
      <c r="J54" s="1">
        <v>2</v>
      </c>
      <c r="K54" s="58">
        <v>12</v>
      </c>
      <c r="L54" s="1">
        <v>7</v>
      </c>
      <c r="M54" s="32">
        <v>9</v>
      </c>
    </row>
    <row r="55" spans="1:13">
      <c r="A55" t="s">
        <v>143</v>
      </c>
      <c r="B55" s="1">
        <v>1</v>
      </c>
      <c r="C55" s="1">
        <v>4</v>
      </c>
      <c r="D55" s="1">
        <v>14</v>
      </c>
      <c r="E55" s="1">
        <v>2</v>
      </c>
      <c r="F55" s="1">
        <v>1</v>
      </c>
      <c r="G55" s="1">
        <v>2</v>
      </c>
      <c r="H55" s="1">
        <v>2</v>
      </c>
      <c r="I55" s="1">
        <v>3</v>
      </c>
      <c r="J55" s="1">
        <v>2</v>
      </c>
      <c r="K55" s="1">
        <v>3</v>
      </c>
      <c r="L55" s="1">
        <v>6</v>
      </c>
      <c r="M55" s="9" t="s">
        <v>90</v>
      </c>
    </row>
    <row r="56" spans="1:13">
      <c r="A56" t="s">
        <v>120</v>
      </c>
      <c r="B56" s="1">
        <v>3</v>
      </c>
      <c r="C56" s="1">
        <v>3</v>
      </c>
      <c r="D56" s="1">
        <v>17</v>
      </c>
      <c r="E56" s="1">
        <v>2</v>
      </c>
      <c r="F56" s="1">
        <v>6</v>
      </c>
      <c r="G56" s="1">
        <v>14</v>
      </c>
      <c r="H56" s="1">
        <v>4</v>
      </c>
      <c r="I56" s="1">
        <v>2</v>
      </c>
      <c r="J56" s="1">
        <v>2</v>
      </c>
      <c r="K56" s="1">
        <v>4</v>
      </c>
      <c r="L56" s="1">
        <v>3</v>
      </c>
      <c r="M56" s="32">
        <v>3</v>
      </c>
    </row>
    <row r="57" spans="1:13">
      <c r="A57" t="s">
        <v>121</v>
      </c>
      <c r="B57" s="32">
        <v>5</v>
      </c>
      <c r="C57" s="115">
        <v>38</v>
      </c>
      <c r="D57" s="32">
        <v>4</v>
      </c>
      <c r="E57" s="1">
        <v>23</v>
      </c>
      <c r="F57" s="1">
        <v>3</v>
      </c>
      <c r="G57" s="1">
        <v>1</v>
      </c>
      <c r="H57" s="1">
        <v>2</v>
      </c>
      <c r="I57" s="32">
        <v>2</v>
      </c>
      <c r="J57" s="32">
        <v>3</v>
      </c>
      <c r="K57" s="32">
        <v>2</v>
      </c>
      <c r="L57" s="32">
        <v>3</v>
      </c>
      <c r="M57" s="32">
        <v>6</v>
      </c>
    </row>
    <row r="58" spans="1:13">
      <c r="A58" t="s">
        <v>159</v>
      </c>
      <c r="B58">
        <v>10.9</v>
      </c>
      <c r="C58">
        <v>10.9</v>
      </c>
      <c r="D58">
        <v>10.9</v>
      </c>
      <c r="E58">
        <v>10.9</v>
      </c>
      <c r="F58">
        <v>10.9</v>
      </c>
      <c r="G58">
        <v>10.9</v>
      </c>
      <c r="H58">
        <v>10.9</v>
      </c>
      <c r="I58">
        <v>10.9</v>
      </c>
      <c r="J58">
        <v>10.9</v>
      </c>
      <c r="K58">
        <v>10.9</v>
      </c>
      <c r="L58">
        <v>10.9</v>
      </c>
      <c r="M58">
        <v>10.9</v>
      </c>
    </row>
    <row r="60" spans="1:13">
      <c r="B60" s="117" t="s">
        <v>160</v>
      </c>
    </row>
    <row r="61" spans="1:13">
      <c r="B61" s="4">
        <v>44044</v>
      </c>
      <c r="C61" s="4">
        <v>44075</v>
      </c>
      <c r="D61" s="4">
        <v>44105</v>
      </c>
      <c r="E61" s="4">
        <v>44136</v>
      </c>
      <c r="F61" s="4">
        <v>44166</v>
      </c>
      <c r="G61" s="4">
        <v>44197</v>
      </c>
      <c r="H61" s="4">
        <v>44228</v>
      </c>
      <c r="I61" s="4">
        <v>44256</v>
      </c>
      <c r="J61" s="4">
        <v>44301</v>
      </c>
      <c r="K61" s="4">
        <v>44317</v>
      </c>
      <c r="L61" s="4">
        <v>44348</v>
      </c>
      <c r="M61" s="5">
        <v>44593</v>
      </c>
    </row>
    <row r="62" spans="1:13">
      <c r="A62" t="s">
        <v>119</v>
      </c>
      <c r="B62" s="1">
        <v>17</v>
      </c>
      <c r="C62" s="1">
        <v>17</v>
      </c>
      <c r="D62" s="1" t="s">
        <v>90</v>
      </c>
      <c r="E62" s="1">
        <v>21</v>
      </c>
      <c r="F62" s="1">
        <v>22</v>
      </c>
      <c r="G62" s="1">
        <v>22</v>
      </c>
      <c r="H62" s="1">
        <v>22</v>
      </c>
      <c r="I62" s="1">
        <v>22</v>
      </c>
      <c r="J62" s="1">
        <v>20</v>
      </c>
      <c r="K62" s="58">
        <v>22</v>
      </c>
      <c r="L62" s="1">
        <v>21</v>
      </c>
      <c r="M62" s="32">
        <v>20</v>
      </c>
    </row>
    <row r="63" spans="1:13">
      <c r="A63" t="s">
        <v>143</v>
      </c>
      <c r="B63" s="1">
        <v>27</v>
      </c>
      <c r="C63" s="1">
        <v>29</v>
      </c>
      <c r="D63" s="1">
        <v>29</v>
      </c>
      <c r="E63" s="1">
        <v>26</v>
      </c>
      <c r="F63" s="1">
        <v>25</v>
      </c>
      <c r="G63" s="1">
        <v>27</v>
      </c>
      <c r="H63" s="1">
        <v>30</v>
      </c>
      <c r="I63" s="1">
        <v>31</v>
      </c>
      <c r="J63" s="1">
        <v>33</v>
      </c>
      <c r="K63" s="1">
        <v>33</v>
      </c>
      <c r="L63" s="1">
        <v>33</v>
      </c>
      <c r="M63" s="9" t="s">
        <v>90</v>
      </c>
    </row>
    <row r="64" spans="1:13">
      <c r="A64" t="s">
        <v>120</v>
      </c>
      <c r="B64" s="1">
        <v>31</v>
      </c>
      <c r="C64" s="1">
        <v>33</v>
      </c>
      <c r="D64" s="1">
        <v>33</v>
      </c>
      <c r="E64" s="1">
        <v>34</v>
      </c>
      <c r="F64" s="1">
        <v>32</v>
      </c>
      <c r="G64" s="1">
        <v>33</v>
      </c>
      <c r="H64" s="1">
        <v>33</v>
      </c>
      <c r="I64" s="1">
        <v>31</v>
      </c>
      <c r="J64" s="1">
        <v>31</v>
      </c>
      <c r="K64" s="1">
        <v>36</v>
      </c>
      <c r="L64" s="1">
        <v>30</v>
      </c>
      <c r="M64" s="32">
        <v>30</v>
      </c>
    </row>
    <row r="65" spans="1:13">
      <c r="A65" t="s">
        <v>121</v>
      </c>
      <c r="B65" s="32">
        <v>32</v>
      </c>
      <c r="C65" s="32">
        <v>15</v>
      </c>
      <c r="D65" s="32">
        <v>22</v>
      </c>
      <c r="E65" s="32">
        <v>19</v>
      </c>
      <c r="F65" s="1">
        <v>28</v>
      </c>
      <c r="G65" s="32">
        <v>27</v>
      </c>
      <c r="H65" s="32">
        <v>27</v>
      </c>
      <c r="I65" s="32">
        <v>28</v>
      </c>
      <c r="J65" s="32">
        <v>24</v>
      </c>
      <c r="K65" s="32">
        <v>34</v>
      </c>
      <c r="L65" s="32">
        <v>44</v>
      </c>
      <c r="M65" s="32">
        <v>29</v>
      </c>
    </row>
    <row r="66" spans="1:13">
      <c r="A66" t="s">
        <v>161</v>
      </c>
      <c r="B66">
        <v>250</v>
      </c>
      <c r="C66">
        <v>250</v>
      </c>
      <c r="D66">
        <v>250</v>
      </c>
      <c r="E66">
        <v>250</v>
      </c>
      <c r="F66">
        <v>250</v>
      </c>
      <c r="G66">
        <v>250</v>
      </c>
      <c r="H66">
        <v>250</v>
      </c>
      <c r="I66">
        <v>250</v>
      </c>
      <c r="J66">
        <v>250</v>
      </c>
      <c r="K66">
        <v>250</v>
      </c>
      <c r="L66">
        <v>250</v>
      </c>
      <c r="M66">
        <v>250</v>
      </c>
    </row>
    <row r="68" spans="1:13">
      <c r="B68" s="117" t="s">
        <v>162</v>
      </c>
    </row>
    <row r="69" spans="1:13">
      <c r="B69" s="4">
        <v>44044</v>
      </c>
      <c r="C69" s="4">
        <v>44075</v>
      </c>
      <c r="D69" s="4">
        <v>44105</v>
      </c>
      <c r="E69" s="4">
        <v>44136</v>
      </c>
      <c r="F69" s="4">
        <v>44166</v>
      </c>
      <c r="G69" s="4">
        <v>44197</v>
      </c>
      <c r="H69" s="4">
        <v>44228</v>
      </c>
      <c r="I69" s="4">
        <v>44256</v>
      </c>
      <c r="J69" s="4">
        <v>44301</v>
      </c>
      <c r="K69" s="4">
        <v>44317</v>
      </c>
      <c r="L69" s="4">
        <v>44348</v>
      </c>
      <c r="M69" s="5">
        <v>44593</v>
      </c>
    </row>
    <row r="70" spans="1:13">
      <c r="A70" t="s">
        <v>119</v>
      </c>
      <c r="B70" s="1">
        <v>41</v>
      </c>
      <c r="C70" s="1">
        <v>36</v>
      </c>
      <c r="D70" s="1" t="s">
        <v>90</v>
      </c>
      <c r="E70" s="1">
        <v>48</v>
      </c>
      <c r="F70" s="1">
        <v>50</v>
      </c>
      <c r="G70" s="1">
        <v>46</v>
      </c>
      <c r="H70" s="1">
        <v>47</v>
      </c>
      <c r="I70" s="1">
        <v>48</v>
      </c>
      <c r="J70" s="1">
        <v>48</v>
      </c>
      <c r="K70" s="58">
        <v>46</v>
      </c>
      <c r="L70" s="1">
        <v>45</v>
      </c>
      <c r="M70" s="32">
        <v>53</v>
      </c>
    </row>
    <row r="71" spans="1:13">
      <c r="A71" t="s">
        <v>143</v>
      </c>
      <c r="B71" s="1">
        <v>27</v>
      </c>
      <c r="C71" s="1">
        <v>27</v>
      </c>
      <c r="D71" s="1">
        <v>30</v>
      </c>
      <c r="E71" s="1">
        <v>24</v>
      </c>
      <c r="F71" s="1">
        <v>24</v>
      </c>
      <c r="G71" s="1">
        <v>24</v>
      </c>
      <c r="H71" s="1">
        <v>27</v>
      </c>
      <c r="I71" s="1">
        <v>29</v>
      </c>
      <c r="J71" s="1">
        <v>29</v>
      </c>
      <c r="K71" s="1">
        <v>31</v>
      </c>
      <c r="L71" s="1">
        <v>30</v>
      </c>
      <c r="M71" s="9" t="s">
        <v>90</v>
      </c>
    </row>
    <row r="72" spans="1:13">
      <c r="A72" t="s">
        <v>120</v>
      </c>
      <c r="B72" s="1">
        <v>31</v>
      </c>
      <c r="C72" s="1">
        <v>32</v>
      </c>
      <c r="D72" s="1">
        <v>34</v>
      </c>
      <c r="E72" s="1">
        <v>35</v>
      </c>
      <c r="F72" s="1">
        <v>31</v>
      </c>
      <c r="G72" s="1">
        <v>30</v>
      </c>
      <c r="H72" s="1">
        <v>30</v>
      </c>
      <c r="I72" s="1">
        <v>30</v>
      </c>
      <c r="J72" s="1">
        <v>17</v>
      </c>
      <c r="K72" s="1">
        <v>31</v>
      </c>
      <c r="L72" s="1">
        <v>37</v>
      </c>
      <c r="M72" s="32">
        <v>35</v>
      </c>
    </row>
    <row r="73" spans="1:13">
      <c r="A73" t="s">
        <v>121</v>
      </c>
      <c r="B73" s="32">
        <v>38</v>
      </c>
      <c r="C73" s="32">
        <v>22</v>
      </c>
      <c r="D73" s="32">
        <v>36</v>
      </c>
      <c r="E73" s="32">
        <v>26</v>
      </c>
      <c r="F73" s="7">
        <v>44</v>
      </c>
      <c r="G73" s="32">
        <v>32</v>
      </c>
      <c r="H73" s="32">
        <v>35</v>
      </c>
      <c r="I73" s="32">
        <v>33</v>
      </c>
      <c r="J73" s="32">
        <v>18</v>
      </c>
      <c r="K73" s="32">
        <v>39</v>
      </c>
      <c r="L73" s="7">
        <v>34</v>
      </c>
      <c r="M73" s="32">
        <v>39</v>
      </c>
    </row>
    <row r="74" spans="1:13">
      <c r="A74" t="s">
        <v>161</v>
      </c>
      <c r="B74">
        <v>250</v>
      </c>
      <c r="C74">
        <v>250</v>
      </c>
      <c r="D74">
        <v>250</v>
      </c>
      <c r="E74">
        <v>250</v>
      </c>
      <c r="F74">
        <v>250</v>
      </c>
      <c r="G74">
        <v>250</v>
      </c>
      <c r="H74">
        <v>250</v>
      </c>
      <c r="I74">
        <v>250</v>
      </c>
      <c r="J74">
        <v>250</v>
      </c>
      <c r="K74">
        <v>250</v>
      </c>
      <c r="L74">
        <v>250</v>
      </c>
      <c r="M74">
        <v>250</v>
      </c>
    </row>
    <row r="76" spans="1:13">
      <c r="B76" s="117" t="s">
        <v>163</v>
      </c>
    </row>
    <row r="77" spans="1:13">
      <c r="B77" s="4">
        <v>44044</v>
      </c>
      <c r="C77" s="4">
        <v>44075</v>
      </c>
      <c r="D77" s="4">
        <v>44105</v>
      </c>
      <c r="E77" s="4">
        <v>44136</v>
      </c>
      <c r="F77" s="4">
        <v>44166</v>
      </c>
      <c r="G77" s="4">
        <v>44197</v>
      </c>
      <c r="H77" s="4">
        <v>44228</v>
      </c>
      <c r="I77" s="4">
        <v>44256</v>
      </c>
      <c r="J77" s="4">
        <v>44301</v>
      </c>
      <c r="K77" s="4">
        <v>44317</v>
      </c>
      <c r="L77" s="4">
        <v>44348</v>
      </c>
      <c r="M77" s="5">
        <v>44593</v>
      </c>
    </row>
    <row r="78" spans="1:13">
      <c r="A78" t="s">
        <v>119</v>
      </c>
      <c r="B78" s="1" t="s">
        <v>16</v>
      </c>
      <c r="C78" s="1" t="s">
        <v>16</v>
      </c>
      <c r="D78" s="1" t="s">
        <v>90</v>
      </c>
      <c r="E78" s="1" t="s">
        <v>16</v>
      </c>
      <c r="F78" s="1" t="s">
        <v>16</v>
      </c>
      <c r="G78" s="1" t="s">
        <v>16</v>
      </c>
      <c r="H78" s="1" t="s">
        <v>16</v>
      </c>
      <c r="I78" s="1" t="s">
        <v>16</v>
      </c>
      <c r="J78" s="1" t="s">
        <v>16</v>
      </c>
      <c r="K78" s="58">
        <v>4</v>
      </c>
      <c r="L78" s="1" t="s">
        <v>16</v>
      </c>
      <c r="M78" s="32" t="s">
        <v>16</v>
      </c>
    </row>
    <row r="79" spans="1:13">
      <c r="A79" t="s">
        <v>143</v>
      </c>
      <c r="B79" s="1" t="s">
        <v>16</v>
      </c>
      <c r="C79" s="1" t="s">
        <v>16</v>
      </c>
      <c r="D79" s="1" t="s">
        <v>16</v>
      </c>
      <c r="E79" s="1" t="s">
        <v>16</v>
      </c>
      <c r="F79" s="1" t="s">
        <v>16</v>
      </c>
      <c r="G79" s="1" t="s">
        <v>16</v>
      </c>
      <c r="H79" s="1" t="s">
        <v>16</v>
      </c>
      <c r="I79" s="1" t="s">
        <v>16</v>
      </c>
      <c r="J79" s="1" t="s">
        <v>16</v>
      </c>
      <c r="K79" s="1" t="s">
        <v>16</v>
      </c>
      <c r="L79" s="1" t="s">
        <v>16</v>
      </c>
      <c r="M79" s="9" t="s">
        <v>90</v>
      </c>
    </row>
    <row r="80" spans="1:13">
      <c r="A80" t="s">
        <v>120</v>
      </c>
      <c r="B80" s="1" t="s">
        <v>16</v>
      </c>
      <c r="C80" s="1" t="s">
        <v>16</v>
      </c>
      <c r="D80" s="1" t="s">
        <v>16</v>
      </c>
      <c r="E80" s="1" t="s">
        <v>16</v>
      </c>
      <c r="F80" s="1" t="s">
        <v>16</v>
      </c>
      <c r="G80" s="1" t="s">
        <v>16</v>
      </c>
      <c r="H80" s="1" t="s">
        <v>16</v>
      </c>
      <c r="I80" s="1" t="s">
        <v>16</v>
      </c>
      <c r="J80" s="1" t="s">
        <v>16</v>
      </c>
      <c r="K80" s="1" t="s">
        <v>16</v>
      </c>
      <c r="L80" s="1" t="s">
        <v>16</v>
      </c>
      <c r="M80" s="32">
        <v>2</v>
      </c>
    </row>
    <row r="81" spans="1:13">
      <c r="A81" t="s">
        <v>121</v>
      </c>
      <c r="B81" s="32" t="s">
        <v>16</v>
      </c>
      <c r="C81" s="32" t="s">
        <v>16</v>
      </c>
      <c r="D81" s="32" t="s">
        <v>16</v>
      </c>
      <c r="E81" s="1" t="s">
        <v>16</v>
      </c>
      <c r="F81" s="1" t="s">
        <v>16</v>
      </c>
      <c r="G81" s="1" t="s">
        <v>16</v>
      </c>
      <c r="H81" s="1" t="s">
        <v>16</v>
      </c>
      <c r="I81" s="32" t="s">
        <v>16</v>
      </c>
      <c r="J81" s="32" t="s">
        <v>16</v>
      </c>
      <c r="K81" s="32" t="s">
        <v>16</v>
      </c>
      <c r="L81" s="32" t="s">
        <v>16</v>
      </c>
      <c r="M81" s="32" t="s">
        <v>16</v>
      </c>
    </row>
    <row r="82" spans="1:13">
      <c r="A82" t="s">
        <v>164</v>
      </c>
      <c r="B82">
        <v>0.01</v>
      </c>
      <c r="C82">
        <v>0.01</v>
      </c>
      <c r="D82">
        <v>0.01</v>
      </c>
      <c r="E82">
        <v>0.01</v>
      </c>
      <c r="F82">
        <v>0.01</v>
      </c>
      <c r="G82">
        <v>0.01</v>
      </c>
      <c r="H82">
        <v>0.01</v>
      </c>
      <c r="I82">
        <v>0.01</v>
      </c>
      <c r="J82">
        <v>0.01</v>
      </c>
      <c r="K82">
        <v>0.01</v>
      </c>
      <c r="L82">
        <v>0.01</v>
      </c>
      <c r="M82">
        <v>0.01</v>
      </c>
    </row>
  </sheetData>
  <conditionalFormatting sqref="B4:M4">
    <cfRule type="cellIs" dxfId="139" priority="74" operator="greaterThanOrEqual">
      <formula>$C$91</formula>
    </cfRule>
  </conditionalFormatting>
  <conditionalFormatting sqref="B4:M5">
    <cfRule type="containsText" dxfId="138" priority="48" stopIfTrue="1" operator="containsText" text="&lt;">
      <formula>NOT(ISERROR(SEARCH("&lt;",B4)))</formula>
    </cfRule>
  </conditionalFormatting>
  <conditionalFormatting sqref="B5:M5">
    <cfRule type="cellIs" dxfId="137" priority="49" operator="greaterThanOrEqual">
      <formula>$C$168</formula>
    </cfRule>
  </conditionalFormatting>
  <conditionalFormatting sqref="B6:M6">
    <cfRule type="containsText" dxfId="136" priority="24" stopIfTrue="1" operator="containsText" text="&lt;">
      <formula>NOT(ISERROR(SEARCH("&lt;",B6)))</formula>
    </cfRule>
    <cfRule type="cellIs" dxfId="135" priority="25" operator="greaterThanOrEqual">
      <formula>$C$245</formula>
    </cfRule>
  </conditionalFormatting>
  <conditionalFormatting sqref="B11:M11">
    <cfRule type="cellIs" dxfId="134" priority="100" operator="greaterThanOrEqual">
      <formula>$C$15</formula>
    </cfRule>
  </conditionalFormatting>
  <conditionalFormatting sqref="B11:M13">
    <cfRule type="containsText" dxfId="133" priority="45" stopIfTrue="1" operator="containsText" text="&lt;">
      <formula>NOT(ISERROR(SEARCH("&lt;",B11)))</formula>
    </cfRule>
  </conditionalFormatting>
  <conditionalFormatting sqref="B12:M12">
    <cfRule type="cellIs" dxfId="132" priority="71" operator="greaterThanOrEqual">
      <formula>$C$92</formula>
    </cfRule>
  </conditionalFormatting>
  <conditionalFormatting sqref="B13:M13">
    <cfRule type="cellIs" dxfId="131" priority="46" operator="greaterThanOrEqual">
      <formula>$C$169</formula>
    </cfRule>
  </conditionalFormatting>
  <conditionalFormatting sqref="B14:M14">
    <cfRule type="containsText" dxfId="130" priority="21" stopIfTrue="1" operator="containsText" text="&lt;">
      <formula>NOT(ISERROR(SEARCH("&lt;",B14)))</formula>
    </cfRule>
    <cfRule type="cellIs" dxfId="129" priority="22" operator="greaterThanOrEqual">
      <formula>$C$246</formula>
    </cfRule>
  </conditionalFormatting>
  <conditionalFormatting sqref="B19:M19">
    <cfRule type="cellIs" dxfId="128" priority="97" operator="greaterThanOrEqual">
      <formula>$D$22</formula>
    </cfRule>
  </conditionalFormatting>
  <conditionalFormatting sqref="B19:M21">
    <cfRule type="containsText" dxfId="127" priority="43" stopIfTrue="1" operator="containsText" text="&lt;">
      <formula>NOT(ISERROR(SEARCH("&lt;",B19)))</formula>
    </cfRule>
  </conditionalFormatting>
  <conditionalFormatting sqref="B22:M22">
    <cfRule type="containsText" dxfId="126" priority="19" stopIfTrue="1" operator="containsText" text="&lt;">
      <formula>NOT(ISERROR(SEARCH("&lt;",B22)))</formula>
    </cfRule>
  </conditionalFormatting>
  <conditionalFormatting sqref="B28:M28">
    <cfRule type="cellIs" dxfId="125" priority="94" operator="greaterThanOrEqual">
      <formula>$C$28</formula>
    </cfRule>
    <cfRule type="cellIs" dxfId="124" priority="93" operator="greaterThanOrEqual">
      <formula>$D$28</formula>
    </cfRule>
  </conditionalFormatting>
  <conditionalFormatting sqref="B28:M30">
    <cfRule type="containsText" dxfId="123" priority="41" stopIfTrue="1" operator="containsText" text="&lt;">
      <formula>NOT(ISERROR(SEARCH("&lt;",B28)))</formula>
    </cfRule>
  </conditionalFormatting>
  <conditionalFormatting sqref="B31:M31">
    <cfRule type="containsText" dxfId="122" priority="17" stopIfTrue="1" operator="containsText" text="&lt;">
      <formula>NOT(ISERROR(SEARCH("&lt;",B31)))</formula>
    </cfRule>
  </conditionalFormatting>
  <conditionalFormatting sqref="B37:M37">
    <cfRule type="cellIs" dxfId="121" priority="90" operator="greaterThanOrEqual">
      <formula>$C$29</formula>
    </cfRule>
  </conditionalFormatting>
  <conditionalFormatting sqref="B37:M39">
    <cfRule type="containsText" dxfId="120" priority="38" stopIfTrue="1" operator="containsText" text="&lt;">
      <formula>NOT(ISERROR(SEARCH("&lt;",B37)))</formula>
    </cfRule>
  </conditionalFormatting>
  <conditionalFormatting sqref="B38:M38">
    <cfRule type="cellIs" dxfId="119" priority="64" operator="greaterThanOrEqual">
      <formula>$C$106</formula>
    </cfRule>
  </conditionalFormatting>
  <conditionalFormatting sqref="B39:M39">
    <cfRule type="cellIs" dxfId="118" priority="39" operator="greaterThanOrEqual">
      <formula>$C$183</formula>
    </cfRule>
  </conditionalFormatting>
  <conditionalFormatting sqref="B40:M40">
    <cfRule type="cellIs" dxfId="117" priority="15" operator="greaterThanOrEqual">
      <formula>$C$260</formula>
    </cfRule>
    <cfRule type="containsText" dxfId="116" priority="14" stopIfTrue="1" operator="containsText" text="&lt;">
      <formula>NOT(ISERROR(SEARCH("&lt;",B40)))</formula>
    </cfRule>
  </conditionalFormatting>
  <conditionalFormatting sqref="B45:M45">
    <cfRule type="cellIs" dxfId="115" priority="87" operator="greaterThanOrEqual">
      <formula>$D$32</formula>
    </cfRule>
  </conditionalFormatting>
  <conditionalFormatting sqref="B45:M47">
    <cfRule type="containsText" dxfId="114" priority="36" stopIfTrue="1" operator="containsText" text="&lt;">
      <formula>NOT(ISERROR(SEARCH("&lt;",B45)))</formula>
    </cfRule>
  </conditionalFormatting>
  <conditionalFormatting sqref="B48:M48">
    <cfRule type="containsText" dxfId="113" priority="12" stopIfTrue="1" operator="containsText" text="&lt;">
      <formula>NOT(ISERROR(SEARCH("&lt;",B48)))</formula>
    </cfRule>
  </conditionalFormatting>
  <conditionalFormatting sqref="B54:M54">
    <cfRule type="cellIs" dxfId="112" priority="84" operator="greaterThanOrEqual">
      <formula>$D$36</formula>
    </cfRule>
  </conditionalFormatting>
  <conditionalFormatting sqref="B54:M56">
    <cfRule type="containsText" dxfId="111" priority="33" stopIfTrue="1" operator="containsText" text="&lt;">
      <formula>NOT(ISERROR(SEARCH("&lt;",B54)))</formula>
    </cfRule>
  </conditionalFormatting>
  <conditionalFormatting sqref="B55:M55">
    <cfRule type="cellIs" dxfId="110" priority="59" operator="greaterThanOrEqual">
      <formula>$D$113</formula>
    </cfRule>
  </conditionalFormatting>
  <conditionalFormatting sqref="B56:M56">
    <cfRule type="cellIs" dxfId="109" priority="34" operator="greaterThanOrEqual">
      <formula>$D$190</formula>
    </cfRule>
  </conditionalFormatting>
  <conditionalFormatting sqref="B57:M57">
    <cfRule type="containsText" dxfId="108" priority="9" stopIfTrue="1" operator="containsText" text="&lt;">
      <formula>NOT(ISERROR(SEARCH("&lt;",B57)))</formula>
    </cfRule>
    <cfRule type="cellIs" dxfId="107" priority="10" operator="greaterThanOrEqual">
      <formula>$D$267</formula>
    </cfRule>
  </conditionalFormatting>
  <conditionalFormatting sqref="B62:M64">
    <cfRule type="containsText" dxfId="106" priority="31" stopIfTrue="1" operator="containsText" text="&lt;">
      <formula>NOT(ISERROR(SEARCH("&lt;",B62)))</formula>
    </cfRule>
  </conditionalFormatting>
  <conditionalFormatting sqref="B65:M65">
    <cfRule type="containsText" dxfId="105" priority="7" stopIfTrue="1" operator="containsText" text="&lt;">
      <formula>NOT(ISERROR(SEARCH("&lt;",B65)))</formula>
    </cfRule>
  </conditionalFormatting>
  <conditionalFormatting sqref="B70:M70">
    <cfRule type="cellIs" dxfId="104" priority="79" operator="greaterThanOrEqual">
      <formula>$C$17</formula>
    </cfRule>
  </conditionalFormatting>
  <conditionalFormatting sqref="B70:M72">
    <cfRule type="containsText" dxfId="103" priority="29" stopIfTrue="1" operator="containsText" text="&lt;">
      <formula>NOT(ISERROR(SEARCH("&lt;",B70)))</formula>
    </cfRule>
  </conditionalFormatting>
  <conditionalFormatting sqref="B71:M71">
    <cfRule type="cellIs" dxfId="102" priority="54" operator="greaterThanOrEqual">
      <formula>$C$94</formula>
    </cfRule>
  </conditionalFormatting>
  <conditionalFormatting sqref="B73:M73">
    <cfRule type="containsText" dxfId="101" priority="4" stopIfTrue="1" operator="containsText" text="&lt;">
      <formula>NOT(ISERROR(SEARCH("&lt;",B73)))</formula>
    </cfRule>
    <cfRule type="cellIs" dxfId="100" priority="5" operator="greaterThanOrEqual">
      <formula>$C$248</formula>
    </cfRule>
  </conditionalFormatting>
  <conditionalFormatting sqref="B78:M80">
    <cfRule type="containsText" dxfId="99" priority="27" stopIfTrue="1" operator="containsText" text="&lt;">
      <formula>NOT(ISERROR(SEARCH("&lt;",B78)))</formula>
    </cfRule>
  </conditionalFormatting>
  <conditionalFormatting sqref="B81:M81">
    <cfRule type="containsText" dxfId="98" priority="2" stopIfTrue="1" operator="containsText" text="&lt;">
      <formula>NOT(ISERROR(SEARCH("&lt;",B81)))</formula>
    </cfRule>
  </conditionalFormatting>
  <printOptions horizontalCentered="1"/>
  <pageMargins left="0.25" right="0.25" top="0.75" bottom="0.75" header="0.3" footer="0.3"/>
  <pageSetup paperSize="9" scale="73" orientation="landscape" r:id="rId1"/>
  <headerFooter>
    <oddHeader>&amp;LGebdykes Quarry Environmental Permit Application
Lightwater Quarries Ltd
Appendix D: Groundwater Quality Graphs
&amp;R&amp;G</oddHeader>
    <oddFooter>&amp;LNT14621&amp;RFebruary 2022</oddFooter>
  </headerFooter>
  <rowBreaks count="2" manualBreakCount="2">
    <brk id="38" min="14" max="32" man="1"/>
    <brk id="76" min="14" max="32" man="1"/>
  </rowBreaks>
  <colBreaks count="1" manualBreakCount="1">
    <brk id="14" max="86" man="1"/>
  </colBreaks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stopIfTrue="1" operator="containsText" id="{CFD5D0F3-A2B3-4804-86BD-A88471A63A3B}">
            <xm:f>NOT(ISERROR(SEARCH("-",B6)))</xm:f>
            <xm:f>"-"</xm:f>
            <x14:dxf/>
          </x14:cfRule>
          <xm:sqref>B6:L6</xm:sqref>
        </x14:conditionalFormatting>
        <x14:conditionalFormatting xmlns:xm="http://schemas.microsoft.com/office/excel/2006/main">
          <x14:cfRule type="containsText" priority="20" stopIfTrue="1" operator="containsText" id="{8A312B46-3495-4CEB-9E23-68C42BD7F21D}">
            <xm:f>NOT(ISERROR(SEARCH("-",B14)))</xm:f>
            <xm:f>"-"</xm:f>
            <x14:dxf/>
          </x14:cfRule>
          <xm:sqref>B14:L14</xm:sqref>
        </x14:conditionalFormatting>
        <x14:conditionalFormatting xmlns:xm="http://schemas.microsoft.com/office/excel/2006/main">
          <x14:cfRule type="containsText" priority="18" stopIfTrue="1" operator="containsText" id="{DE72E59A-B102-4E1D-A680-9A4B216B6073}">
            <xm:f>NOT(ISERROR(SEARCH("-",B22)))</xm:f>
            <xm:f>"-"</xm:f>
            <x14:dxf/>
          </x14:cfRule>
          <xm:sqref>B22:L22</xm:sqref>
        </x14:conditionalFormatting>
        <x14:conditionalFormatting xmlns:xm="http://schemas.microsoft.com/office/excel/2006/main">
          <x14:cfRule type="containsText" priority="16" stopIfTrue="1" operator="containsText" id="{96DCB9DF-57E1-40B8-B3CE-749F1BFFF085}">
            <xm:f>NOT(ISERROR(SEARCH("-",B31)))</xm:f>
            <xm:f>"-"</xm:f>
            <x14:dxf/>
          </x14:cfRule>
          <xm:sqref>B31:L31</xm:sqref>
        </x14:conditionalFormatting>
        <x14:conditionalFormatting xmlns:xm="http://schemas.microsoft.com/office/excel/2006/main">
          <x14:cfRule type="containsText" priority="13" stopIfTrue="1" operator="containsText" id="{3E3ABF95-D6F6-4D6D-B925-3B6B54414D8C}">
            <xm:f>NOT(ISERROR(SEARCH("-",B40)))</xm:f>
            <xm:f>"-"</xm:f>
            <x14:dxf/>
          </x14:cfRule>
          <xm:sqref>B40:L40</xm:sqref>
        </x14:conditionalFormatting>
        <x14:conditionalFormatting xmlns:xm="http://schemas.microsoft.com/office/excel/2006/main">
          <x14:cfRule type="containsText" priority="11" stopIfTrue="1" operator="containsText" id="{2C62FCBE-26F9-4E67-BD13-C7E083AEB667}">
            <xm:f>NOT(ISERROR(SEARCH("-",B48)))</xm:f>
            <xm:f>"-"</xm:f>
            <x14:dxf/>
          </x14:cfRule>
          <xm:sqref>B48:L48</xm:sqref>
        </x14:conditionalFormatting>
        <x14:conditionalFormatting xmlns:xm="http://schemas.microsoft.com/office/excel/2006/main">
          <x14:cfRule type="containsText" priority="8" stopIfTrue="1" operator="containsText" id="{65D92298-B4F6-4A8A-BA16-2D2414999AF2}">
            <xm:f>NOT(ISERROR(SEARCH("-",B57)))</xm:f>
            <xm:f>"-"</xm:f>
            <x14:dxf/>
          </x14:cfRule>
          <xm:sqref>B57:L57</xm:sqref>
        </x14:conditionalFormatting>
        <x14:conditionalFormatting xmlns:xm="http://schemas.microsoft.com/office/excel/2006/main">
          <x14:cfRule type="containsText" priority="6" stopIfTrue="1" operator="containsText" id="{3EA582FE-3954-4252-B9D1-881260CA7658}">
            <xm:f>NOT(ISERROR(SEARCH("-",B65)))</xm:f>
            <xm:f>"-"</xm:f>
            <x14:dxf/>
          </x14:cfRule>
          <xm:sqref>B65:L65</xm:sqref>
        </x14:conditionalFormatting>
        <x14:conditionalFormatting xmlns:xm="http://schemas.microsoft.com/office/excel/2006/main">
          <x14:cfRule type="containsText" priority="3" stopIfTrue="1" operator="containsText" id="{E8B9918D-552A-40BD-987C-CC55DCA0A3E9}">
            <xm:f>NOT(ISERROR(SEARCH("-",B73)))</xm:f>
            <xm:f>"-"</xm:f>
            <x14:dxf/>
          </x14:cfRule>
          <xm:sqref>B73:L73</xm:sqref>
        </x14:conditionalFormatting>
        <x14:conditionalFormatting xmlns:xm="http://schemas.microsoft.com/office/excel/2006/main">
          <x14:cfRule type="containsText" priority="1" stopIfTrue="1" operator="containsText" id="{E3AC35B0-A40F-4DAC-B561-D1401795F4FD}">
            <xm:f>NOT(ISERROR(SEARCH("-",B81)))</xm:f>
            <xm:f>"-"</xm:f>
            <x14:dxf/>
          </x14:cfRule>
          <xm:sqref>B81:L81</xm:sqref>
        </x14:conditionalFormatting>
        <x14:conditionalFormatting xmlns:xm="http://schemas.microsoft.com/office/excel/2006/main">
          <x14:cfRule type="containsText" priority="47" stopIfTrue="1" operator="containsText" id="{7254A8A9-4725-4567-92E3-762523EAD726}">
            <xm:f>NOT(ISERROR(SEARCH("-",B4)))</xm:f>
            <xm:f>"-"</xm:f>
            <x14:dxf/>
          </x14:cfRule>
          <xm:sqref>B4:M5</xm:sqref>
        </x14:conditionalFormatting>
        <x14:conditionalFormatting xmlns:xm="http://schemas.microsoft.com/office/excel/2006/main">
          <x14:cfRule type="containsText" priority="44" stopIfTrue="1" operator="containsText" id="{BC23AFFB-1B6F-4F6D-A9CB-6AEA6560C1EF}">
            <xm:f>NOT(ISERROR(SEARCH("-",B11)))</xm:f>
            <xm:f>"-"</xm:f>
            <x14:dxf/>
          </x14:cfRule>
          <xm:sqref>B11:M13</xm:sqref>
        </x14:conditionalFormatting>
        <x14:conditionalFormatting xmlns:xm="http://schemas.microsoft.com/office/excel/2006/main">
          <x14:cfRule type="containsText" priority="42" stopIfTrue="1" operator="containsText" id="{D7471187-2C8A-410E-B2BF-8111A356DA57}">
            <xm:f>NOT(ISERROR(SEARCH("-",B19)))</xm:f>
            <xm:f>"-"</xm:f>
            <x14:dxf/>
          </x14:cfRule>
          <xm:sqref>B19:M21</xm:sqref>
        </x14:conditionalFormatting>
        <x14:conditionalFormatting xmlns:xm="http://schemas.microsoft.com/office/excel/2006/main">
          <x14:cfRule type="containsText" priority="40" stopIfTrue="1" operator="containsText" id="{FA839AEA-F3D6-4310-B525-08616969475C}">
            <xm:f>NOT(ISERROR(SEARCH("-",B28)))</xm:f>
            <xm:f>"-"</xm:f>
            <x14:dxf/>
          </x14:cfRule>
          <xm:sqref>B28:M30</xm:sqref>
        </x14:conditionalFormatting>
        <x14:conditionalFormatting xmlns:xm="http://schemas.microsoft.com/office/excel/2006/main">
          <x14:cfRule type="containsText" priority="37" stopIfTrue="1" operator="containsText" id="{16780517-18B3-49BB-A65D-E1B5F0ECAE57}">
            <xm:f>NOT(ISERROR(SEARCH("-",B37)))</xm:f>
            <xm:f>"-"</xm:f>
            <x14:dxf/>
          </x14:cfRule>
          <xm:sqref>B37:M39</xm:sqref>
        </x14:conditionalFormatting>
        <x14:conditionalFormatting xmlns:xm="http://schemas.microsoft.com/office/excel/2006/main">
          <x14:cfRule type="containsText" priority="35" stopIfTrue="1" operator="containsText" id="{D37FD10C-5563-4C09-9435-F64974968553}">
            <xm:f>NOT(ISERROR(SEARCH("-",B45)))</xm:f>
            <xm:f>"-"</xm:f>
            <x14:dxf/>
          </x14:cfRule>
          <xm:sqref>B45:M47</xm:sqref>
        </x14:conditionalFormatting>
        <x14:conditionalFormatting xmlns:xm="http://schemas.microsoft.com/office/excel/2006/main">
          <x14:cfRule type="containsText" priority="32" stopIfTrue="1" operator="containsText" id="{AB282D5A-1AE6-46D0-9412-6B8673395365}">
            <xm:f>NOT(ISERROR(SEARCH("-",B54)))</xm:f>
            <xm:f>"-"</xm:f>
            <x14:dxf/>
          </x14:cfRule>
          <xm:sqref>B54:M56</xm:sqref>
        </x14:conditionalFormatting>
        <x14:conditionalFormatting xmlns:xm="http://schemas.microsoft.com/office/excel/2006/main">
          <x14:cfRule type="containsText" priority="30" stopIfTrue="1" operator="containsText" id="{102C90FB-CB3A-4213-A559-112ADEA8EF6C}">
            <xm:f>NOT(ISERROR(SEARCH("-",B62)))</xm:f>
            <xm:f>"-"</xm:f>
            <x14:dxf/>
          </x14:cfRule>
          <xm:sqref>B62:M64</xm:sqref>
        </x14:conditionalFormatting>
        <x14:conditionalFormatting xmlns:xm="http://schemas.microsoft.com/office/excel/2006/main">
          <x14:cfRule type="containsText" priority="28" stopIfTrue="1" operator="containsText" id="{1B9AF6BD-4F22-4177-83CF-AC58715CD61A}">
            <xm:f>NOT(ISERROR(SEARCH("-",B70)))</xm:f>
            <xm:f>"-"</xm:f>
            <x14:dxf/>
          </x14:cfRule>
          <xm:sqref>B70:M72</xm:sqref>
        </x14:conditionalFormatting>
        <x14:conditionalFormatting xmlns:xm="http://schemas.microsoft.com/office/excel/2006/main">
          <x14:cfRule type="containsText" priority="26" stopIfTrue="1" operator="containsText" id="{441E1937-3AB7-49CA-AC68-69569885A033}">
            <xm:f>NOT(ISERROR(SEARCH("-",B78)))</xm:f>
            <xm:f>"-"</xm:f>
            <x14:dxf/>
          </x14:cfRule>
          <xm:sqref>B78:M80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B5B2-2909-47B5-9FFA-82A566F47D90}">
  <dimension ref="A1:M82"/>
  <sheetViews>
    <sheetView view="pageBreakPreview" topLeftCell="A18" zoomScale="50" zoomScaleNormal="50" zoomScaleSheetLayoutView="50" zoomScalePageLayoutView="25" workbookViewId="0">
      <selection activeCell="AK73" sqref="AK73"/>
    </sheetView>
  </sheetViews>
  <sheetFormatPr defaultRowHeight="15"/>
  <cols>
    <col min="1" max="1" width="26.7109375" bestFit="1" customWidth="1"/>
    <col min="3" max="4" width="9.42578125" bestFit="1" customWidth="1"/>
    <col min="5" max="5" width="9.7109375" bestFit="1" customWidth="1"/>
    <col min="6" max="6" width="9.85546875" bestFit="1" customWidth="1"/>
    <col min="7" max="7" width="12.42578125" customWidth="1"/>
    <col min="8" max="8" width="10" customWidth="1"/>
  </cols>
  <sheetData>
    <row r="1" spans="1:13">
      <c r="B1" s="117" t="s">
        <v>144</v>
      </c>
    </row>
    <row r="2" spans="1:13" ht="15" customHeight="1">
      <c r="B2" s="4">
        <v>44044</v>
      </c>
      <c r="C2" s="4">
        <v>44075</v>
      </c>
      <c r="D2" s="4">
        <v>44105</v>
      </c>
      <c r="E2" s="4">
        <v>44136</v>
      </c>
      <c r="F2" s="4">
        <v>44166</v>
      </c>
      <c r="G2" s="4">
        <v>44197</v>
      </c>
      <c r="H2" s="4">
        <v>44228</v>
      </c>
      <c r="I2" s="4">
        <v>44256</v>
      </c>
      <c r="J2" s="4">
        <v>44301</v>
      </c>
      <c r="K2" s="4">
        <v>44317</v>
      </c>
      <c r="L2" s="4">
        <v>44348</v>
      </c>
      <c r="M2" s="5">
        <v>44593</v>
      </c>
    </row>
    <row r="3" spans="1:13" ht="33.75" customHeight="1">
      <c r="A3" t="s">
        <v>119</v>
      </c>
      <c r="B3">
        <v>0.1</v>
      </c>
      <c r="C3" t="s">
        <v>19</v>
      </c>
      <c r="D3" t="s">
        <v>90</v>
      </c>
      <c r="E3" t="s">
        <v>19</v>
      </c>
      <c r="F3" t="s">
        <v>19</v>
      </c>
      <c r="G3" t="s">
        <v>19</v>
      </c>
      <c r="H3" t="s">
        <v>19</v>
      </c>
      <c r="I3" t="s">
        <v>19</v>
      </c>
      <c r="J3" t="s">
        <v>19</v>
      </c>
      <c r="K3" t="s">
        <v>19</v>
      </c>
      <c r="L3" t="s">
        <v>19</v>
      </c>
      <c r="M3" t="s">
        <v>19</v>
      </c>
    </row>
    <row r="4" spans="1:13" ht="15" customHeight="1">
      <c r="A4" t="s">
        <v>143</v>
      </c>
      <c r="B4" s="1">
        <v>0.1</v>
      </c>
      <c r="C4" s="1" t="s">
        <v>19</v>
      </c>
      <c r="D4" s="1" t="s">
        <v>19</v>
      </c>
      <c r="E4" s="1" t="s">
        <v>19</v>
      </c>
      <c r="F4" s="1" t="s">
        <v>19</v>
      </c>
      <c r="G4" s="1" t="s">
        <v>19</v>
      </c>
      <c r="H4" s="1" t="s">
        <v>19</v>
      </c>
      <c r="I4" s="1" t="s">
        <v>19</v>
      </c>
      <c r="J4" s="1" t="s">
        <v>19</v>
      </c>
      <c r="K4" s="1" t="s">
        <v>19</v>
      </c>
      <c r="L4" s="1" t="s">
        <v>19</v>
      </c>
      <c r="M4" s="9" t="s">
        <v>90</v>
      </c>
    </row>
    <row r="5" spans="1:13">
      <c r="A5" t="s">
        <v>120</v>
      </c>
      <c r="B5" s="1">
        <v>0.1</v>
      </c>
      <c r="C5" s="1" t="s">
        <v>19</v>
      </c>
      <c r="D5" s="1" t="s">
        <v>19</v>
      </c>
      <c r="E5" s="1" t="s">
        <v>19</v>
      </c>
      <c r="F5" s="1" t="s">
        <v>19</v>
      </c>
      <c r="G5" s="1" t="s">
        <v>19</v>
      </c>
      <c r="H5" s="1" t="s">
        <v>19</v>
      </c>
      <c r="I5" s="1" t="s">
        <v>19</v>
      </c>
      <c r="J5" s="1" t="s">
        <v>19</v>
      </c>
      <c r="K5" s="1" t="s">
        <v>19</v>
      </c>
      <c r="L5" s="1" t="s">
        <v>19</v>
      </c>
      <c r="M5" s="32" t="s">
        <v>19</v>
      </c>
    </row>
    <row r="6" spans="1:13" ht="15" customHeight="1">
      <c r="A6" t="s">
        <v>121</v>
      </c>
      <c r="B6" s="32">
        <v>0.8</v>
      </c>
      <c r="C6" s="32">
        <v>7.1</v>
      </c>
      <c r="D6" s="32">
        <v>3.3</v>
      </c>
      <c r="E6" s="32">
        <v>0.5</v>
      </c>
      <c r="F6" s="40" t="s">
        <v>19</v>
      </c>
      <c r="G6" s="32" t="s">
        <v>19</v>
      </c>
      <c r="H6" s="32" t="s">
        <v>19</v>
      </c>
      <c r="I6" s="32" t="s">
        <v>19</v>
      </c>
      <c r="J6" s="32" t="s">
        <v>19</v>
      </c>
      <c r="K6" s="32" t="s">
        <v>19</v>
      </c>
      <c r="L6" s="32" t="s">
        <v>19</v>
      </c>
      <c r="M6" s="32" t="s">
        <v>19</v>
      </c>
    </row>
    <row r="7" spans="1:13" ht="15" customHeight="1">
      <c r="A7" t="s">
        <v>145</v>
      </c>
      <c r="B7">
        <v>0.1</v>
      </c>
      <c r="C7">
        <v>0.1</v>
      </c>
      <c r="D7">
        <v>0.1</v>
      </c>
      <c r="E7">
        <v>0.1</v>
      </c>
      <c r="F7">
        <v>0.1</v>
      </c>
      <c r="G7">
        <v>0.1</v>
      </c>
      <c r="H7">
        <v>0.1</v>
      </c>
      <c r="I7">
        <v>0.1</v>
      </c>
      <c r="J7">
        <v>0.1</v>
      </c>
      <c r="K7">
        <v>0.1</v>
      </c>
      <c r="L7">
        <v>0.1</v>
      </c>
      <c r="M7">
        <v>0.1</v>
      </c>
    </row>
    <row r="9" spans="1:13">
      <c r="B9" s="117" t="s">
        <v>146</v>
      </c>
    </row>
    <row r="10" spans="1:13">
      <c r="B10" s="4">
        <v>44044</v>
      </c>
      <c r="C10" s="4">
        <v>44075</v>
      </c>
      <c r="D10" s="4">
        <v>44105</v>
      </c>
      <c r="E10" s="4">
        <v>44136</v>
      </c>
      <c r="F10" s="4">
        <v>44166</v>
      </c>
      <c r="G10" s="4">
        <v>44197</v>
      </c>
      <c r="H10" s="4">
        <v>44228</v>
      </c>
      <c r="I10" s="4">
        <v>44256</v>
      </c>
      <c r="J10" s="4">
        <v>44301</v>
      </c>
      <c r="K10" s="4">
        <v>44317</v>
      </c>
      <c r="L10" s="4">
        <v>44348</v>
      </c>
      <c r="M10" s="5">
        <v>44593</v>
      </c>
    </row>
    <row r="11" spans="1:13">
      <c r="A11" t="s">
        <v>119</v>
      </c>
      <c r="B11" s="1">
        <v>70.400000000000006</v>
      </c>
      <c r="C11" s="1">
        <v>18.399999999999999</v>
      </c>
      <c r="D11" s="1" t="s">
        <v>90</v>
      </c>
      <c r="E11" s="1">
        <v>103</v>
      </c>
      <c r="F11" s="1">
        <v>72</v>
      </c>
      <c r="G11" s="1">
        <v>67.400000000000006</v>
      </c>
      <c r="H11" s="1">
        <v>61.5</v>
      </c>
      <c r="I11" s="1">
        <v>70.2</v>
      </c>
      <c r="J11" s="1">
        <v>55.4</v>
      </c>
      <c r="K11" s="58">
        <v>63.5</v>
      </c>
      <c r="L11" s="1">
        <v>57.2</v>
      </c>
      <c r="M11" s="32">
        <v>66.8</v>
      </c>
    </row>
    <row r="12" spans="1:13">
      <c r="A12" t="s">
        <v>143</v>
      </c>
      <c r="B12" s="1">
        <v>56.2</v>
      </c>
      <c r="C12" s="1">
        <v>11.7</v>
      </c>
      <c r="D12" s="1">
        <v>70.2</v>
      </c>
      <c r="E12" s="1">
        <v>65.3</v>
      </c>
      <c r="F12" s="1">
        <v>43.9</v>
      </c>
      <c r="G12" s="1">
        <v>55.6</v>
      </c>
      <c r="H12" s="1">
        <v>57.9</v>
      </c>
      <c r="I12" s="1">
        <v>74.5</v>
      </c>
      <c r="J12" s="1">
        <v>65.400000000000006</v>
      </c>
      <c r="K12" s="1">
        <v>65.400000000000006</v>
      </c>
      <c r="L12" s="1">
        <v>52.7</v>
      </c>
      <c r="M12" s="9" t="s">
        <v>90</v>
      </c>
    </row>
    <row r="13" spans="1:13">
      <c r="A13" t="s">
        <v>120</v>
      </c>
      <c r="B13" s="1">
        <v>58.9</v>
      </c>
      <c r="C13" s="1">
        <v>15.9</v>
      </c>
      <c r="D13" s="1">
        <v>29.3</v>
      </c>
      <c r="E13" s="1">
        <v>77.400000000000006</v>
      </c>
      <c r="F13" s="1">
        <v>52.5</v>
      </c>
      <c r="G13" s="1">
        <v>52.3</v>
      </c>
      <c r="H13" s="1">
        <v>48.3</v>
      </c>
      <c r="I13" s="1">
        <v>61.1</v>
      </c>
      <c r="J13" s="1">
        <v>49.4</v>
      </c>
      <c r="K13" s="1">
        <v>53.6</v>
      </c>
      <c r="L13" s="1">
        <v>55.5</v>
      </c>
      <c r="M13" s="32">
        <v>62.3</v>
      </c>
    </row>
    <row r="14" spans="1:13" ht="15" customHeight="1">
      <c r="A14" t="s">
        <v>121</v>
      </c>
      <c r="B14" s="32">
        <v>53.5</v>
      </c>
      <c r="C14" s="32">
        <v>6.5</v>
      </c>
      <c r="D14" s="32">
        <v>24</v>
      </c>
      <c r="E14" s="32">
        <v>36.799999999999997</v>
      </c>
      <c r="F14" s="1">
        <v>51.1</v>
      </c>
      <c r="G14" s="32">
        <v>53.5</v>
      </c>
      <c r="H14" s="32">
        <v>51.2</v>
      </c>
      <c r="I14" s="32">
        <v>56.3</v>
      </c>
      <c r="J14" s="32">
        <v>49.7</v>
      </c>
      <c r="K14" s="32">
        <v>65.099999999999994</v>
      </c>
      <c r="L14" s="32">
        <v>64.2</v>
      </c>
      <c r="M14" s="32">
        <v>69</v>
      </c>
    </row>
    <row r="15" spans="1:13" ht="15" customHeight="1">
      <c r="A15" t="s">
        <v>147</v>
      </c>
      <c r="B15">
        <v>50</v>
      </c>
      <c r="C15">
        <v>50</v>
      </c>
      <c r="D15">
        <v>50</v>
      </c>
      <c r="E15">
        <v>50</v>
      </c>
      <c r="F15">
        <v>50</v>
      </c>
      <c r="G15">
        <v>50</v>
      </c>
      <c r="H15">
        <v>50</v>
      </c>
      <c r="I15">
        <v>50</v>
      </c>
      <c r="J15">
        <v>50</v>
      </c>
      <c r="K15">
        <v>50</v>
      </c>
      <c r="L15">
        <v>50</v>
      </c>
      <c r="M15">
        <v>50</v>
      </c>
    </row>
    <row r="16" spans="1:13" ht="15" customHeight="1"/>
    <row r="17" spans="1:13" ht="15" customHeight="1">
      <c r="B17" s="117" t="s">
        <v>148</v>
      </c>
    </row>
    <row r="18" spans="1:13" ht="15" customHeight="1">
      <c r="B18" s="4">
        <v>44044</v>
      </c>
      <c r="C18" s="4">
        <v>44075</v>
      </c>
      <c r="D18" s="4">
        <v>44105</v>
      </c>
      <c r="E18" s="4">
        <v>44136</v>
      </c>
      <c r="F18" s="4">
        <v>44166</v>
      </c>
      <c r="G18" s="4">
        <v>44197</v>
      </c>
      <c r="H18" s="4">
        <v>44228</v>
      </c>
      <c r="I18" s="4">
        <v>44256</v>
      </c>
      <c r="J18" s="4">
        <v>44301</v>
      </c>
      <c r="K18" s="4">
        <v>44317</v>
      </c>
      <c r="L18" s="4">
        <v>44348</v>
      </c>
      <c r="M18" s="5">
        <v>44593</v>
      </c>
    </row>
    <row r="19" spans="1:13" ht="15" customHeight="1">
      <c r="A19" t="s">
        <v>119</v>
      </c>
      <c r="B19" s="1" t="s">
        <v>17</v>
      </c>
      <c r="C19" s="1">
        <v>0.5</v>
      </c>
      <c r="D19" s="1" t="s">
        <v>90</v>
      </c>
      <c r="E19" s="1" t="s">
        <v>17</v>
      </c>
      <c r="F19" s="1" t="s">
        <v>17</v>
      </c>
      <c r="G19" s="1" t="s">
        <v>17</v>
      </c>
      <c r="H19" s="1" t="s">
        <v>17</v>
      </c>
      <c r="I19" s="1" t="s">
        <v>17</v>
      </c>
      <c r="J19" s="1" t="s">
        <v>17</v>
      </c>
      <c r="K19" s="58" t="s">
        <v>17</v>
      </c>
      <c r="L19" s="1" t="s">
        <v>17</v>
      </c>
      <c r="M19" s="32" t="s">
        <v>17</v>
      </c>
    </row>
    <row r="20" spans="1:13" ht="15" customHeight="1">
      <c r="A20" t="s">
        <v>143</v>
      </c>
      <c r="B20" s="1" t="s">
        <v>17</v>
      </c>
      <c r="C20" s="1" t="s">
        <v>17</v>
      </c>
      <c r="D20" s="1" t="s">
        <v>17</v>
      </c>
      <c r="E20" s="1" t="s">
        <v>17</v>
      </c>
      <c r="F20" s="1" t="s">
        <v>17</v>
      </c>
      <c r="G20" s="1" t="s">
        <v>17</v>
      </c>
      <c r="H20" s="1" t="s">
        <v>17</v>
      </c>
      <c r="I20" s="1" t="s">
        <v>17</v>
      </c>
      <c r="J20" s="1" t="s">
        <v>17</v>
      </c>
      <c r="K20" s="1" t="s">
        <v>17</v>
      </c>
      <c r="L20" s="1" t="s">
        <v>17</v>
      </c>
      <c r="M20" s="9" t="s">
        <v>90</v>
      </c>
    </row>
    <row r="21" spans="1:13" ht="15" customHeight="1">
      <c r="A21" t="s">
        <v>120</v>
      </c>
      <c r="B21" s="1" t="s">
        <v>17</v>
      </c>
      <c r="C21" s="1" t="s">
        <v>17</v>
      </c>
      <c r="D21" s="1" t="s">
        <v>17</v>
      </c>
      <c r="E21" s="1" t="s">
        <v>17</v>
      </c>
      <c r="F21" s="1" t="s">
        <v>17</v>
      </c>
      <c r="G21" s="1" t="s">
        <v>17</v>
      </c>
      <c r="H21" s="1" t="s">
        <v>17</v>
      </c>
      <c r="I21" s="1" t="s">
        <v>17</v>
      </c>
      <c r="J21" s="1" t="s">
        <v>17</v>
      </c>
      <c r="K21" s="1" t="s">
        <v>17</v>
      </c>
      <c r="L21" s="1" t="s">
        <v>17</v>
      </c>
      <c r="M21" s="32" t="s">
        <v>17</v>
      </c>
    </row>
    <row r="22" spans="1:13" ht="15" customHeight="1">
      <c r="A22" t="s">
        <v>121</v>
      </c>
      <c r="B22" s="32" t="s">
        <v>17</v>
      </c>
      <c r="C22" s="32" t="s">
        <v>17</v>
      </c>
      <c r="D22" s="32" t="s">
        <v>17</v>
      </c>
      <c r="E22" s="1" t="s">
        <v>17</v>
      </c>
      <c r="F22" s="1" t="s">
        <v>17</v>
      </c>
      <c r="G22" s="1" t="s">
        <v>17</v>
      </c>
      <c r="H22" s="1" t="s">
        <v>17</v>
      </c>
      <c r="I22" s="32" t="s">
        <v>17</v>
      </c>
      <c r="J22" s="32" t="s">
        <v>17</v>
      </c>
      <c r="K22" s="32" t="s">
        <v>17</v>
      </c>
      <c r="L22" s="32" t="s">
        <v>17</v>
      </c>
      <c r="M22" s="32" t="s">
        <v>17</v>
      </c>
    </row>
    <row r="23" spans="1:13" ht="15" customHeight="1">
      <c r="A23" t="s">
        <v>149</v>
      </c>
      <c r="B23">
        <v>5</v>
      </c>
      <c r="C23">
        <v>5</v>
      </c>
      <c r="D23">
        <v>5</v>
      </c>
      <c r="E23">
        <v>5</v>
      </c>
      <c r="F23">
        <v>5</v>
      </c>
      <c r="G23">
        <v>5</v>
      </c>
      <c r="H23">
        <v>5</v>
      </c>
      <c r="I23">
        <v>5</v>
      </c>
      <c r="J23">
        <v>5</v>
      </c>
      <c r="K23">
        <v>5</v>
      </c>
      <c r="L23">
        <v>5</v>
      </c>
      <c r="M23">
        <v>5</v>
      </c>
    </row>
    <row r="24" spans="1:13" ht="15" customHeight="1">
      <c r="A24" t="s">
        <v>150</v>
      </c>
      <c r="B24">
        <v>0.25</v>
      </c>
      <c r="C24">
        <v>0.25</v>
      </c>
      <c r="D24">
        <v>0.25</v>
      </c>
      <c r="E24">
        <v>0.25</v>
      </c>
      <c r="F24">
        <v>0.25</v>
      </c>
      <c r="G24">
        <v>0.25</v>
      </c>
      <c r="H24">
        <v>0.25</v>
      </c>
      <c r="I24">
        <v>0.25</v>
      </c>
      <c r="J24">
        <v>0.25</v>
      </c>
      <c r="K24">
        <v>0.25</v>
      </c>
      <c r="L24">
        <v>0.25</v>
      </c>
      <c r="M24">
        <v>0.25</v>
      </c>
    </row>
    <row r="25" spans="1:13" ht="15" customHeight="1"/>
    <row r="26" spans="1:13" ht="15.75" customHeight="1">
      <c r="B26" s="117" t="s">
        <v>151</v>
      </c>
    </row>
    <row r="27" spans="1:13" ht="14.45" customHeight="1">
      <c r="B27" s="4">
        <v>44044</v>
      </c>
      <c r="C27" s="4">
        <v>44075</v>
      </c>
      <c r="D27" s="4">
        <v>44105</v>
      </c>
      <c r="E27" s="4">
        <v>44136</v>
      </c>
      <c r="F27" s="4">
        <v>44166</v>
      </c>
      <c r="G27" s="4">
        <v>44197</v>
      </c>
      <c r="H27" s="4">
        <v>44228</v>
      </c>
      <c r="I27" s="4">
        <v>44256</v>
      </c>
      <c r="J27" s="4">
        <v>44301</v>
      </c>
      <c r="K27" s="4">
        <v>44317</v>
      </c>
      <c r="L27" s="4">
        <v>44348</v>
      </c>
      <c r="M27" s="5">
        <v>44593</v>
      </c>
    </row>
    <row r="28" spans="1:13" ht="14.45" customHeight="1">
      <c r="A28" t="s">
        <v>119</v>
      </c>
      <c r="B28" s="1">
        <v>2</v>
      </c>
      <c r="C28" s="1">
        <v>401</v>
      </c>
      <c r="D28" s="1" t="s">
        <v>90</v>
      </c>
      <c r="E28" s="1" t="s">
        <v>90</v>
      </c>
      <c r="F28" s="1">
        <v>3</v>
      </c>
      <c r="G28" s="1">
        <v>7</v>
      </c>
      <c r="H28" s="1">
        <v>7</v>
      </c>
      <c r="I28" s="1">
        <v>6</v>
      </c>
      <c r="J28" s="1">
        <v>4</v>
      </c>
      <c r="K28" s="58">
        <v>293</v>
      </c>
      <c r="L28" s="1">
        <v>3</v>
      </c>
      <c r="M28" s="32">
        <v>2</v>
      </c>
    </row>
    <row r="29" spans="1:13" ht="14.45" customHeight="1">
      <c r="A29" t="s">
        <v>143</v>
      </c>
      <c r="B29" s="1">
        <v>2</v>
      </c>
      <c r="C29" s="1">
        <v>4</v>
      </c>
      <c r="D29" s="1">
        <v>4</v>
      </c>
      <c r="E29" s="1" t="s">
        <v>90</v>
      </c>
      <c r="F29" s="1" t="s">
        <v>16</v>
      </c>
      <c r="G29" s="1">
        <v>3</v>
      </c>
      <c r="H29" s="1">
        <v>6</v>
      </c>
      <c r="I29" s="1">
        <v>12</v>
      </c>
      <c r="J29" s="1">
        <v>2</v>
      </c>
      <c r="K29" s="1">
        <v>2</v>
      </c>
      <c r="L29" s="1">
        <v>12</v>
      </c>
      <c r="M29" s="9" t="s">
        <v>90</v>
      </c>
    </row>
    <row r="30" spans="1:13" ht="15" customHeight="1">
      <c r="A30" t="s">
        <v>120</v>
      </c>
      <c r="B30" s="1">
        <v>4</v>
      </c>
      <c r="C30" s="1">
        <v>1</v>
      </c>
      <c r="D30" s="1">
        <v>7</v>
      </c>
      <c r="E30" s="1" t="s">
        <v>90</v>
      </c>
      <c r="F30" s="1">
        <v>13</v>
      </c>
      <c r="G30" s="1">
        <v>4</v>
      </c>
      <c r="H30" s="1">
        <v>3</v>
      </c>
      <c r="I30" s="1">
        <v>2</v>
      </c>
      <c r="J30" s="1" t="s">
        <v>16</v>
      </c>
      <c r="K30" s="1" t="s">
        <v>16</v>
      </c>
      <c r="L30" s="1" t="s">
        <v>16</v>
      </c>
      <c r="M30" s="32" t="s">
        <v>16</v>
      </c>
    </row>
    <row r="31" spans="1:13" ht="15" customHeight="1">
      <c r="A31" t="s">
        <v>121</v>
      </c>
      <c r="B31" s="7">
        <v>4</v>
      </c>
      <c r="C31" s="32">
        <v>72</v>
      </c>
      <c r="D31" s="7">
        <v>17</v>
      </c>
      <c r="E31" s="1" t="s">
        <v>90</v>
      </c>
      <c r="F31" s="1">
        <v>5</v>
      </c>
      <c r="G31" s="1">
        <v>2</v>
      </c>
      <c r="H31" s="1">
        <v>2</v>
      </c>
      <c r="I31" s="7">
        <v>1</v>
      </c>
      <c r="J31" s="7">
        <v>1</v>
      </c>
      <c r="K31" s="7" t="s">
        <v>16</v>
      </c>
      <c r="L31" s="32">
        <v>2</v>
      </c>
      <c r="M31" s="32" t="s">
        <v>16</v>
      </c>
    </row>
    <row r="32" spans="1:13">
      <c r="A32" t="s">
        <v>152</v>
      </c>
      <c r="B32">
        <v>50</v>
      </c>
      <c r="C32">
        <v>50</v>
      </c>
      <c r="D32">
        <v>50</v>
      </c>
      <c r="E32">
        <v>50</v>
      </c>
      <c r="F32">
        <v>50</v>
      </c>
      <c r="G32">
        <v>50</v>
      </c>
      <c r="H32">
        <v>50</v>
      </c>
      <c r="I32">
        <v>50</v>
      </c>
      <c r="J32">
        <v>50</v>
      </c>
      <c r="K32">
        <v>50</v>
      </c>
      <c r="L32">
        <v>50</v>
      </c>
      <c r="M32">
        <v>50</v>
      </c>
    </row>
    <row r="33" spans="1:13">
      <c r="A33" t="s">
        <v>153</v>
      </c>
      <c r="B33">
        <v>123</v>
      </c>
      <c r="C33">
        <v>123</v>
      </c>
      <c r="D33">
        <v>123</v>
      </c>
      <c r="E33">
        <v>123</v>
      </c>
      <c r="F33">
        <v>123</v>
      </c>
      <c r="G33">
        <v>123</v>
      </c>
      <c r="H33">
        <v>123</v>
      </c>
      <c r="I33">
        <v>123</v>
      </c>
      <c r="J33">
        <v>123</v>
      </c>
      <c r="K33">
        <v>123</v>
      </c>
      <c r="L33">
        <v>123</v>
      </c>
      <c r="M33">
        <v>123</v>
      </c>
    </row>
    <row r="35" spans="1:13">
      <c r="B35" s="117" t="s">
        <v>154</v>
      </c>
    </row>
    <row r="36" spans="1:13">
      <c r="B36" s="4">
        <v>44044</v>
      </c>
      <c r="C36" s="4">
        <v>44075</v>
      </c>
      <c r="D36" s="4">
        <v>44105</v>
      </c>
      <c r="E36" s="4">
        <v>44136</v>
      </c>
      <c r="F36" s="4">
        <v>44166</v>
      </c>
      <c r="G36" s="4">
        <v>44197</v>
      </c>
      <c r="H36" s="4">
        <v>44228</v>
      </c>
      <c r="I36" s="4">
        <v>44256</v>
      </c>
      <c r="J36" s="4">
        <v>44301</v>
      </c>
      <c r="K36" s="4">
        <v>44317</v>
      </c>
      <c r="L36" s="4">
        <v>44348</v>
      </c>
      <c r="M36" s="5">
        <v>44593</v>
      </c>
    </row>
    <row r="37" spans="1:13">
      <c r="A37" t="s">
        <v>119</v>
      </c>
      <c r="B37" s="1">
        <v>28</v>
      </c>
      <c r="C37" s="1">
        <v>70</v>
      </c>
      <c r="D37" s="1" t="s">
        <v>90</v>
      </c>
      <c r="E37" s="1" t="s">
        <v>90</v>
      </c>
      <c r="F37" s="1">
        <v>40</v>
      </c>
      <c r="G37" s="1">
        <v>40</v>
      </c>
      <c r="H37" s="1">
        <v>40</v>
      </c>
      <c r="I37" s="1">
        <v>37</v>
      </c>
      <c r="J37" s="1">
        <v>38</v>
      </c>
      <c r="K37" s="58">
        <v>98</v>
      </c>
      <c r="L37" s="1">
        <v>40</v>
      </c>
      <c r="M37" s="32">
        <v>43</v>
      </c>
    </row>
    <row r="38" spans="1:13">
      <c r="A38" t="s">
        <v>143</v>
      </c>
      <c r="B38" s="1">
        <v>31</v>
      </c>
      <c r="C38" s="1">
        <v>29</v>
      </c>
      <c r="D38" s="1">
        <v>31</v>
      </c>
      <c r="E38" s="1" t="s">
        <v>90</v>
      </c>
      <c r="F38" s="1">
        <v>26</v>
      </c>
      <c r="G38" s="1">
        <v>27</v>
      </c>
      <c r="H38" s="1">
        <v>32</v>
      </c>
      <c r="I38" s="1">
        <v>35</v>
      </c>
      <c r="J38" s="1">
        <v>36</v>
      </c>
      <c r="K38" s="1">
        <v>35</v>
      </c>
      <c r="L38" s="1">
        <v>35</v>
      </c>
      <c r="M38" s="9" t="s">
        <v>90</v>
      </c>
    </row>
    <row r="39" spans="1:13">
      <c r="A39" t="s">
        <v>120</v>
      </c>
      <c r="B39" s="1">
        <v>45</v>
      </c>
      <c r="C39" s="1">
        <v>45</v>
      </c>
      <c r="D39" s="1">
        <v>52</v>
      </c>
      <c r="E39" s="1" t="s">
        <v>90</v>
      </c>
      <c r="F39" s="1">
        <v>45</v>
      </c>
      <c r="G39" s="1">
        <v>44</v>
      </c>
      <c r="H39" s="1">
        <v>46</v>
      </c>
      <c r="I39" s="1">
        <v>45</v>
      </c>
      <c r="J39" s="1">
        <v>48</v>
      </c>
      <c r="K39" s="1">
        <v>47</v>
      </c>
      <c r="L39" s="1">
        <v>49</v>
      </c>
      <c r="M39" s="32">
        <v>51</v>
      </c>
    </row>
    <row r="40" spans="1:13">
      <c r="A40" t="s">
        <v>121</v>
      </c>
      <c r="B40" s="7">
        <v>38</v>
      </c>
      <c r="C40" s="7">
        <v>25</v>
      </c>
      <c r="D40" s="7">
        <v>39</v>
      </c>
      <c r="E40" s="1" t="s">
        <v>90</v>
      </c>
      <c r="F40" s="1">
        <v>38</v>
      </c>
      <c r="G40" s="1">
        <v>39</v>
      </c>
      <c r="H40" s="1">
        <v>37</v>
      </c>
      <c r="I40" s="7">
        <v>36</v>
      </c>
      <c r="J40" s="7">
        <v>39</v>
      </c>
      <c r="K40" s="7">
        <v>40</v>
      </c>
      <c r="L40" s="7">
        <v>40</v>
      </c>
      <c r="M40" s="32">
        <v>44</v>
      </c>
    </row>
    <row r="41" spans="1:13">
      <c r="A41" t="s">
        <v>147</v>
      </c>
      <c r="B41">
        <v>50</v>
      </c>
      <c r="C41">
        <v>50</v>
      </c>
      <c r="D41">
        <v>50</v>
      </c>
      <c r="E41">
        <v>50</v>
      </c>
      <c r="F41">
        <v>50</v>
      </c>
      <c r="G41">
        <v>50</v>
      </c>
      <c r="H41">
        <v>50</v>
      </c>
      <c r="I41">
        <v>50</v>
      </c>
      <c r="J41">
        <v>50</v>
      </c>
      <c r="K41">
        <v>50</v>
      </c>
      <c r="L41">
        <v>50</v>
      </c>
      <c r="M41">
        <v>50</v>
      </c>
    </row>
    <row r="43" spans="1:13">
      <c r="B43" s="117" t="s">
        <v>155</v>
      </c>
    </row>
    <row r="44" spans="1:13">
      <c r="B44" s="4">
        <v>44044</v>
      </c>
      <c r="C44" s="4">
        <v>44075</v>
      </c>
      <c r="D44" s="4">
        <v>44105</v>
      </c>
      <c r="E44" s="4">
        <v>44136</v>
      </c>
      <c r="F44" s="4">
        <v>44166</v>
      </c>
      <c r="G44" s="4">
        <v>44197</v>
      </c>
      <c r="H44" s="4">
        <v>44228</v>
      </c>
      <c r="I44" s="4">
        <v>44256</v>
      </c>
      <c r="J44" s="4">
        <v>44301</v>
      </c>
      <c r="K44" s="4">
        <v>44317</v>
      </c>
      <c r="L44" s="4">
        <v>44348</v>
      </c>
      <c r="M44" s="5">
        <v>44593</v>
      </c>
    </row>
    <row r="45" spans="1:13">
      <c r="A45" t="s">
        <v>119</v>
      </c>
      <c r="B45" s="1" t="s">
        <v>16</v>
      </c>
      <c r="C45" s="1">
        <v>4</v>
      </c>
      <c r="D45" s="1" t="s">
        <v>90</v>
      </c>
      <c r="E45" s="1" t="s">
        <v>16</v>
      </c>
      <c r="F45" s="1" t="s">
        <v>16</v>
      </c>
      <c r="G45" s="1" t="s">
        <v>16</v>
      </c>
      <c r="H45" s="1" t="s">
        <v>16</v>
      </c>
      <c r="I45" s="1" t="s">
        <v>16</v>
      </c>
      <c r="J45" s="1" t="s">
        <v>16</v>
      </c>
      <c r="K45" s="58">
        <v>2</v>
      </c>
      <c r="L45" s="1" t="s">
        <v>16</v>
      </c>
      <c r="M45" s="32" t="s">
        <v>16</v>
      </c>
    </row>
    <row r="46" spans="1:13">
      <c r="A46" t="s">
        <v>143</v>
      </c>
      <c r="B46" s="1" t="s">
        <v>16</v>
      </c>
      <c r="C46" s="1" t="s">
        <v>16</v>
      </c>
      <c r="D46" s="1" t="s">
        <v>16</v>
      </c>
      <c r="E46" s="1" t="s">
        <v>16</v>
      </c>
      <c r="F46" s="1" t="s">
        <v>16</v>
      </c>
      <c r="G46" s="1" t="s">
        <v>16</v>
      </c>
      <c r="H46" s="1" t="s">
        <v>16</v>
      </c>
      <c r="I46" s="1" t="s">
        <v>16</v>
      </c>
      <c r="J46" s="1" t="s">
        <v>16</v>
      </c>
      <c r="K46" s="1" t="s">
        <v>16</v>
      </c>
      <c r="L46" s="1" t="s">
        <v>16</v>
      </c>
      <c r="M46" s="9" t="s">
        <v>90</v>
      </c>
    </row>
    <row r="47" spans="1:13">
      <c r="A47" t="s">
        <v>120</v>
      </c>
      <c r="B47" s="1" t="s">
        <v>16</v>
      </c>
      <c r="C47" s="1" t="s">
        <v>16</v>
      </c>
      <c r="D47" s="1" t="s">
        <v>16</v>
      </c>
      <c r="E47" s="1" t="s">
        <v>16</v>
      </c>
      <c r="F47" s="1" t="s">
        <v>16</v>
      </c>
      <c r="G47" s="1" t="s">
        <v>16</v>
      </c>
      <c r="H47" s="1" t="s">
        <v>16</v>
      </c>
      <c r="I47" s="1" t="s">
        <v>16</v>
      </c>
      <c r="J47" s="1" t="s">
        <v>16</v>
      </c>
      <c r="K47" s="1" t="s">
        <v>16</v>
      </c>
      <c r="L47" s="1" t="s">
        <v>16</v>
      </c>
      <c r="M47" s="32" t="s">
        <v>16</v>
      </c>
    </row>
    <row r="48" spans="1:13">
      <c r="A48" t="s">
        <v>121</v>
      </c>
      <c r="B48" s="32" t="s">
        <v>16</v>
      </c>
      <c r="C48" s="32" t="s">
        <v>16</v>
      </c>
      <c r="D48" s="32" t="s">
        <v>16</v>
      </c>
      <c r="E48" s="1" t="s">
        <v>16</v>
      </c>
      <c r="F48" s="1" t="s">
        <v>16</v>
      </c>
      <c r="G48" s="1" t="s">
        <v>16</v>
      </c>
      <c r="H48" s="1" t="s">
        <v>16</v>
      </c>
      <c r="I48" s="32" t="s">
        <v>16</v>
      </c>
      <c r="J48" s="32" t="s">
        <v>16</v>
      </c>
      <c r="K48" s="32" t="s">
        <v>16</v>
      </c>
      <c r="L48" s="32" t="s">
        <v>16</v>
      </c>
      <c r="M48" s="32" t="s">
        <v>16</v>
      </c>
    </row>
    <row r="49" spans="1:13">
      <c r="A49" t="s">
        <v>156</v>
      </c>
      <c r="B49">
        <v>20</v>
      </c>
      <c r="C49">
        <v>20</v>
      </c>
      <c r="D49">
        <v>20</v>
      </c>
      <c r="E49">
        <v>20</v>
      </c>
      <c r="F49">
        <v>20</v>
      </c>
      <c r="G49">
        <v>20</v>
      </c>
      <c r="H49">
        <v>20</v>
      </c>
      <c r="I49">
        <v>20</v>
      </c>
      <c r="J49">
        <v>20</v>
      </c>
      <c r="K49">
        <v>20</v>
      </c>
      <c r="L49">
        <v>20</v>
      </c>
      <c r="M49">
        <v>20</v>
      </c>
    </row>
    <row r="50" spans="1:13">
      <c r="A50" t="s">
        <v>157</v>
      </c>
      <c r="B50">
        <v>4</v>
      </c>
      <c r="C50">
        <v>4</v>
      </c>
      <c r="D50">
        <v>4</v>
      </c>
      <c r="E50">
        <v>4</v>
      </c>
      <c r="F50">
        <v>4</v>
      </c>
      <c r="G50">
        <v>4</v>
      </c>
      <c r="H50">
        <v>4</v>
      </c>
      <c r="I50">
        <v>4</v>
      </c>
      <c r="J50">
        <v>4</v>
      </c>
      <c r="K50">
        <v>4</v>
      </c>
      <c r="L50">
        <v>4</v>
      </c>
      <c r="M50">
        <v>4</v>
      </c>
    </row>
    <row r="52" spans="1:13">
      <c r="B52" s="117" t="s">
        <v>158</v>
      </c>
    </row>
    <row r="53" spans="1:13">
      <c r="B53" s="4">
        <v>44044</v>
      </c>
      <c r="C53" s="4">
        <v>44075</v>
      </c>
      <c r="D53" s="4">
        <v>44105</v>
      </c>
      <c r="E53" s="4">
        <v>44136</v>
      </c>
      <c r="F53" s="4">
        <v>44166</v>
      </c>
      <c r="G53" s="4">
        <v>44197</v>
      </c>
      <c r="H53" s="4">
        <v>44228</v>
      </c>
      <c r="I53" s="4">
        <v>44256</v>
      </c>
      <c r="J53" s="4">
        <v>44301</v>
      </c>
      <c r="K53" s="4">
        <v>44317</v>
      </c>
      <c r="L53" s="4">
        <v>44348</v>
      </c>
      <c r="M53" s="5">
        <v>44593</v>
      </c>
    </row>
    <row r="54" spans="1:13">
      <c r="A54" t="s">
        <v>119</v>
      </c>
      <c r="B54" s="1">
        <v>1</v>
      </c>
      <c r="C54" s="1">
        <v>8</v>
      </c>
      <c r="D54" s="1" t="s">
        <v>90</v>
      </c>
      <c r="E54" s="1">
        <v>3</v>
      </c>
      <c r="F54" s="1">
        <v>3</v>
      </c>
      <c r="G54" s="1">
        <v>2</v>
      </c>
      <c r="H54" s="1">
        <v>3</v>
      </c>
      <c r="I54" s="1">
        <v>3</v>
      </c>
      <c r="J54" s="1">
        <v>2</v>
      </c>
      <c r="K54" s="58">
        <v>12</v>
      </c>
      <c r="L54" s="1">
        <v>7</v>
      </c>
      <c r="M54" s="32">
        <v>9</v>
      </c>
    </row>
    <row r="55" spans="1:13">
      <c r="A55" t="s">
        <v>143</v>
      </c>
      <c r="B55" s="1">
        <v>1</v>
      </c>
      <c r="C55" s="1">
        <v>4</v>
      </c>
      <c r="D55" s="1">
        <v>14</v>
      </c>
      <c r="E55" s="1">
        <v>2</v>
      </c>
      <c r="F55" s="1">
        <v>1</v>
      </c>
      <c r="G55" s="1">
        <v>2</v>
      </c>
      <c r="H55" s="1">
        <v>2</v>
      </c>
      <c r="I55" s="1">
        <v>3</v>
      </c>
      <c r="J55" s="1">
        <v>2</v>
      </c>
      <c r="K55" s="1">
        <v>3</v>
      </c>
      <c r="L55" s="1">
        <v>6</v>
      </c>
      <c r="M55" s="9" t="s">
        <v>90</v>
      </c>
    </row>
    <row r="56" spans="1:13">
      <c r="A56" t="s">
        <v>120</v>
      </c>
      <c r="B56" s="1">
        <v>3</v>
      </c>
      <c r="C56" s="1">
        <v>3</v>
      </c>
      <c r="D56" s="1">
        <v>17</v>
      </c>
      <c r="E56" s="1">
        <v>2</v>
      </c>
      <c r="F56" s="1">
        <v>6</v>
      </c>
      <c r="G56" s="1">
        <v>14</v>
      </c>
      <c r="H56" s="1">
        <v>4</v>
      </c>
      <c r="I56" s="1">
        <v>2</v>
      </c>
      <c r="J56" s="1">
        <v>2</v>
      </c>
      <c r="K56" s="1">
        <v>4</v>
      </c>
      <c r="L56" s="1">
        <v>3</v>
      </c>
      <c r="M56" s="32">
        <v>3</v>
      </c>
    </row>
    <row r="57" spans="1:13">
      <c r="A57" t="s">
        <v>121</v>
      </c>
      <c r="B57" s="32">
        <v>5</v>
      </c>
      <c r="C57" s="115">
        <v>38</v>
      </c>
      <c r="D57" s="32">
        <v>4</v>
      </c>
      <c r="E57" s="1">
        <v>23</v>
      </c>
      <c r="F57" s="1">
        <v>3</v>
      </c>
      <c r="G57" s="1">
        <v>1</v>
      </c>
      <c r="H57" s="1">
        <v>2</v>
      </c>
      <c r="I57" s="32">
        <v>2</v>
      </c>
      <c r="J57" s="32">
        <v>3</v>
      </c>
      <c r="K57" s="32">
        <v>2</v>
      </c>
      <c r="L57" s="32">
        <v>3</v>
      </c>
      <c r="M57" s="32">
        <v>6</v>
      </c>
    </row>
    <row r="58" spans="1:13">
      <c r="A58" t="s">
        <v>159</v>
      </c>
      <c r="B58">
        <v>10.9</v>
      </c>
      <c r="C58">
        <v>10.9</v>
      </c>
      <c r="D58">
        <v>10.9</v>
      </c>
      <c r="E58">
        <v>10.9</v>
      </c>
      <c r="F58">
        <v>10.9</v>
      </c>
      <c r="G58">
        <v>10.9</v>
      </c>
      <c r="H58">
        <v>10.9</v>
      </c>
      <c r="I58">
        <v>10.9</v>
      </c>
      <c r="J58">
        <v>10.9</v>
      </c>
      <c r="K58">
        <v>10.9</v>
      </c>
      <c r="L58">
        <v>10.9</v>
      </c>
      <c r="M58">
        <v>10.9</v>
      </c>
    </row>
    <row r="60" spans="1:13">
      <c r="B60" s="117" t="s">
        <v>160</v>
      </c>
    </row>
    <row r="61" spans="1:13">
      <c r="B61" s="4">
        <v>44044</v>
      </c>
      <c r="C61" s="4">
        <v>44075</v>
      </c>
      <c r="D61" s="4">
        <v>44105</v>
      </c>
      <c r="E61" s="4">
        <v>44136</v>
      </c>
      <c r="F61" s="4">
        <v>44166</v>
      </c>
      <c r="G61" s="4">
        <v>44197</v>
      </c>
      <c r="H61" s="4">
        <v>44228</v>
      </c>
      <c r="I61" s="4">
        <v>44256</v>
      </c>
      <c r="J61" s="4">
        <v>44301</v>
      </c>
      <c r="K61" s="4">
        <v>44317</v>
      </c>
      <c r="L61" s="4">
        <v>44348</v>
      </c>
      <c r="M61" s="5">
        <v>44593</v>
      </c>
    </row>
    <row r="62" spans="1:13">
      <c r="A62" t="s">
        <v>119</v>
      </c>
      <c r="B62" s="1">
        <v>17</v>
      </c>
      <c r="C62" s="1">
        <v>17</v>
      </c>
      <c r="D62" s="1" t="s">
        <v>90</v>
      </c>
      <c r="E62" s="1">
        <v>21</v>
      </c>
      <c r="F62" s="1">
        <v>22</v>
      </c>
      <c r="G62" s="1">
        <v>22</v>
      </c>
      <c r="H62" s="1">
        <v>22</v>
      </c>
      <c r="I62" s="1">
        <v>22</v>
      </c>
      <c r="J62" s="1">
        <v>20</v>
      </c>
      <c r="K62" s="58">
        <v>22</v>
      </c>
      <c r="L62" s="1">
        <v>21</v>
      </c>
      <c r="M62" s="32">
        <v>20</v>
      </c>
    </row>
    <row r="63" spans="1:13">
      <c r="A63" t="s">
        <v>143</v>
      </c>
      <c r="B63" s="1">
        <v>27</v>
      </c>
      <c r="C63" s="1">
        <v>29</v>
      </c>
      <c r="D63" s="1">
        <v>29</v>
      </c>
      <c r="E63" s="1">
        <v>26</v>
      </c>
      <c r="F63" s="1">
        <v>25</v>
      </c>
      <c r="G63" s="1">
        <v>27</v>
      </c>
      <c r="H63" s="1">
        <v>30</v>
      </c>
      <c r="I63" s="1">
        <v>31</v>
      </c>
      <c r="J63" s="1">
        <v>33</v>
      </c>
      <c r="K63" s="1">
        <v>33</v>
      </c>
      <c r="L63" s="1">
        <v>33</v>
      </c>
      <c r="M63" s="9" t="s">
        <v>90</v>
      </c>
    </row>
    <row r="64" spans="1:13">
      <c r="A64" t="s">
        <v>120</v>
      </c>
      <c r="B64" s="1">
        <v>31</v>
      </c>
      <c r="C64" s="1">
        <v>33</v>
      </c>
      <c r="D64" s="1">
        <v>33</v>
      </c>
      <c r="E64" s="1">
        <v>34</v>
      </c>
      <c r="F64" s="1">
        <v>32</v>
      </c>
      <c r="G64" s="1">
        <v>33</v>
      </c>
      <c r="H64" s="1">
        <v>33</v>
      </c>
      <c r="I64" s="1">
        <v>31</v>
      </c>
      <c r="J64" s="1">
        <v>31</v>
      </c>
      <c r="K64" s="1">
        <v>36</v>
      </c>
      <c r="L64" s="1">
        <v>30</v>
      </c>
      <c r="M64" s="32">
        <v>30</v>
      </c>
    </row>
    <row r="65" spans="1:13">
      <c r="A65" t="s">
        <v>121</v>
      </c>
      <c r="B65" s="32">
        <v>32</v>
      </c>
      <c r="C65" s="32">
        <v>15</v>
      </c>
      <c r="D65" s="32">
        <v>22</v>
      </c>
      <c r="E65" s="32">
        <v>19</v>
      </c>
      <c r="F65" s="1">
        <v>28</v>
      </c>
      <c r="G65" s="32">
        <v>27</v>
      </c>
      <c r="H65" s="32">
        <v>27</v>
      </c>
      <c r="I65" s="32">
        <v>28</v>
      </c>
      <c r="J65" s="32">
        <v>24</v>
      </c>
      <c r="K65" s="32">
        <v>34</v>
      </c>
      <c r="L65" s="32">
        <v>44</v>
      </c>
      <c r="M65" s="32">
        <v>29</v>
      </c>
    </row>
    <row r="66" spans="1:13">
      <c r="A66" t="s">
        <v>161</v>
      </c>
      <c r="B66">
        <v>250</v>
      </c>
      <c r="C66">
        <v>250</v>
      </c>
      <c r="D66">
        <v>250</v>
      </c>
      <c r="E66">
        <v>250</v>
      </c>
      <c r="F66">
        <v>250</v>
      </c>
      <c r="G66">
        <v>250</v>
      </c>
      <c r="H66">
        <v>250</v>
      </c>
      <c r="I66">
        <v>250</v>
      </c>
      <c r="J66">
        <v>250</v>
      </c>
      <c r="K66">
        <v>250</v>
      </c>
      <c r="L66">
        <v>250</v>
      </c>
      <c r="M66">
        <v>250</v>
      </c>
    </row>
    <row r="68" spans="1:13">
      <c r="B68" s="117" t="s">
        <v>162</v>
      </c>
    </row>
    <row r="69" spans="1:13">
      <c r="B69" s="4">
        <v>44044</v>
      </c>
      <c r="C69" s="4">
        <v>44075</v>
      </c>
      <c r="D69" s="4">
        <v>44105</v>
      </c>
      <c r="E69" s="4">
        <v>44136</v>
      </c>
      <c r="F69" s="4">
        <v>44166</v>
      </c>
      <c r="G69" s="4">
        <v>44197</v>
      </c>
      <c r="H69" s="4">
        <v>44228</v>
      </c>
      <c r="I69" s="4">
        <v>44256</v>
      </c>
      <c r="J69" s="4">
        <v>44301</v>
      </c>
      <c r="K69" s="4">
        <v>44317</v>
      </c>
      <c r="L69" s="4">
        <v>44348</v>
      </c>
      <c r="M69" s="5">
        <v>44593</v>
      </c>
    </row>
    <row r="70" spans="1:13">
      <c r="A70" t="s">
        <v>119</v>
      </c>
      <c r="B70" s="1">
        <v>41</v>
      </c>
      <c r="C70" s="1">
        <v>36</v>
      </c>
      <c r="D70" s="1" t="s">
        <v>90</v>
      </c>
      <c r="E70" s="1">
        <v>48</v>
      </c>
      <c r="F70" s="1">
        <v>50</v>
      </c>
      <c r="G70" s="1">
        <v>46</v>
      </c>
      <c r="H70" s="1">
        <v>47</v>
      </c>
      <c r="I70" s="1">
        <v>48</v>
      </c>
      <c r="J70" s="1">
        <v>48</v>
      </c>
      <c r="K70" s="58">
        <v>46</v>
      </c>
      <c r="L70" s="1">
        <v>45</v>
      </c>
      <c r="M70" s="32">
        <v>53</v>
      </c>
    </row>
    <row r="71" spans="1:13">
      <c r="A71" t="s">
        <v>143</v>
      </c>
      <c r="B71" s="1">
        <v>27</v>
      </c>
      <c r="C71" s="1">
        <v>27</v>
      </c>
      <c r="D71" s="1">
        <v>30</v>
      </c>
      <c r="E71" s="1">
        <v>24</v>
      </c>
      <c r="F71" s="1">
        <v>24</v>
      </c>
      <c r="G71" s="1">
        <v>24</v>
      </c>
      <c r="H71" s="1">
        <v>27</v>
      </c>
      <c r="I71" s="1">
        <v>29</v>
      </c>
      <c r="J71" s="1">
        <v>29</v>
      </c>
      <c r="K71" s="1">
        <v>31</v>
      </c>
      <c r="L71" s="1">
        <v>30</v>
      </c>
      <c r="M71" s="9" t="s">
        <v>90</v>
      </c>
    </row>
    <row r="72" spans="1:13">
      <c r="A72" t="s">
        <v>120</v>
      </c>
      <c r="B72" s="1">
        <v>31</v>
      </c>
      <c r="C72" s="1">
        <v>32</v>
      </c>
      <c r="D72" s="1">
        <v>34</v>
      </c>
      <c r="E72" s="1">
        <v>35</v>
      </c>
      <c r="F72" s="1">
        <v>31</v>
      </c>
      <c r="G72" s="1">
        <v>30</v>
      </c>
      <c r="H72" s="1">
        <v>30</v>
      </c>
      <c r="I72" s="1">
        <v>30</v>
      </c>
      <c r="J72" s="1">
        <v>17</v>
      </c>
      <c r="K72" s="1">
        <v>31</v>
      </c>
      <c r="L72" s="1">
        <v>37</v>
      </c>
      <c r="M72" s="32">
        <v>35</v>
      </c>
    </row>
    <row r="73" spans="1:13">
      <c r="A73" t="s">
        <v>121</v>
      </c>
      <c r="B73" s="32">
        <v>38</v>
      </c>
      <c r="C73" s="32">
        <v>22</v>
      </c>
      <c r="D73" s="32">
        <v>36</v>
      </c>
      <c r="E73" s="32">
        <v>26</v>
      </c>
      <c r="F73" s="7">
        <v>44</v>
      </c>
      <c r="G73" s="32">
        <v>32</v>
      </c>
      <c r="H73" s="32">
        <v>35</v>
      </c>
      <c r="I73" s="32">
        <v>33</v>
      </c>
      <c r="J73" s="32">
        <v>18</v>
      </c>
      <c r="K73" s="32">
        <v>39</v>
      </c>
      <c r="L73" s="7">
        <v>34</v>
      </c>
      <c r="M73" s="32">
        <v>39</v>
      </c>
    </row>
    <row r="74" spans="1:13">
      <c r="A74" t="s">
        <v>161</v>
      </c>
      <c r="B74">
        <v>250</v>
      </c>
      <c r="C74">
        <v>250</v>
      </c>
      <c r="D74">
        <v>250</v>
      </c>
      <c r="E74">
        <v>250</v>
      </c>
      <c r="F74">
        <v>250</v>
      </c>
      <c r="G74">
        <v>250</v>
      </c>
      <c r="H74">
        <v>250</v>
      </c>
      <c r="I74">
        <v>250</v>
      </c>
      <c r="J74">
        <v>250</v>
      </c>
      <c r="K74">
        <v>250</v>
      </c>
      <c r="L74">
        <v>250</v>
      </c>
      <c r="M74">
        <v>250</v>
      </c>
    </row>
    <row r="76" spans="1:13">
      <c r="B76" s="117" t="s">
        <v>163</v>
      </c>
    </row>
    <row r="77" spans="1:13">
      <c r="B77" s="4">
        <v>44044</v>
      </c>
      <c r="C77" s="4">
        <v>44075</v>
      </c>
      <c r="D77" s="4">
        <v>44105</v>
      </c>
      <c r="E77" s="4">
        <v>44136</v>
      </c>
      <c r="F77" s="4">
        <v>44166</v>
      </c>
      <c r="G77" s="4">
        <v>44197</v>
      </c>
      <c r="H77" s="4">
        <v>44228</v>
      </c>
      <c r="I77" s="4">
        <v>44256</v>
      </c>
      <c r="J77" s="4">
        <v>44301</v>
      </c>
      <c r="K77" s="4">
        <v>44317</v>
      </c>
      <c r="L77" s="4">
        <v>44348</v>
      </c>
      <c r="M77" s="5">
        <v>44593</v>
      </c>
    </row>
    <row r="78" spans="1:13">
      <c r="A78" t="s">
        <v>119</v>
      </c>
      <c r="B78" s="1" t="s">
        <v>16</v>
      </c>
      <c r="C78" s="1" t="s">
        <v>16</v>
      </c>
      <c r="D78" s="1" t="s">
        <v>90</v>
      </c>
      <c r="E78" s="1" t="s">
        <v>16</v>
      </c>
      <c r="F78" s="1" t="s">
        <v>16</v>
      </c>
      <c r="G78" s="1" t="s">
        <v>16</v>
      </c>
      <c r="H78" s="1" t="s">
        <v>16</v>
      </c>
      <c r="I78" s="1" t="s">
        <v>16</v>
      </c>
      <c r="J78" s="1" t="s">
        <v>16</v>
      </c>
      <c r="K78" s="58">
        <v>4</v>
      </c>
      <c r="L78" s="1" t="s">
        <v>16</v>
      </c>
      <c r="M78" s="32" t="s">
        <v>16</v>
      </c>
    </row>
    <row r="79" spans="1:13">
      <c r="A79" t="s">
        <v>143</v>
      </c>
      <c r="B79" s="1" t="s">
        <v>16</v>
      </c>
      <c r="C79" s="1" t="s">
        <v>16</v>
      </c>
      <c r="D79" s="1" t="s">
        <v>16</v>
      </c>
      <c r="E79" s="1" t="s">
        <v>16</v>
      </c>
      <c r="F79" s="1" t="s">
        <v>16</v>
      </c>
      <c r="G79" s="1" t="s">
        <v>16</v>
      </c>
      <c r="H79" s="1" t="s">
        <v>16</v>
      </c>
      <c r="I79" s="1" t="s">
        <v>16</v>
      </c>
      <c r="J79" s="1" t="s">
        <v>16</v>
      </c>
      <c r="K79" s="1" t="s">
        <v>16</v>
      </c>
      <c r="L79" s="1" t="s">
        <v>16</v>
      </c>
      <c r="M79" s="9" t="s">
        <v>90</v>
      </c>
    </row>
    <row r="80" spans="1:13">
      <c r="A80" t="s">
        <v>120</v>
      </c>
      <c r="B80" s="1" t="s">
        <v>16</v>
      </c>
      <c r="C80" s="1" t="s">
        <v>16</v>
      </c>
      <c r="D80" s="1" t="s">
        <v>16</v>
      </c>
      <c r="E80" s="1" t="s">
        <v>16</v>
      </c>
      <c r="F80" s="1" t="s">
        <v>16</v>
      </c>
      <c r="G80" s="1" t="s">
        <v>16</v>
      </c>
      <c r="H80" s="1" t="s">
        <v>16</v>
      </c>
      <c r="I80" s="1" t="s">
        <v>16</v>
      </c>
      <c r="J80" s="1" t="s">
        <v>16</v>
      </c>
      <c r="K80" s="1" t="s">
        <v>16</v>
      </c>
      <c r="L80" s="1" t="s">
        <v>16</v>
      </c>
      <c r="M80" s="32">
        <v>2</v>
      </c>
    </row>
    <row r="81" spans="1:13">
      <c r="A81" t="s">
        <v>121</v>
      </c>
      <c r="B81" s="32" t="s">
        <v>16</v>
      </c>
      <c r="C81" s="32" t="s">
        <v>16</v>
      </c>
      <c r="D81" s="32" t="s">
        <v>16</v>
      </c>
      <c r="E81" s="1" t="s">
        <v>16</v>
      </c>
      <c r="F81" s="1" t="s">
        <v>16</v>
      </c>
      <c r="G81" s="1" t="s">
        <v>16</v>
      </c>
      <c r="H81" s="1" t="s">
        <v>16</v>
      </c>
      <c r="I81" s="32" t="s">
        <v>16</v>
      </c>
      <c r="J81" s="32" t="s">
        <v>16</v>
      </c>
      <c r="K81" s="32" t="s">
        <v>16</v>
      </c>
      <c r="L81" s="32" t="s">
        <v>16</v>
      </c>
      <c r="M81" s="32" t="s">
        <v>16</v>
      </c>
    </row>
    <row r="82" spans="1:13">
      <c r="A82" t="s">
        <v>164</v>
      </c>
      <c r="B82">
        <v>0.01</v>
      </c>
      <c r="C82">
        <v>0.01</v>
      </c>
      <c r="D82">
        <v>0.01</v>
      </c>
      <c r="E82">
        <v>0.01</v>
      </c>
      <c r="F82">
        <v>0.01</v>
      </c>
      <c r="G82">
        <v>0.01</v>
      </c>
      <c r="H82">
        <v>0.01</v>
      </c>
      <c r="I82">
        <v>0.01</v>
      </c>
      <c r="J82">
        <v>0.01</v>
      </c>
      <c r="K82">
        <v>0.01</v>
      </c>
      <c r="L82">
        <v>0.01</v>
      </c>
      <c r="M82">
        <v>0.01</v>
      </c>
    </row>
  </sheetData>
  <conditionalFormatting sqref="B4:M4">
    <cfRule type="cellIs" dxfId="97" priority="74" operator="greaterThanOrEqual">
      <formula>$C$91</formula>
    </cfRule>
  </conditionalFormatting>
  <conditionalFormatting sqref="B4:M5">
    <cfRule type="containsText" dxfId="96" priority="48" stopIfTrue="1" operator="containsText" text="&lt;">
      <formula>NOT(ISERROR(SEARCH("&lt;",B4)))</formula>
    </cfRule>
  </conditionalFormatting>
  <conditionalFormatting sqref="B5:M5">
    <cfRule type="cellIs" dxfId="95" priority="49" operator="greaterThanOrEqual">
      <formula>$C$168</formula>
    </cfRule>
  </conditionalFormatting>
  <conditionalFormatting sqref="B6:M6">
    <cfRule type="containsText" dxfId="94" priority="24" stopIfTrue="1" operator="containsText" text="&lt;">
      <formula>NOT(ISERROR(SEARCH("&lt;",B6)))</formula>
    </cfRule>
    <cfRule type="cellIs" dxfId="93" priority="25" operator="greaterThanOrEqual">
      <formula>$C$245</formula>
    </cfRule>
  </conditionalFormatting>
  <conditionalFormatting sqref="B11:M11">
    <cfRule type="cellIs" dxfId="92" priority="100" operator="greaterThanOrEqual">
      <formula>$C$15</formula>
    </cfRule>
  </conditionalFormatting>
  <conditionalFormatting sqref="B11:M13">
    <cfRule type="containsText" dxfId="91" priority="45" stopIfTrue="1" operator="containsText" text="&lt;">
      <formula>NOT(ISERROR(SEARCH("&lt;",B11)))</formula>
    </cfRule>
  </conditionalFormatting>
  <conditionalFormatting sqref="B12:M12">
    <cfRule type="cellIs" dxfId="90" priority="71" operator="greaterThanOrEqual">
      <formula>$C$92</formula>
    </cfRule>
  </conditionalFormatting>
  <conditionalFormatting sqref="B13:M13">
    <cfRule type="cellIs" dxfId="89" priority="46" operator="greaterThanOrEqual">
      <formula>$C$169</formula>
    </cfRule>
  </conditionalFormatting>
  <conditionalFormatting sqref="B14:M14">
    <cfRule type="containsText" dxfId="88" priority="21" stopIfTrue="1" operator="containsText" text="&lt;">
      <formula>NOT(ISERROR(SEARCH("&lt;",B14)))</formula>
    </cfRule>
    <cfRule type="cellIs" dxfId="87" priority="22" operator="greaterThanOrEqual">
      <formula>$C$246</formula>
    </cfRule>
  </conditionalFormatting>
  <conditionalFormatting sqref="B19:M19">
    <cfRule type="cellIs" dxfId="86" priority="97" operator="greaterThanOrEqual">
      <formula>$D$22</formula>
    </cfRule>
  </conditionalFormatting>
  <conditionalFormatting sqref="B19:M21">
    <cfRule type="containsText" dxfId="85" priority="43" stopIfTrue="1" operator="containsText" text="&lt;">
      <formula>NOT(ISERROR(SEARCH("&lt;",B19)))</formula>
    </cfRule>
  </conditionalFormatting>
  <conditionalFormatting sqref="B22:M22">
    <cfRule type="containsText" dxfId="84" priority="19" stopIfTrue="1" operator="containsText" text="&lt;">
      <formula>NOT(ISERROR(SEARCH("&lt;",B22)))</formula>
    </cfRule>
  </conditionalFormatting>
  <conditionalFormatting sqref="B28:M28">
    <cfRule type="cellIs" dxfId="83" priority="94" operator="greaterThanOrEqual">
      <formula>$C$28</formula>
    </cfRule>
    <cfRule type="cellIs" dxfId="82" priority="93" operator="greaterThanOrEqual">
      <formula>$D$28</formula>
    </cfRule>
  </conditionalFormatting>
  <conditionalFormatting sqref="B28:M30">
    <cfRule type="containsText" dxfId="81" priority="41" stopIfTrue="1" operator="containsText" text="&lt;">
      <formula>NOT(ISERROR(SEARCH("&lt;",B28)))</formula>
    </cfRule>
  </conditionalFormatting>
  <conditionalFormatting sqref="B31:M31">
    <cfRule type="containsText" dxfId="80" priority="17" stopIfTrue="1" operator="containsText" text="&lt;">
      <formula>NOT(ISERROR(SEARCH("&lt;",B31)))</formula>
    </cfRule>
  </conditionalFormatting>
  <conditionalFormatting sqref="B37:M37">
    <cfRule type="cellIs" dxfId="79" priority="90" operator="greaterThanOrEqual">
      <formula>$C$29</formula>
    </cfRule>
  </conditionalFormatting>
  <conditionalFormatting sqref="B37:M39">
    <cfRule type="containsText" dxfId="78" priority="38" stopIfTrue="1" operator="containsText" text="&lt;">
      <formula>NOT(ISERROR(SEARCH("&lt;",B37)))</formula>
    </cfRule>
  </conditionalFormatting>
  <conditionalFormatting sqref="B38:M38">
    <cfRule type="cellIs" dxfId="77" priority="64" operator="greaterThanOrEqual">
      <formula>$C$106</formula>
    </cfRule>
  </conditionalFormatting>
  <conditionalFormatting sqref="B39:M39">
    <cfRule type="cellIs" dxfId="76" priority="39" operator="greaterThanOrEqual">
      <formula>$C$183</formula>
    </cfRule>
  </conditionalFormatting>
  <conditionalFormatting sqref="B40:M40">
    <cfRule type="cellIs" dxfId="75" priority="15" operator="greaterThanOrEqual">
      <formula>$C$260</formula>
    </cfRule>
    <cfRule type="containsText" dxfId="74" priority="14" stopIfTrue="1" operator="containsText" text="&lt;">
      <formula>NOT(ISERROR(SEARCH("&lt;",B40)))</formula>
    </cfRule>
  </conditionalFormatting>
  <conditionalFormatting sqref="B45:M45">
    <cfRule type="cellIs" dxfId="73" priority="87" operator="greaterThanOrEqual">
      <formula>$D$32</formula>
    </cfRule>
  </conditionalFormatting>
  <conditionalFormatting sqref="B45:M47">
    <cfRule type="containsText" dxfId="72" priority="36" stopIfTrue="1" operator="containsText" text="&lt;">
      <formula>NOT(ISERROR(SEARCH("&lt;",B45)))</formula>
    </cfRule>
  </conditionalFormatting>
  <conditionalFormatting sqref="B48:M48">
    <cfRule type="containsText" dxfId="71" priority="12" stopIfTrue="1" operator="containsText" text="&lt;">
      <formula>NOT(ISERROR(SEARCH("&lt;",B48)))</formula>
    </cfRule>
  </conditionalFormatting>
  <conditionalFormatting sqref="B54:M54">
    <cfRule type="cellIs" dxfId="70" priority="84" operator="greaterThanOrEqual">
      <formula>$D$36</formula>
    </cfRule>
  </conditionalFormatting>
  <conditionalFormatting sqref="B54:M56">
    <cfRule type="containsText" dxfId="69" priority="33" stopIfTrue="1" operator="containsText" text="&lt;">
      <formula>NOT(ISERROR(SEARCH("&lt;",B54)))</formula>
    </cfRule>
  </conditionalFormatting>
  <conditionalFormatting sqref="B55:M55">
    <cfRule type="cellIs" dxfId="68" priority="59" operator="greaterThanOrEqual">
      <formula>$D$113</formula>
    </cfRule>
  </conditionalFormatting>
  <conditionalFormatting sqref="B56:M56">
    <cfRule type="cellIs" dxfId="67" priority="34" operator="greaterThanOrEqual">
      <formula>$D$190</formula>
    </cfRule>
  </conditionalFormatting>
  <conditionalFormatting sqref="B57:M57">
    <cfRule type="containsText" dxfId="66" priority="9" stopIfTrue="1" operator="containsText" text="&lt;">
      <formula>NOT(ISERROR(SEARCH("&lt;",B57)))</formula>
    </cfRule>
    <cfRule type="cellIs" dxfId="65" priority="10" operator="greaterThanOrEqual">
      <formula>$D$267</formula>
    </cfRule>
  </conditionalFormatting>
  <conditionalFormatting sqref="B62:M64">
    <cfRule type="containsText" dxfId="64" priority="31" stopIfTrue="1" operator="containsText" text="&lt;">
      <formula>NOT(ISERROR(SEARCH("&lt;",B62)))</formula>
    </cfRule>
  </conditionalFormatting>
  <conditionalFormatting sqref="B65:M65">
    <cfRule type="containsText" dxfId="63" priority="7" stopIfTrue="1" operator="containsText" text="&lt;">
      <formula>NOT(ISERROR(SEARCH("&lt;",B65)))</formula>
    </cfRule>
  </conditionalFormatting>
  <conditionalFormatting sqref="B70:M70">
    <cfRule type="cellIs" dxfId="62" priority="79" operator="greaterThanOrEqual">
      <formula>$C$17</formula>
    </cfRule>
  </conditionalFormatting>
  <conditionalFormatting sqref="B70:M72">
    <cfRule type="containsText" dxfId="61" priority="29" stopIfTrue="1" operator="containsText" text="&lt;">
      <formula>NOT(ISERROR(SEARCH("&lt;",B70)))</formula>
    </cfRule>
  </conditionalFormatting>
  <conditionalFormatting sqref="B71:M71">
    <cfRule type="cellIs" dxfId="60" priority="54" operator="greaterThanOrEqual">
      <formula>$C$94</formula>
    </cfRule>
  </conditionalFormatting>
  <conditionalFormatting sqref="B73:M73">
    <cfRule type="containsText" dxfId="59" priority="4" stopIfTrue="1" operator="containsText" text="&lt;">
      <formula>NOT(ISERROR(SEARCH("&lt;",B73)))</formula>
    </cfRule>
    <cfRule type="cellIs" dxfId="58" priority="5" operator="greaterThanOrEqual">
      <formula>$C$248</formula>
    </cfRule>
  </conditionalFormatting>
  <conditionalFormatting sqref="B78:M80">
    <cfRule type="containsText" dxfId="57" priority="27" stopIfTrue="1" operator="containsText" text="&lt;">
      <formula>NOT(ISERROR(SEARCH("&lt;",B78)))</formula>
    </cfRule>
  </conditionalFormatting>
  <conditionalFormatting sqref="B81:M81">
    <cfRule type="containsText" dxfId="56" priority="2" stopIfTrue="1" operator="containsText" text="&lt;">
      <formula>NOT(ISERROR(SEARCH("&lt;",B81)))</formula>
    </cfRule>
  </conditionalFormatting>
  <printOptions horizontalCentered="1"/>
  <pageMargins left="0.25" right="0.25" top="0.75" bottom="0.75" header="0.3" footer="0.3"/>
  <pageSetup paperSize="9" scale="76" orientation="landscape" r:id="rId1"/>
  <headerFooter>
    <oddHeader>&amp;LGebdykes Quarry Environmental Permit Application
Lightwater Quarries Ltd
&amp;CTable 1 - Manual Groundwater Elevation Measurements&amp;R&amp;G</oddHeader>
    <oddFooter>&amp;LNT14621&amp;RJune 2021</oddFooter>
  </headerFooter>
  <rowBreaks count="2" manualBreakCount="2">
    <brk id="33" max="32" man="1"/>
    <brk id="69" max="32" man="1"/>
  </rowBreaks>
  <colBreaks count="1" manualBreakCount="1">
    <brk id="14" max="86" man="1"/>
  </colBreaks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stopIfTrue="1" operator="containsText" id="{3A111397-B7DD-4726-8474-CF5BF73646A0}">
            <xm:f>NOT(ISERROR(SEARCH("-",B6)))</xm:f>
            <xm:f>"-"</xm:f>
            <x14:dxf/>
          </x14:cfRule>
          <xm:sqref>B6:L6</xm:sqref>
        </x14:conditionalFormatting>
        <x14:conditionalFormatting xmlns:xm="http://schemas.microsoft.com/office/excel/2006/main">
          <x14:cfRule type="containsText" priority="20" stopIfTrue="1" operator="containsText" id="{3F6B3EF3-3FB9-442B-98C3-1C85F8F1843D}">
            <xm:f>NOT(ISERROR(SEARCH("-",B14)))</xm:f>
            <xm:f>"-"</xm:f>
            <x14:dxf/>
          </x14:cfRule>
          <xm:sqref>B14:L14</xm:sqref>
        </x14:conditionalFormatting>
        <x14:conditionalFormatting xmlns:xm="http://schemas.microsoft.com/office/excel/2006/main">
          <x14:cfRule type="containsText" priority="18" stopIfTrue="1" operator="containsText" id="{6D68C2D0-C0EC-4096-8442-6D7D9FFB3258}">
            <xm:f>NOT(ISERROR(SEARCH("-",B22)))</xm:f>
            <xm:f>"-"</xm:f>
            <x14:dxf/>
          </x14:cfRule>
          <xm:sqref>B22:L22</xm:sqref>
        </x14:conditionalFormatting>
        <x14:conditionalFormatting xmlns:xm="http://schemas.microsoft.com/office/excel/2006/main">
          <x14:cfRule type="containsText" priority="16" stopIfTrue="1" operator="containsText" id="{CAA9EFEC-8E46-44FF-9C40-D91D7CC6F650}">
            <xm:f>NOT(ISERROR(SEARCH("-",B31)))</xm:f>
            <xm:f>"-"</xm:f>
            <x14:dxf/>
          </x14:cfRule>
          <xm:sqref>B31:L31</xm:sqref>
        </x14:conditionalFormatting>
        <x14:conditionalFormatting xmlns:xm="http://schemas.microsoft.com/office/excel/2006/main">
          <x14:cfRule type="containsText" priority="13" stopIfTrue="1" operator="containsText" id="{A3F4C939-175B-4299-99F3-AE43956520E7}">
            <xm:f>NOT(ISERROR(SEARCH("-",B40)))</xm:f>
            <xm:f>"-"</xm:f>
            <x14:dxf/>
          </x14:cfRule>
          <xm:sqref>B40:L40</xm:sqref>
        </x14:conditionalFormatting>
        <x14:conditionalFormatting xmlns:xm="http://schemas.microsoft.com/office/excel/2006/main">
          <x14:cfRule type="containsText" priority="11" stopIfTrue="1" operator="containsText" id="{05849397-2C95-4797-A0FE-D7B30F5127DB}">
            <xm:f>NOT(ISERROR(SEARCH("-",B48)))</xm:f>
            <xm:f>"-"</xm:f>
            <x14:dxf/>
          </x14:cfRule>
          <xm:sqref>B48:L48</xm:sqref>
        </x14:conditionalFormatting>
        <x14:conditionalFormatting xmlns:xm="http://schemas.microsoft.com/office/excel/2006/main">
          <x14:cfRule type="containsText" priority="8" stopIfTrue="1" operator="containsText" id="{A1755E4F-8E9B-4CE2-A569-CE8275F164D9}">
            <xm:f>NOT(ISERROR(SEARCH("-",B57)))</xm:f>
            <xm:f>"-"</xm:f>
            <x14:dxf/>
          </x14:cfRule>
          <xm:sqref>B57:L57</xm:sqref>
        </x14:conditionalFormatting>
        <x14:conditionalFormatting xmlns:xm="http://schemas.microsoft.com/office/excel/2006/main">
          <x14:cfRule type="containsText" priority="6" stopIfTrue="1" operator="containsText" id="{3124A267-D6C8-4537-90CD-B72BCE13FDA7}">
            <xm:f>NOT(ISERROR(SEARCH("-",B65)))</xm:f>
            <xm:f>"-"</xm:f>
            <x14:dxf/>
          </x14:cfRule>
          <xm:sqref>B65:L65</xm:sqref>
        </x14:conditionalFormatting>
        <x14:conditionalFormatting xmlns:xm="http://schemas.microsoft.com/office/excel/2006/main">
          <x14:cfRule type="containsText" priority="3" stopIfTrue="1" operator="containsText" id="{A76527D0-5D67-4791-A35C-E17C1FD8D5EE}">
            <xm:f>NOT(ISERROR(SEARCH("-",B73)))</xm:f>
            <xm:f>"-"</xm:f>
            <x14:dxf/>
          </x14:cfRule>
          <xm:sqref>B73:L73</xm:sqref>
        </x14:conditionalFormatting>
        <x14:conditionalFormatting xmlns:xm="http://schemas.microsoft.com/office/excel/2006/main">
          <x14:cfRule type="containsText" priority="1" stopIfTrue="1" operator="containsText" id="{BC01396B-FD53-4CC4-87F2-6FE4C8F3BD99}">
            <xm:f>NOT(ISERROR(SEARCH("-",B81)))</xm:f>
            <xm:f>"-"</xm:f>
            <x14:dxf/>
          </x14:cfRule>
          <xm:sqref>B81:L81</xm:sqref>
        </x14:conditionalFormatting>
        <x14:conditionalFormatting xmlns:xm="http://schemas.microsoft.com/office/excel/2006/main">
          <x14:cfRule type="containsText" priority="47" stopIfTrue="1" operator="containsText" id="{2C59B977-EF47-4830-813F-7F4362231F47}">
            <xm:f>NOT(ISERROR(SEARCH("-",B4)))</xm:f>
            <xm:f>"-"</xm:f>
            <x14:dxf/>
          </x14:cfRule>
          <xm:sqref>B4:M5</xm:sqref>
        </x14:conditionalFormatting>
        <x14:conditionalFormatting xmlns:xm="http://schemas.microsoft.com/office/excel/2006/main">
          <x14:cfRule type="containsText" priority="44" stopIfTrue="1" operator="containsText" id="{39AA0ACF-3570-4A9A-AD79-9C9271AC7385}">
            <xm:f>NOT(ISERROR(SEARCH("-",B11)))</xm:f>
            <xm:f>"-"</xm:f>
            <x14:dxf/>
          </x14:cfRule>
          <xm:sqref>B11:M13</xm:sqref>
        </x14:conditionalFormatting>
        <x14:conditionalFormatting xmlns:xm="http://schemas.microsoft.com/office/excel/2006/main">
          <x14:cfRule type="containsText" priority="42" stopIfTrue="1" operator="containsText" id="{F01CD702-C0DF-49A2-9CF4-CB7AEAE7D84F}">
            <xm:f>NOT(ISERROR(SEARCH("-",B19)))</xm:f>
            <xm:f>"-"</xm:f>
            <x14:dxf/>
          </x14:cfRule>
          <xm:sqref>B19:M21</xm:sqref>
        </x14:conditionalFormatting>
        <x14:conditionalFormatting xmlns:xm="http://schemas.microsoft.com/office/excel/2006/main">
          <x14:cfRule type="containsText" priority="40" stopIfTrue="1" operator="containsText" id="{CFC379AF-ED77-4BB7-B42F-102CCA5A5CC3}">
            <xm:f>NOT(ISERROR(SEARCH("-",B28)))</xm:f>
            <xm:f>"-"</xm:f>
            <x14:dxf/>
          </x14:cfRule>
          <xm:sqref>B28:M30</xm:sqref>
        </x14:conditionalFormatting>
        <x14:conditionalFormatting xmlns:xm="http://schemas.microsoft.com/office/excel/2006/main">
          <x14:cfRule type="containsText" priority="37" stopIfTrue="1" operator="containsText" id="{404BB3E4-C09B-413A-90AC-A82F63FEB6D3}">
            <xm:f>NOT(ISERROR(SEARCH("-",B37)))</xm:f>
            <xm:f>"-"</xm:f>
            <x14:dxf/>
          </x14:cfRule>
          <xm:sqref>B37:M39</xm:sqref>
        </x14:conditionalFormatting>
        <x14:conditionalFormatting xmlns:xm="http://schemas.microsoft.com/office/excel/2006/main">
          <x14:cfRule type="containsText" priority="35" stopIfTrue="1" operator="containsText" id="{68C13AD5-91BC-4A49-B23F-645B84E3D1B0}">
            <xm:f>NOT(ISERROR(SEARCH("-",B45)))</xm:f>
            <xm:f>"-"</xm:f>
            <x14:dxf/>
          </x14:cfRule>
          <xm:sqref>B45:M47</xm:sqref>
        </x14:conditionalFormatting>
        <x14:conditionalFormatting xmlns:xm="http://schemas.microsoft.com/office/excel/2006/main">
          <x14:cfRule type="containsText" priority="32" stopIfTrue="1" operator="containsText" id="{F4E7211F-9381-414C-9D2B-4D62FEB9DDC0}">
            <xm:f>NOT(ISERROR(SEARCH("-",B54)))</xm:f>
            <xm:f>"-"</xm:f>
            <x14:dxf/>
          </x14:cfRule>
          <xm:sqref>B54:M56</xm:sqref>
        </x14:conditionalFormatting>
        <x14:conditionalFormatting xmlns:xm="http://schemas.microsoft.com/office/excel/2006/main">
          <x14:cfRule type="containsText" priority="30" stopIfTrue="1" operator="containsText" id="{8DFA64E5-B355-43A3-AADE-BF56CCCB8F66}">
            <xm:f>NOT(ISERROR(SEARCH("-",B62)))</xm:f>
            <xm:f>"-"</xm:f>
            <x14:dxf/>
          </x14:cfRule>
          <xm:sqref>B62:M64</xm:sqref>
        </x14:conditionalFormatting>
        <x14:conditionalFormatting xmlns:xm="http://schemas.microsoft.com/office/excel/2006/main">
          <x14:cfRule type="containsText" priority="28" stopIfTrue="1" operator="containsText" id="{E7F951CD-94DF-4F97-B33D-DAE814603DC1}">
            <xm:f>NOT(ISERROR(SEARCH("-",B70)))</xm:f>
            <xm:f>"-"</xm:f>
            <x14:dxf/>
          </x14:cfRule>
          <xm:sqref>B70:M72</xm:sqref>
        </x14:conditionalFormatting>
        <x14:conditionalFormatting xmlns:xm="http://schemas.microsoft.com/office/excel/2006/main">
          <x14:cfRule type="containsText" priority="26" stopIfTrue="1" operator="containsText" id="{03E68E71-9622-4A34-894B-1266682D63B6}">
            <xm:f>NOT(ISERROR(SEARCH("-",B78)))</xm:f>
            <xm:f>"-"</xm:f>
            <x14:dxf/>
          </x14:cfRule>
          <xm:sqref>B78:M80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FD4E6-C89C-42A7-A3FF-F86578D7EE82}">
  <dimension ref="A1:N82"/>
  <sheetViews>
    <sheetView view="pageLayout" topLeftCell="M65" zoomScale="40" zoomScaleNormal="85" zoomScaleSheetLayoutView="40" zoomScalePageLayoutView="40" workbookViewId="0">
      <selection activeCell="AH79" sqref="AH79"/>
    </sheetView>
  </sheetViews>
  <sheetFormatPr defaultRowHeight="15"/>
  <cols>
    <col min="1" max="1" width="26.7109375" bestFit="1" customWidth="1"/>
    <col min="3" max="4" width="9.42578125" bestFit="1" customWidth="1"/>
    <col min="5" max="5" width="9.7109375" bestFit="1" customWidth="1"/>
    <col min="6" max="6" width="9.85546875" bestFit="1" customWidth="1"/>
    <col min="7" max="7" width="12.42578125" customWidth="1"/>
    <col min="8" max="8" width="10" customWidth="1"/>
  </cols>
  <sheetData>
    <row r="1" spans="1:14">
      <c r="B1" s="117" t="s">
        <v>144</v>
      </c>
    </row>
    <row r="2" spans="1:14" ht="15" customHeight="1">
      <c r="B2" s="4">
        <v>44044</v>
      </c>
      <c r="C2" s="4">
        <v>44075</v>
      </c>
      <c r="D2" s="4">
        <v>44105</v>
      </c>
      <c r="E2" s="4">
        <v>44136</v>
      </c>
      <c r="F2" s="4">
        <v>44166</v>
      </c>
      <c r="G2" s="4">
        <v>44197</v>
      </c>
      <c r="H2" s="4">
        <v>44228</v>
      </c>
      <c r="I2" s="4">
        <v>44256</v>
      </c>
      <c r="J2" s="4">
        <v>44301</v>
      </c>
      <c r="K2" s="4">
        <v>44317</v>
      </c>
      <c r="L2" s="4">
        <v>44348</v>
      </c>
      <c r="M2" s="5">
        <v>44593</v>
      </c>
      <c r="N2" s="5">
        <v>44895</v>
      </c>
    </row>
    <row r="3" spans="1:14" ht="33.75" customHeight="1">
      <c r="A3" t="s">
        <v>119</v>
      </c>
      <c r="B3">
        <v>0.1</v>
      </c>
      <c r="C3" t="s">
        <v>19</v>
      </c>
      <c r="D3" t="s">
        <v>90</v>
      </c>
      <c r="E3" t="s">
        <v>19</v>
      </c>
      <c r="F3" t="s">
        <v>19</v>
      </c>
      <c r="G3" t="s">
        <v>19</v>
      </c>
      <c r="H3" t="s">
        <v>19</v>
      </c>
      <c r="I3" t="s">
        <v>19</v>
      </c>
      <c r="J3" t="s">
        <v>19</v>
      </c>
      <c r="K3" t="s">
        <v>19</v>
      </c>
      <c r="L3" t="s">
        <v>19</v>
      </c>
      <c r="M3" t="s">
        <v>19</v>
      </c>
      <c r="N3" s="32" t="s">
        <v>19</v>
      </c>
    </row>
    <row r="4" spans="1:14" ht="15" customHeight="1">
      <c r="A4" t="s">
        <v>143</v>
      </c>
      <c r="B4" s="1">
        <v>0.1</v>
      </c>
      <c r="C4" s="1" t="s">
        <v>19</v>
      </c>
      <c r="D4" s="1" t="s">
        <v>19</v>
      </c>
      <c r="E4" s="1" t="s">
        <v>19</v>
      </c>
      <c r="F4" s="1" t="s">
        <v>19</v>
      </c>
      <c r="G4" s="1" t="s">
        <v>19</v>
      </c>
      <c r="H4" s="1" t="s">
        <v>19</v>
      </c>
      <c r="I4" s="1" t="s">
        <v>19</v>
      </c>
      <c r="J4" s="1" t="s">
        <v>19</v>
      </c>
      <c r="K4" s="1" t="s">
        <v>19</v>
      </c>
      <c r="L4" s="1" t="s">
        <v>19</v>
      </c>
      <c r="M4" s="9" t="s">
        <v>90</v>
      </c>
      <c r="N4" s="9" t="s">
        <v>90</v>
      </c>
    </row>
    <row r="5" spans="1:14">
      <c r="A5" t="s">
        <v>120</v>
      </c>
      <c r="B5" s="1">
        <v>0.1</v>
      </c>
      <c r="C5" s="1" t="s">
        <v>19</v>
      </c>
      <c r="D5" s="1" t="s">
        <v>19</v>
      </c>
      <c r="E5" s="1" t="s">
        <v>19</v>
      </c>
      <c r="F5" s="1" t="s">
        <v>19</v>
      </c>
      <c r="G5" s="1" t="s">
        <v>19</v>
      </c>
      <c r="H5" s="1" t="s">
        <v>19</v>
      </c>
      <c r="I5" s="1" t="s">
        <v>19</v>
      </c>
      <c r="J5" s="1" t="s">
        <v>19</v>
      </c>
      <c r="K5" s="1" t="s">
        <v>19</v>
      </c>
      <c r="L5" s="1" t="s">
        <v>19</v>
      </c>
      <c r="M5" s="32" t="s">
        <v>19</v>
      </c>
      <c r="N5" s="32" t="s">
        <v>19</v>
      </c>
    </row>
    <row r="6" spans="1:14" ht="15" customHeight="1">
      <c r="A6" t="s">
        <v>121</v>
      </c>
      <c r="B6" s="32">
        <v>0.8</v>
      </c>
      <c r="C6" s="32">
        <v>7.1</v>
      </c>
      <c r="D6" s="32">
        <v>3.3</v>
      </c>
      <c r="E6" s="32">
        <v>0.5</v>
      </c>
      <c r="F6" s="40" t="s">
        <v>19</v>
      </c>
      <c r="G6" s="32" t="s">
        <v>19</v>
      </c>
      <c r="H6" s="32" t="s">
        <v>19</v>
      </c>
      <c r="I6" s="32" t="s">
        <v>19</v>
      </c>
      <c r="J6" s="32" t="s">
        <v>19</v>
      </c>
      <c r="K6" s="32" t="s">
        <v>19</v>
      </c>
      <c r="L6" s="32" t="s">
        <v>19</v>
      </c>
      <c r="M6" s="32" t="s">
        <v>19</v>
      </c>
      <c r="N6" s="32" t="s">
        <v>19</v>
      </c>
    </row>
    <row r="7" spans="1:14" ht="15" customHeight="1">
      <c r="A7" t="s">
        <v>145</v>
      </c>
      <c r="B7">
        <v>0.1</v>
      </c>
      <c r="C7">
        <v>0.1</v>
      </c>
      <c r="D7">
        <v>0.1</v>
      </c>
      <c r="E7">
        <v>0.1</v>
      </c>
      <c r="F7">
        <v>0.1</v>
      </c>
      <c r="G7">
        <v>0.1</v>
      </c>
      <c r="H7">
        <v>0.1</v>
      </c>
      <c r="I7">
        <v>0.1</v>
      </c>
      <c r="J7">
        <v>0.1</v>
      </c>
      <c r="K7">
        <v>0.1</v>
      </c>
      <c r="L7">
        <v>0.1</v>
      </c>
      <c r="M7">
        <v>0.1</v>
      </c>
      <c r="N7">
        <v>0.1</v>
      </c>
    </row>
    <row r="9" spans="1:14">
      <c r="B9" s="117" t="s">
        <v>146</v>
      </c>
    </row>
    <row r="10" spans="1:14">
      <c r="B10" s="4">
        <v>44044</v>
      </c>
      <c r="C10" s="4">
        <v>44075</v>
      </c>
      <c r="D10" s="4">
        <v>44105</v>
      </c>
      <c r="E10" s="4">
        <v>44136</v>
      </c>
      <c r="F10" s="4">
        <v>44166</v>
      </c>
      <c r="G10" s="4">
        <v>44197</v>
      </c>
      <c r="H10" s="4">
        <v>44228</v>
      </c>
      <c r="I10" s="4">
        <v>44256</v>
      </c>
      <c r="J10" s="4">
        <v>44301</v>
      </c>
      <c r="K10" s="4">
        <v>44317</v>
      </c>
      <c r="L10" s="4">
        <v>44348</v>
      </c>
      <c r="M10" s="5">
        <v>44593</v>
      </c>
      <c r="N10" s="5">
        <v>44895</v>
      </c>
    </row>
    <row r="11" spans="1:14">
      <c r="A11" t="s">
        <v>119</v>
      </c>
      <c r="B11" s="1">
        <v>70.400000000000006</v>
      </c>
      <c r="C11" s="1">
        <v>18.399999999999999</v>
      </c>
      <c r="D11" s="1" t="s">
        <v>90</v>
      </c>
      <c r="E11" s="1">
        <v>103</v>
      </c>
      <c r="F11" s="1">
        <v>72</v>
      </c>
      <c r="G11" s="1">
        <v>67.400000000000006</v>
      </c>
      <c r="H11" s="1">
        <v>61.5</v>
      </c>
      <c r="I11" s="1">
        <v>70.2</v>
      </c>
      <c r="J11" s="1">
        <v>55.4</v>
      </c>
      <c r="K11" s="58">
        <v>63.5</v>
      </c>
      <c r="L11" s="1">
        <v>57.2</v>
      </c>
      <c r="M11" s="32">
        <v>66.8</v>
      </c>
      <c r="N11" s="32">
        <v>53.2</v>
      </c>
    </row>
    <row r="12" spans="1:14">
      <c r="A12" t="s">
        <v>143</v>
      </c>
      <c r="B12" s="1">
        <v>56.2</v>
      </c>
      <c r="C12" s="1">
        <v>11.7</v>
      </c>
      <c r="D12" s="1">
        <v>70.2</v>
      </c>
      <c r="E12" s="1">
        <v>65.3</v>
      </c>
      <c r="F12" s="1">
        <v>43.9</v>
      </c>
      <c r="G12" s="1">
        <v>55.6</v>
      </c>
      <c r="H12" s="1">
        <v>57.9</v>
      </c>
      <c r="I12" s="1">
        <v>74.5</v>
      </c>
      <c r="J12" s="1">
        <v>65.400000000000006</v>
      </c>
      <c r="K12" s="1">
        <v>65.400000000000006</v>
      </c>
      <c r="L12" s="1">
        <v>52.7</v>
      </c>
      <c r="M12" s="9" t="s">
        <v>90</v>
      </c>
      <c r="N12" s="9" t="s">
        <v>90</v>
      </c>
    </row>
    <row r="13" spans="1:14">
      <c r="A13" t="s">
        <v>120</v>
      </c>
      <c r="B13" s="1">
        <v>58.9</v>
      </c>
      <c r="C13" s="1">
        <v>15.9</v>
      </c>
      <c r="D13" s="1">
        <v>29.3</v>
      </c>
      <c r="E13" s="1">
        <v>77.400000000000006</v>
      </c>
      <c r="F13" s="1">
        <v>52.5</v>
      </c>
      <c r="G13" s="1">
        <v>52.3</v>
      </c>
      <c r="H13" s="1">
        <v>48.3</v>
      </c>
      <c r="I13" s="1">
        <v>61.1</v>
      </c>
      <c r="J13" s="1">
        <v>49.4</v>
      </c>
      <c r="K13" s="1">
        <v>53.6</v>
      </c>
      <c r="L13" s="1">
        <v>55.5</v>
      </c>
      <c r="M13" s="32">
        <v>62.3</v>
      </c>
      <c r="N13" s="32">
        <v>52.2</v>
      </c>
    </row>
    <row r="14" spans="1:14" ht="15" customHeight="1">
      <c r="A14" t="s">
        <v>121</v>
      </c>
      <c r="B14" s="32">
        <v>53.5</v>
      </c>
      <c r="C14" s="32">
        <v>6.5</v>
      </c>
      <c r="D14" s="32">
        <v>24</v>
      </c>
      <c r="E14" s="32">
        <v>36.799999999999997</v>
      </c>
      <c r="F14" s="1">
        <v>51.1</v>
      </c>
      <c r="G14" s="32">
        <v>53.5</v>
      </c>
      <c r="H14" s="32">
        <v>51.2</v>
      </c>
      <c r="I14" s="32">
        <v>56.3</v>
      </c>
      <c r="J14" s="32">
        <v>49.7</v>
      </c>
      <c r="K14" s="32">
        <v>65.099999999999994</v>
      </c>
      <c r="L14" s="32">
        <v>64.2</v>
      </c>
      <c r="M14" s="32">
        <v>69</v>
      </c>
      <c r="N14" s="32">
        <v>51.1</v>
      </c>
    </row>
    <row r="15" spans="1:14" ht="15" customHeight="1">
      <c r="A15" t="s">
        <v>147</v>
      </c>
      <c r="B15">
        <v>50</v>
      </c>
      <c r="C15">
        <v>50</v>
      </c>
      <c r="D15">
        <v>50</v>
      </c>
      <c r="E15">
        <v>50</v>
      </c>
      <c r="F15">
        <v>50</v>
      </c>
      <c r="G15">
        <v>50</v>
      </c>
      <c r="H15">
        <v>50</v>
      </c>
      <c r="I15">
        <v>50</v>
      </c>
      <c r="J15">
        <v>50</v>
      </c>
      <c r="K15">
        <v>50</v>
      </c>
      <c r="L15">
        <v>50</v>
      </c>
      <c r="M15">
        <v>50</v>
      </c>
      <c r="N15">
        <v>50</v>
      </c>
    </row>
    <row r="16" spans="1:14" ht="15" customHeight="1"/>
    <row r="17" spans="1:14" ht="15" customHeight="1">
      <c r="B17" s="117" t="s">
        <v>148</v>
      </c>
    </row>
    <row r="18" spans="1:14" ht="15" customHeight="1">
      <c r="B18" s="4">
        <v>44044</v>
      </c>
      <c r="C18" s="4">
        <v>44075</v>
      </c>
      <c r="D18" s="4">
        <v>44105</v>
      </c>
      <c r="E18" s="4">
        <v>44136</v>
      </c>
      <c r="F18" s="4">
        <v>44166</v>
      </c>
      <c r="G18" s="4">
        <v>44197</v>
      </c>
      <c r="H18" s="4">
        <v>44228</v>
      </c>
      <c r="I18" s="4">
        <v>44256</v>
      </c>
      <c r="J18" s="4">
        <v>44301</v>
      </c>
      <c r="K18" s="4">
        <v>44317</v>
      </c>
      <c r="L18" s="4">
        <v>44348</v>
      </c>
      <c r="M18" s="5">
        <v>44593</v>
      </c>
      <c r="N18" s="5">
        <v>44895</v>
      </c>
    </row>
    <row r="19" spans="1:14" ht="15" customHeight="1">
      <c r="A19" t="s">
        <v>119</v>
      </c>
      <c r="B19" s="1" t="s">
        <v>17</v>
      </c>
      <c r="C19" s="1">
        <v>0.5</v>
      </c>
      <c r="D19" s="1" t="s">
        <v>90</v>
      </c>
      <c r="E19" s="1" t="s">
        <v>17</v>
      </c>
      <c r="F19" s="1" t="s">
        <v>17</v>
      </c>
      <c r="G19" s="1" t="s">
        <v>17</v>
      </c>
      <c r="H19" s="1" t="s">
        <v>17</v>
      </c>
      <c r="I19" s="1" t="s">
        <v>17</v>
      </c>
      <c r="J19" s="1" t="s">
        <v>17</v>
      </c>
      <c r="K19" s="58" t="s">
        <v>17</v>
      </c>
      <c r="L19" s="1" t="s">
        <v>17</v>
      </c>
      <c r="M19" s="32" t="s">
        <v>17</v>
      </c>
      <c r="N19" s="32" t="s">
        <v>17</v>
      </c>
    </row>
    <row r="20" spans="1:14" ht="15" customHeight="1">
      <c r="A20" t="s">
        <v>143</v>
      </c>
      <c r="B20" s="1" t="s">
        <v>17</v>
      </c>
      <c r="C20" s="1" t="s">
        <v>17</v>
      </c>
      <c r="D20" s="1" t="s">
        <v>17</v>
      </c>
      <c r="E20" s="1" t="s">
        <v>17</v>
      </c>
      <c r="F20" s="1" t="s">
        <v>17</v>
      </c>
      <c r="G20" s="1" t="s">
        <v>17</v>
      </c>
      <c r="H20" s="1" t="s">
        <v>17</v>
      </c>
      <c r="I20" s="1" t="s">
        <v>17</v>
      </c>
      <c r="J20" s="1" t="s">
        <v>17</v>
      </c>
      <c r="K20" s="1" t="s">
        <v>17</v>
      </c>
      <c r="L20" s="1" t="s">
        <v>17</v>
      </c>
      <c r="M20" s="9" t="s">
        <v>90</v>
      </c>
      <c r="N20" s="9" t="s">
        <v>90</v>
      </c>
    </row>
    <row r="21" spans="1:14" ht="15" customHeight="1">
      <c r="A21" t="s">
        <v>120</v>
      </c>
      <c r="B21" s="1" t="s">
        <v>17</v>
      </c>
      <c r="C21" s="1" t="s">
        <v>17</v>
      </c>
      <c r="D21" s="1" t="s">
        <v>17</v>
      </c>
      <c r="E21" s="1" t="s">
        <v>17</v>
      </c>
      <c r="F21" s="1" t="s">
        <v>17</v>
      </c>
      <c r="G21" s="1" t="s">
        <v>17</v>
      </c>
      <c r="H21" s="1" t="s">
        <v>17</v>
      </c>
      <c r="I21" s="1" t="s">
        <v>17</v>
      </c>
      <c r="J21" s="1" t="s">
        <v>17</v>
      </c>
      <c r="K21" s="1" t="s">
        <v>17</v>
      </c>
      <c r="L21" s="1" t="s">
        <v>17</v>
      </c>
      <c r="M21" s="32" t="s">
        <v>17</v>
      </c>
      <c r="N21" s="32" t="s">
        <v>17</v>
      </c>
    </row>
    <row r="22" spans="1:14" ht="15" customHeight="1">
      <c r="A22" t="s">
        <v>121</v>
      </c>
      <c r="B22" s="32" t="s">
        <v>17</v>
      </c>
      <c r="C22" s="32" t="s">
        <v>17</v>
      </c>
      <c r="D22" s="32" t="s">
        <v>17</v>
      </c>
      <c r="E22" s="1" t="s">
        <v>17</v>
      </c>
      <c r="F22" s="1" t="s">
        <v>17</v>
      </c>
      <c r="G22" s="1" t="s">
        <v>17</v>
      </c>
      <c r="H22" s="1" t="s">
        <v>17</v>
      </c>
      <c r="I22" s="32" t="s">
        <v>17</v>
      </c>
      <c r="J22" s="32" t="s">
        <v>17</v>
      </c>
      <c r="K22" s="32" t="s">
        <v>17</v>
      </c>
      <c r="L22" s="32" t="s">
        <v>17</v>
      </c>
      <c r="M22" s="32" t="s">
        <v>17</v>
      </c>
      <c r="N22" s="32" t="s">
        <v>17</v>
      </c>
    </row>
    <row r="23" spans="1:14" ht="15" customHeight="1">
      <c r="A23" t="s">
        <v>149</v>
      </c>
      <c r="B23">
        <v>5</v>
      </c>
      <c r="C23">
        <v>5</v>
      </c>
      <c r="D23">
        <v>5</v>
      </c>
      <c r="E23">
        <v>5</v>
      </c>
      <c r="F23">
        <v>5</v>
      </c>
      <c r="G23">
        <v>5</v>
      </c>
      <c r="H23">
        <v>5</v>
      </c>
      <c r="I23">
        <v>5</v>
      </c>
      <c r="J23">
        <v>5</v>
      </c>
      <c r="K23">
        <v>5</v>
      </c>
      <c r="L23">
        <v>5</v>
      </c>
      <c r="M23">
        <v>5</v>
      </c>
      <c r="N23">
        <v>5</v>
      </c>
    </row>
    <row r="24" spans="1:14" ht="15" customHeight="1">
      <c r="A24" t="s">
        <v>150</v>
      </c>
      <c r="B24">
        <v>0.25</v>
      </c>
      <c r="C24">
        <v>0.25</v>
      </c>
      <c r="D24">
        <v>0.25</v>
      </c>
      <c r="E24">
        <v>0.25</v>
      </c>
      <c r="F24">
        <v>0.25</v>
      </c>
      <c r="G24">
        <v>0.25</v>
      </c>
      <c r="H24">
        <v>0.25</v>
      </c>
      <c r="I24">
        <v>0.25</v>
      </c>
      <c r="J24">
        <v>0.25</v>
      </c>
      <c r="K24">
        <v>0.25</v>
      </c>
      <c r="L24">
        <v>0.25</v>
      </c>
      <c r="M24">
        <v>0.25</v>
      </c>
      <c r="N24">
        <v>0.25</v>
      </c>
    </row>
    <row r="25" spans="1:14" ht="15" customHeight="1"/>
    <row r="26" spans="1:14" ht="15.75" customHeight="1">
      <c r="B26" s="117" t="s">
        <v>151</v>
      </c>
    </row>
    <row r="27" spans="1:14" ht="14.45" customHeight="1">
      <c r="B27" s="4">
        <v>44044</v>
      </c>
      <c r="C27" s="4">
        <v>44075</v>
      </c>
      <c r="D27" s="4">
        <v>44105</v>
      </c>
      <c r="E27" s="4">
        <v>44136</v>
      </c>
      <c r="F27" s="4">
        <v>44166</v>
      </c>
      <c r="G27" s="4">
        <v>44197</v>
      </c>
      <c r="H27" s="4">
        <v>44228</v>
      </c>
      <c r="I27" s="4">
        <v>44256</v>
      </c>
      <c r="J27" s="4">
        <v>44301</v>
      </c>
      <c r="K27" s="4">
        <v>44317</v>
      </c>
      <c r="L27" s="4">
        <v>44348</v>
      </c>
      <c r="M27" s="5">
        <v>44593</v>
      </c>
      <c r="N27" s="5">
        <v>44895</v>
      </c>
    </row>
    <row r="28" spans="1:14" ht="14.45" customHeight="1">
      <c r="A28" t="s">
        <v>119</v>
      </c>
      <c r="B28" s="1">
        <v>2</v>
      </c>
      <c r="C28" s="1">
        <v>401</v>
      </c>
      <c r="D28" s="1" t="s">
        <v>90</v>
      </c>
      <c r="E28" s="1" t="s">
        <v>90</v>
      </c>
      <c r="F28" s="1">
        <v>3</v>
      </c>
      <c r="G28" s="1">
        <v>7</v>
      </c>
      <c r="H28" s="1">
        <v>7</v>
      </c>
      <c r="I28" s="1">
        <v>6</v>
      </c>
      <c r="J28" s="1">
        <v>4</v>
      </c>
      <c r="K28" s="58">
        <v>293</v>
      </c>
      <c r="L28" s="1">
        <v>3</v>
      </c>
      <c r="M28" s="32">
        <v>2</v>
      </c>
      <c r="N28" s="32">
        <v>4</v>
      </c>
    </row>
    <row r="29" spans="1:14" ht="14.45" customHeight="1">
      <c r="A29" t="s">
        <v>143</v>
      </c>
      <c r="B29" s="1">
        <v>2</v>
      </c>
      <c r="C29" s="1">
        <v>4</v>
      </c>
      <c r="D29" s="1">
        <v>4</v>
      </c>
      <c r="E29" s="1" t="s">
        <v>90</v>
      </c>
      <c r="F29" s="1" t="s">
        <v>16</v>
      </c>
      <c r="G29" s="1">
        <v>3</v>
      </c>
      <c r="H29" s="1">
        <v>6</v>
      </c>
      <c r="I29" s="1">
        <v>12</v>
      </c>
      <c r="J29" s="1">
        <v>2</v>
      </c>
      <c r="K29" s="1">
        <v>2</v>
      </c>
      <c r="L29" s="1">
        <v>12</v>
      </c>
      <c r="M29" s="9" t="s">
        <v>90</v>
      </c>
      <c r="N29" s="9" t="s">
        <v>90</v>
      </c>
    </row>
    <row r="30" spans="1:14" ht="15" customHeight="1">
      <c r="A30" t="s">
        <v>120</v>
      </c>
      <c r="B30" s="1">
        <v>4</v>
      </c>
      <c r="C30" s="1">
        <v>1</v>
      </c>
      <c r="D30" s="1">
        <v>7</v>
      </c>
      <c r="E30" s="1" t="s">
        <v>90</v>
      </c>
      <c r="F30" s="1">
        <v>13</v>
      </c>
      <c r="G30" s="1">
        <v>4</v>
      </c>
      <c r="H30" s="1">
        <v>3</v>
      </c>
      <c r="I30" s="1">
        <v>2</v>
      </c>
      <c r="J30" s="1" t="s">
        <v>16</v>
      </c>
      <c r="K30" s="1" t="s">
        <v>16</v>
      </c>
      <c r="L30" s="1" t="s">
        <v>16</v>
      </c>
      <c r="M30" s="32" t="s">
        <v>16</v>
      </c>
      <c r="N30" s="32">
        <v>1</v>
      </c>
    </row>
    <row r="31" spans="1:14" ht="15" customHeight="1">
      <c r="A31" t="s">
        <v>121</v>
      </c>
      <c r="B31" s="7">
        <v>4</v>
      </c>
      <c r="C31" s="32">
        <v>72</v>
      </c>
      <c r="D31" s="7">
        <v>17</v>
      </c>
      <c r="E31" s="1" t="s">
        <v>90</v>
      </c>
      <c r="F31" s="1">
        <v>5</v>
      </c>
      <c r="G31" s="1">
        <v>2</v>
      </c>
      <c r="H31" s="1">
        <v>2</v>
      </c>
      <c r="I31" s="7">
        <v>1</v>
      </c>
      <c r="J31" s="7">
        <v>1</v>
      </c>
      <c r="K31" s="7" t="s">
        <v>16</v>
      </c>
      <c r="L31" s="32">
        <v>2</v>
      </c>
      <c r="M31" s="32" t="s">
        <v>16</v>
      </c>
      <c r="N31" s="32">
        <v>1</v>
      </c>
    </row>
    <row r="32" spans="1:14">
      <c r="A32" t="s">
        <v>152</v>
      </c>
      <c r="B32">
        <v>50</v>
      </c>
      <c r="C32">
        <v>50</v>
      </c>
      <c r="D32">
        <v>50</v>
      </c>
      <c r="E32">
        <v>50</v>
      </c>
      <c r="F32">
        <v>50</v>
      </c>
      <c r="G32">
        <v>50</v>
      </c>
      <c r="H32">
        <v>50</v>
      </c>
      <c r="I32">
        <v>50</v>
      </c>
      <c r="J32">
        <v>50</v>
      </c>
      <c r="K32">
        <v>50</v>
      </c>
      <c r="L32">
        <v>50</v>
      </c>
      <c r="M32">
        <v>50</v>
      </c>
      <c r="N32">
        <v>50</v>
      </c>
    </row>
    <row r="33" spans="1:14">
      <c r="A33" t="s">
        <v>153</v>
      </c>
      <c r="B33">
        <v>123</v>
      </c>
      <c r="C33">
        <v>123</v>
      </c>
      <c r="D33">
        <v>123</v>
      </c>
      <c r="E33">
        <v>123</v>
      </c>
      <c r="F33">
        <v>123</v>
      </c>
      <c r="G33">
        <v>123</v>
      </c>
      <c r="H33">
        <v>123</v>
      </c>
      <c r="I33">
        <v>123</v>
      </c>
      <c r="J33">
        <v>123</v>
      </c>
      <c r="K33">
        <v>123</v>
      </c>
      <c r="L33">
        <v>123</v>
      </c>
      <c r="M33">
        <v>123</v>
      </c>
      <c r="N33">
        <v>123</v>
      </c>
    </row>
    <row r="35" spans="1:14">
      <c r="B35" s="117" t="s">
        <v>154</v>
      </c>
    </row>
    <row r="36" spans="1:14">
      <c r="B36" s="4">
        <v>44044</v>
      </c>
      <c r="C36" s="4">
        <v>44075</v>
      </c>
      <c r="D36" s="4">
        <v>44105</v>
      </c>
      <c r="E36" s="4">
        <v>44136</v>
      </c>
      <c r="F36" s="4">
        <v>44166</v>
      </c>
      <c r="G36" s="4">
        <v>44197</v>
      </c>
      <c r="H36" s="4">
        <v>44228</v>
      </c>
      <c r="I36" s="4">
        <v>44256</v>
      </c>
      <c r="J36" s="4">
        <v>44301</v>
      </c>
      <c r="K36" s="4">
        <v>44317</v>
      </c>
      <c r="L36" s="4">
        <v>44348</v>
      </c>
      <c r="M36" s="5">
        <v>44593</v>
      </c>
      <c r="N36" s="5">
        <v>44895</v>
      </c>
    </row>
    <row r="37" spans="1:14">
      <c r="A37" t="s">
        <v>119</v>
      </c>
      <c r="B37" s="1">
        <v>28</v>
      </c>
      <c r="C37" s="1">
        <v>70</v>
      </c>
      <c r="D37" s="1" t="s">
        <v>90</v>
      </c>
      <c r="E37" s="1" t="s">
        <v>90</v>
      </c>
      <c r="F37" s="1">
        <v>40</v>
      </c>
      <c r="G37" s="1">
        <v>40</v>
      </c>
      <c r="H37" s="1">
        <v>40</v>
      </c>
      <c r="I37" s="1">
        <v>37</v>
      </c>
      <c r="J37" s="1">
        <v>38</v>
      </c>
      <c r="K37" s="58">
        <v>98</v>
      </c>
      <c r="L37" s="1">
        <v>40</v>
      </c>
      <c r="M37" s="32">
        <v>43</v>
      </c>
      <c r="N37" s="32">
        <v>42</v>
      </c>
    </row>
    <row r="38" spans="1:14">
      <c r="A38" t="s">
        <v>143</v>
      </c>
      <c r="B38" s="1">
        <v>31</v>
      </c>
      <c r="C38" s="1">
        <v>29</v>
      </c>
      <c r="D38" s="1">
        <v>31</v>
      </c>
      <c r="E38" s="1" t="s">
        <v>90</v>
      </c>
      <c r="F38" s="1">
        <v>26</v>
      </c>
      <c r="G38" s="1">
        <v>27</v>
      </c>
      <c r="H38" s="1">
        <v>32</v>
      </c>
      <c r="I38" s="1">
        <v>35</v>
      </c>
      <c r="J38" s="1">
        <v>36</v>
      </c>
      <c r="K38" s="1">
        <v>35</v>
      </c>
      <c r="L38" s="1">
        <v>35</v>
      </c>
      <c r="M38" s="9" t="s">
        <v>90</v>
      </c>
      <c r="N38" s="9" t="s">
        <v>90</v>
      </c>
    </row>
    <row r="39" spans="1:14">
      <c r="A39" t="s">
        <v>120</v>
      </c>
      <c r="B39" s="1">
        <v>45</v>
      </c>
      <c r="C39" s="1">
        <v>45</v>
      </c>
      <c r="D39" s="1">
        <v>52</v>
      </c>
      <c r="E39" s="1" t="s">
        <v>90</v>
      </c>
      <c r="F39" s="1">
        <v>45</v>
      </c>
      <c r="G39" s="1">
        <v>44</v>
      </c>
      <c r="H39" s="1">
        <v>46</v>
      </c>
      <c r="I39" s="1">
        <v>45</v>
      </c>
      <c r="J39" s="1">
        <v>48</v>
      </c>
      <c r="K39" s="1">
        <v>47</v>
      </c>
      <c r="L39" s="1">
        <v>49</v>
      </c>
      <c r="M39" s="32">
        <v>51</v>
      </c>
      <c r="N39" s="32">
        <v>44</v>
      </c>
    </row>
    <row r="40" spans="1:14">
      <c r="A40" t="s">
        <v>121</v>
      </c>
      <c r="B40" s="7">
        <v>38</v>
      </c>
      <c r="C40" s="7">
        <v>25</v>
      </c>
      <c r="D40" s="7">
        <v>39</v>
      </c>
      <c r="E40" s="1" t="s">
        <v>90</v>
      </c>
      <c r="F40" s="1">
        <v>38</v>
      </c>
      <c r="G40" s="1">
        <v>39</v>
      </c>
      <c r="H40" s="1">
        <v>37</v>
      </c>
      <c r="I40" s="7">
        <v>36</v>
      </c>
      <c r="J40" s="7">
        <v>39</v>
      </c>
      <c r="K40" s="7">
        <v>40</v>
      </c>
      <c r="L40" s="7">
        <v>40</v>
      </c>
      <c r="M40" s="32">
        <v>44</v>
      </c>
      <c r="N40" s="32">
        <v>38</v>
      </c>
    </row>
    <row r="41" spans="1:14">
      <c r="A41" t="s">
        <v>147</v>
      </c>
      <c r="B41">
        <v>50</v>
      </c>
      <c r="C41">
        <v>50</v>
      </c>
      <c r="D41">
        <v>50</v>
      </c>
      <c r="E41">
        <v>50</v>
      </c>
      <c r="F41">
        <v>50</v>
      </c>
      <c r="G41">
        <v>50</v>
      </c>
      <c r="H41">
        <v>50</v>
      </c>
      <c r="I41">
        <v>50</v>
      </c>
      <c r="J41">
        <v>50</v>
      </c>
      <c r="K41">
        <v>50</v>
      </c>
      <c r="L41">
        <v>50</v>
      </c>
      <c r="M41">
        <v>50</v>
      </c>
      <c r="N41">
        <v>50</v>
      </c>
    </row>
    <row r="43" spans="1:14">
      <c r="B43" s="117" t="s">
        <v>170</v>
      </c>
    </row>
    <row r="44" spans="1:14">
      <c r="B44" s="4">
        <v>44044</v>
      </c>
      <c r="C44" s="4">
        <v>44075</v>
      </c>
      <c r="D44" s="4">
        <v>44105</v>
      </c>
      <c r="E44" s="4">
        <v>44136</v>
      </c>
      <c r="F44" s="4">
        <v>44166</v>
      </c>
      <c r="G44" s="4">
        <v>44197</v>
      </c>
      <c r="H44" s="4">
        <v>44228</v>
      </c>
      <c r="I44" s="4">
        <v>44256</v>
      </c>
      <c r="J44" s="4">
        <v>44301</v>
      </c>
      <c r="K44" s="4">
        <v>44317</v>
      </c>
      <c r="L44" s="4">
        <v>44348</v>
      </c>
      <c r="M44" s="5">
        <v>44593</v>
      </c>
      <c r="N44" s="5">
        <v>44895</v>
      </c>
    </row>
    <row r="45" spans="1:14">
      <c r="A45" t="s">
        <v>119</v>
      </c>
      <c r="B45" s="1" t="s">
        <v>16</v>
      </c>
      <c r="C45" s="1" t="s">
        <v>16</v>
      </c>
      <c r="D45" s="1" t="s">
        <v>90</v>
      </c>
      <c r="E45" s="1">
        <v>9</v>
      </c>
      <c r="F45" s="1" t="s">
        <v>16</v>
      </c>
      <c r="G45" s="1" t="s">
        <v>16</v>
      </c>
      <c r="H45" s="1" t="s">
        <v>16</v>
      </c>
      <c r="I45" s="1" t="s">
        <v>16</v>
      </c>
      <c r="J45" s="1" t="s">
        <v>16</v>
      </c>
      <c r="K45" s="58">
        <v>2</v>
      </c>
      <c r="L45" s="1" t="s">
        <v>16</v>
      </c>
      <c r="M45" s="32" t="s">
        <v>16</v>
      </c>
      <c r="N45" s="32" t="s">
        <v>16</v>
      </c>
    </row>
    <row r="46" spans="1:14">
      <c r="A46" t="s">
        <v>143</v>
      </c>
      <c r="B46" s="1" t="s">
        <v>16</v>
      </c>
      <c r="C46" s="1">
        <v>1</v>
      </c>
      <c r="D46" s="1" t="s">
        <v>16</v>
      </c>
      <c r="E46" s="1">
        <v>10</v>
      </c>
      <c r="F46" s="1">
        <v>11</v>
      </c>
      <c r="G46" s="1" t="s">
        <v>16</v>
      </c>
      <c r="H46" s="1" t="s">
        <v>16</v>
      </c>
      <c r="I46" s="1" t="s">
        <v>16</v>
      </c>
      <c r="J46" s="1">
        <v>1</v>
      </c>
      <c r="K46" s="1" t="s">
        <v>16</v>
      </c>
      <c r="L46" s="1" t="s">
        <v>16</v>
      </c>
      <c r="M46" s="9" t="s">
        <v>90</v>
      </c>
      <c r="N46" s="9" t="s">
        <v>90</v>
      </c>
    </row>
    <row r="47" spans="1:14">
      <c r="A47" t="s">
        <v>120</v>
      </c>
      <c r="B47" s="1" t="s">
        <v>16</v>
      </c>
      <c r="C47" s="1" t="s">
        <v>16</v>
      </c>
      <c r="D47" s="1" t="s">
        <v>16</v>
      </c>
      <c r="E47" s="1" t="s">
        <v>16</v>
      </c>
      <c r="F47" s="1" t="s">
        <v>16</v>
      </c>
      <c r="G47" s="1" t="s">
        <v>16</v>
      </c>
      <c r="H47" s="1" t="s">
        <v>16</v>
      </c>
      <c r="I47" s="1" t="s">
        <v>16</v>
      </c>
      <c r="J47" s="1" t="s">
        <v>16</v>
      </c>
      <c r="K47" s="1" t="s">
        <v>16</v>
      </c>
      <c r="L47" s="1">
        <v>1</v>
      </c>
      <c r="M47" s="32" t="s">
        <v>16</v>
      </c>
      <c r="N47" s="32" t="s">
        <v>16</v>
      </c>
    </row>
    <row r="48" spans="1:14">
      <c r="A48" t="s">
        <v>121</v>
      </c>
      <c r="B48" s="32" t="s">
        <v>16</v>
      </c>
      <c r="C48" s="7">
        <v>1</v>
      </c>
      <c r="D48" s="7">
        <v>2</v>
      </c>
      <c r="E48" s="1" t="s">
        <v>16</v>
      </c>
      <c r="F48" s="1" t="s">
        <v>16</v>
      </c>
      <c r="G48" s="1" t="s">
        <v>16</v>
      </c>
      <c r="H48" s="1" t="s">
        <v>16</v>
      </c>
      <c r="I48" s="32" t="s">
        <v>16</v>
      </c>
      <c r="J48" s="7">
        <v>1</v>
      </c>
      <c r="K48" s="7" t="s">
        <v>16</v>
      </c>
      <c r="L48" s="32">
        <v>1</v>
      </c>
      <c r="M48" s="32" t="s">
        <v>16</v>
      </c>
      <c r="N48" s="32" t="s">
        <v>16</v>
      </c>
    </row>
    <row r="49" spans="1:14">
      <c r="A49" t="s">
        <v>156</v>
      </c>
      <c r="B49">
        <v>50</v>
      </c>
      <c r="C49">
        <v>50</v>
      </c>
      <c r="D49">
        <v>50</v>
      </c>
      <c r="E49">
        <v>50</v>
      </c>
      <c r="F49">
        <v>50</v>
      </c>
      <c r="G49">
        <v>50</v>
      </c>
      <c r="H49">
        <v>50</v>
      </c>
      <c r="I49">
        <v>50</v>
      </c>
      <c r="J49">
        <v>50</v>
      </c>
      <c r="K49">
        <v>50</v>
      </c>
      <c r="L49">
        <v>50</v>
      </c>
      <c r="M49">
        <v>50</v>
      </c>
      <c r="N49">
        <v>50</v>
      </c>
    </row>
    <row r="50" spans="1:14">
      <c r="A50" t="s">
        <v>157</v>
      </c>
      <c r="B50">
        <v>4.7</v>
      </c>
      <c r="C50">
        <v>4.7</v>
      </c>
      <c r="D50">
        <v>4.7</v>
      </c>
      <c r="E50">
        <v>4.7</v>
      </c>
      <c r="F50">
        <v>4.7</v>
      </c>
      <c r="G50">
        <v>4.7</v>
      </c>
      <c r="H50">
        <v>4.7</v>
      </c>
      <c r="I50">
        <v>4.7</v>
      </c>
      <c r="J50">
        <v>4.7</v>
      </c>
      <c r="K50">
        <v>4.7</v>
      </c>
      <c r="L50">
        <v>4.7</v>
      </c>
      <c r="M50">
        <v>4.7</v>
      </c>
      <c r="N50">
        <v>4.7</v>
      </c>
    </row>
    <row r="52" spans="1:14">
      <c r="B52" s="117" t="s">
        <v>158</v>
      </c>
    </row>
    <row r="53" spans="1:14">
      <c r="B53" s="4">
        <v>44044</v>
      </c>
      <c r="C53" s="4">
        <v>44075</v>
      </c>
      <c r="D53" s="4">
        <v>44105</v>
      </c>
      <c r="E53" s="4">
        <v>44136</v>
      </c>
      <c r="F53" s="4">
        <v>44166</v>
      </c>
      <c r="G53" s="4">
        <v>44197</v>
      </c>
      <c r="H53" s="4">
        <v>44228</v>
      </c>
      <c r="I53" s="4">
        <v>44256</v>
      </c>
      <c r="J53" s="4">
        <v>44301</v>
      </c>
      <c r="K53" s="4">
        <v>44317</v>
      </c>
      <c r="L53" s="4">
        <v>44348</v>
      </c>
      <c r="M53" s="5">
        <v>44593</v>
      </c>
      <c r="N53" s="5">
        <v>44895</v>
      </c>
    </row>
    <row r="54" spans="1:14">
      <c r="A54" t="s">
        <v>119</v>
      </c>
      <c r="B54" s="1">
        <v>1</v>
      </c>
      <c r="C54" s="1">
        <v>8</v>
      </c>
      <c r="D54" s="1" t="s">
        <v>90</v>
      </c>
      <c r="E54" s="1">
        <v>3</v>
      </c>
      <c r="F54" s="1">
        <v>3</v>
      </c>
      <c r="G54" s="1">
        <v>2</v>
      </c>
      <c r="H54" s="1">
        <v>3</v>
      </c>
      <c r="I54" s="1">
        <v>3</v>
      </c>
      <c r="J54" s="1">
        <v>2</v>
      </c>
      <c r="K54" s="58">
        <v>12</v>
      </c>
      <c r="L54" s="1">
        <v>7</v>
      </c>
      <c r="M54" s="32">
        <v>9</v>
      </c>
      <c r="N54" s="32">
        <v>5</v>
      </c>
    </row>
    <row r="55" spans="1:14">
      <c r="A55" t="s">
        <v>143</v>
      </c>
      <c r="B55" s="1">
        <v>1</v>
      </c>
      <c r="C55" s="1">
        <v>4</v>
      </c>
      <c r="D55" s="1">
        <v>14</v>
      </c>
      <c r="E55" s="1">
        <v>2</v>
      </c>
      <c r="F55" s="1">
        <v>1</v>
      </c>
      <c r="G55" s="1">
        <v>2</v>
      </c>
      <c r="H55" s="1">
        <v>2</v>
      </c>
      <c r="I55" s="1">
        <v>3</v>
      </c>
      <c r="J55" s="1">
        <v>2</v>
      </c>
      <c r="K55" s="1">
        <v>3</v>
      </c>
      <c r="L55" s="1">
        <v>6</v>
      </c>
      <c r="M55" s="9" t="s">
        <v>90</v>
      </c>
      <c r="N55" s="9" t="s">
        <v>90</v>
      </c>
    </row>
    <row r="56" spans="1:14">
      <c r="A56" t="s">
        <v>120</v>
      </c>
      <c r="B56" s="1">
        <v>3</v>
      </c>
      <c r="C56" s="1">
        <v>3</v>
      </c>
      <c r="D56" s="1">
        <v>17</v>
      </c>
      <c r="E56" s="1">
        <v>2</v>
      </c>
      <c r="F56" s="1">
        <v>6</v>
      </c>
      <c r="G56" s="1">
        <v>14</v>
      </c>
      <c r="H56" s="1">
        <v>4</v>
      </c>
      <c r="I56" s="1">
        <v>2</v>
      </c>
      <c r="J56" s="1">
        <v>2</v>
      </c>
      <c r="K56" s="1">
        <v>4</v>
      </c>
      <c r="L56" s="1">
        <v>3</v>
      </c>
      <c r="M56" s="32">
        <v>3</v>
      </c>
      <c r="N56" s="32">
        <v>3</v>
      </c>
    </row>
    <row r="57" spans="1:14">
      <c r="A57" t="s">
        <v>121</v>
      </c>
      <c r="B57" s="32">
        <v>5</v>
      </c>
      <c r="C57" s="115">
        <v>38</v>
      </c>
      <c r="D57" s="32">
        <v>4</v>
      </c>
      <c r="E57" s="1">
        <v>23</v>
      </c>
      <c r="F57" s="1">
        <v>3</v>
      </c>
      <c r="G57" s="1">
        <v>1</v>
      </c>
      <c r="H57" s="1">
        <v>2</v>
      </c>
      <c r="I57" s="32">
        <v>2</v>
      </c>
      <c r="J57" s="32">
        <v>3</v>
      </c>
      <c r="K57" s="32">
        <v>2</v>
      </c>
      <c r="L57" s="32">
        <v>3</v>
      </c>
      <c r="M57" s="32">
        <v>6</v>
      </c>
      <c r="N57" s="32">
        <v>7</v>
      </c>
    </row>
    <row r="58" spans="1:14">
      <c r="A58" t="s">
        <v>159</v>
      </c>
      <c r="B58">
        <v>10.9</v>
      </c>
      <c r="C58">
        <v>10.9</v>
      </c>
      <c r="D58">
        <v>10.9</v>
      </c>
      <c r="E58">
        <v>10.9</v>
      </c>
      <c r="F58">
        <v>10.9</v>
      </c>
      <c r="G58">
        <v>10.9</v>
      </c>
      <c r="H58">
        <v>10.9</v>
      </c>
      <c r="I58">
        <v>10.9</v>
      </c>
      <c r="J58">
        <v>10.9</v>
      </c>
      <c r="K58">
        <v>10.9</v>
      </c>
      <c r="L58">
        <v>10.9</v>
      </c>
      <c r="M58">
        <v>10.9</v>
      </c>
      <c r="N58">
        <v>10.9</v>
      </c>
    </row>
    <row r="60" spans="1:14">
      <c r="B60" s="117" t="s">
        <v>168</v>
      </c>
    </row>
    <row r="61" spans="1:14">
      <c r="B61" s="4">
        <v>44044</v>
      </c>
      <c r="C61" s="4">
        <v>44075</v>
      </c>
      <c r="D61" s="4">
        <v>44105</v>
      </c>
      <c r="E61" s="4">
        <v>44136</v>
      </c>
      <c r="F61" s="4">
        <v>44166</v>
      </c>
      <c r="G61" s="4">
        <v>44197</v>
      </c>
      <c r="H61" s="4">
        <v>44228</v>
      </c>
      <c r="I61" s="4">
        <v>44256</v>
      </c>
      <c r="J61" s="4">
        <v>44301</v>
      </c>
      <c r="K61" s="4">
        <v>44317</v>
      </c>
      <c r="L61" s="4">
        <v>44348</v>
      </c>
      <c r="M61" s="5">
        <v>44593</v>
      </c>
      <c r="N61" s="5">
        <v>44895</v>
      </c>
    </row>
    <row r="62" spans="1:14">
      <c r="A62" t="s">
        <v>119</v>
      </c>
      <c r="B62" s="1">
        <v>2</v>
      </c>
      <c r="C62" s="1">
        <v>4</v>
      </c>
      <c r="D62" s="1" t="s">
        <v>90</v>
      </c>
      <c r="E62" s="1">
        <v>6</v>
      </c>
      <c r="F62" s="1" t="s">
        <v>16</v>
      </c>
      <c r="G62" s="1">
        <v>2</v>
      </c>
      <c r="H62" s="1">
        <v>2</v>
      </c>
      <c r="I62" s="1">
        <v>3</v>
      </c>
      <c r="J62" s="1">
        <v>3</v>
      </c>
      <c r="K62" s="58">
        <v>4</v>
      </c>
      <c r="L62" s="1" t="s">
        <v>16</v>
      </c>
      <c r="M62" s="32">
        <v>7</v>
      </c>
      <c r="N62" s="32" t="s">
        <v>178</v>
      </c>
    </row>
    <row r="63" spans="1:14">
      <c r="A63" t="s">
        <v>143</v>
      </c>
      <c r="B63" s="1">
        <v>1</v>
      </c>
      <c r="C63" s="1">
        <v>2</v>
      </c>
      <c r="D63" s="1">
        <v>4</v>
      </c>
      <c r="E63" s="1">
        <v>3</v>
      </c>
      <c r="F63" s="1" t="s">
        <v>16</v>
      </c>
      <c r="G63" s="1">
        <v>3</v>
      </c>
      <c r="H63" s="1">
        <v>2</v>
      </c>
      <c r="I63" s="1">
        <v>2</v>
      </c>
      <c r="J63" s="1">
        <v>3</v>
      </c>
      <c r="K63" s="1">
        <v>6</v>
      </c>
      <c r="L63" s="1" t="s">
        <v>16</v>
      </c>
      <c r="M63" s="9" t="s">
        <v>90</v>
      </c>
      <c r="N63" s="9" t="s">
        <v>90</v>
      </c>
    </row>
    <row r="64" spans="1:14">
      <c r="A64" t="s">
        <v>120</v>
      </c>
      <c r="B64" s="1">
        <v>2</v>
      </c>
      <c r="C64" s="1">
        <v>2</v>
      </c>
      <c r="D64" s="1">
        <v>12</v>
      </c>
      <c r="E64" s="1">
        <v>7</v>
      </c>
      <c r="F64" s="1" t="s">
        <v>16</v>
      </c>
      <c r="G64" s="1">
        <v>5</v>
      </c>
      <c r="H64" s="1">
        <v>3</v>
      </c>
      <c r="I64" s="1">
        <v>1</v>
      </c>
      <c r="J64" s="1">
        <v>1</v>
      </c>
      <c r="K64" s="1">
        <v>6</v>
      </c>
      <c r="L64" s="1" t="s">
        <v>16</v>
      </c>
      <c r="M64" s="32">
        <v>13</v>
      </c>
      <c r="N64" s="32" t="s">
        <v>178</v>
      </c>
    </row>
    <row r="65" spans="1:14">
      <c r="A65" t="s">
        <v>121</v>
      </c>
      <c r="B65" s="32">
        <v>1</v>
      </c>
      <c r="C65" s="32">
        <v>3</v>
      </c>
      <c r="D65" s="32" t="s">
        <v>16</v>
      </c>
      <c r="E65" s="1">
        <v>6</v>
      </c>
      <c r="F65" s="1" t="s">
        <v>16</v>
      </c>
      <c r="G65" s="1">
        <v>13</v>
      </c>
      <c r="H65" s="1">
        <v>1</v>
      </c>
      <c r="I65" s="32">
        <v>2</v>
      </c>
      <c r="J65" s="32">
        <v>2</v>
      </c>
      <c r="K65" s="32">
        <v>4</v>
      </c>
      <c r="L65" s="32" t="s">
        <v>16</v>
      </c>
      <c r="M65" s="32">
        <v>8</v>
      </c>
      <c r="N65" s="32" t="s">
        <v>178</v>
      </c>
    </row>
    <row r="66" spans="1:14">
      <c r="A66" t="s">
        <v>169</v>
      </c>
      <c r="B66">
        <v>1</v>
      </c>
      <c r="C66">
        <v>1</v>
      </c>
      <c r="D66">
        <v>1</v>
      </c>
      <c r="E66">
        <v>1</v>
      </c>
      <c r="F66">
        <v>1</v>
      </c>
      <c r="G66">
        <v>1</v>
      </c>
      <c r="H66">
        <v>1</v>
      </c>
      <c r="I66">
        <v>1</v>
      </c>
      <c r="J66">
        <v>1</v>
      </c>
      <c r="K66">
        <v>1</v>
      </c>
      <c r="L66">
        <v>1</v>
      </c>
      <c r="M66">
        <v>1</v>
      </c>
      <c r="N66">
        <v>1</v>
      </c>
    </row>
    <row r="68" spans="1:14">
      <c r="B68" s="117" t="s">
        <v>162</v>
      </c>
    </row>
    <row r="69" spans="1:14">
      <c r="B69" s="4">
        <v>44044</v>
      </c>
      <c r="C69" s="4">
        <v>44075</v>
      </c>
      <c r="D69" s="4">
        <v>44105</v>
      </c>
      <c r="E69" s="4">
        <v>44136</v>
      </c>
      <c r="F69" s="4">
        <v>44166</v>
      </c>
      <c r="G69" s="4">
        <v>44197</v>
      </c>
      <c r="H69" s="4">
        <v>44228</v>
      </c>
      <c r="I69" s="4">
        <v>44256</v>
      </c>
      <c r="J69" s="4">
        <v>44301</v>
      </c>
      <c r="K69" s="4">
        <v>44317</v>
      </c>
      <c r="L69" s="4">
        <v>44348</v>
      </c>
      <c r="M69" s="5">
        <v>44593</v>
      </c>
      <c r="N69" s="5">
        <v>44895</v>
      </c>
    </row>
    <row r="70" spans="1:14">
      <c r="A70" t="s">
        <v>119</v>
      </c>
      <c r="B70" s="1">
        <v>41</v>
      </c>
      <c r="C70" s="1">
        <v>36</v>
      </c>
      <c r="D70" s="1" t="s">
        <v>90</v>
      </c>
      <c r="E70" s="1">
        <v>48</v>
      </c>
      <c r="F70" s="1">
        <v>50</v>
      </c>
      <c r="G70" s="1">
        <v>46</v>
      </c>
      <c r="H70" s="1">
        <v>47</v>
      </c>
      <c r="I70" s="1">
        <v>48</v>
      </c>
      <c r="J70" s="1">
        <v>48</v>
      </c>
      <c r="K70" s="58">
        <v>46</v>
      </c>
      <c r="L70" s="1">
        <v>45</v>
      </c>
      <c r="M70" s="32">
        <v>53</v>
      </c>
      <c r="N70" s="32">
        <v>51</v>
      </c>
    </row>
    <row r="71" spans="1:14">
      <c r="A71" t="s">
        <v>143</v>
      </c>
      <c r="B71" s="1">
        <v>27</v>
      </c>
      <c r="C71" s="1">
        <v>27</v>
      </c>
      <c r="D71" s="1">
        <v>30</v>
      </c>
      <c r="E71" s="1">
        <v>24</v>
      </c>
      <c r="F71" s="1">
        <v>24</v>
      </c>
      <c r="G71" s="1">
        <v>24</v>
      </c>
      <c r="H71" s="1">
        <v>27</v>
      </c>
      <c r="I71" s="1">
        <v>29</v>
      </c>
      <c r="J71" s="1">
        <v>29</v>
      </c>
      <c r="K71" s="1">
        <v>31</v>
      </c>
      <c r="L71" s="1">
        <v>30</v>
      </c>
      <c r="M71" s="9" t="s">
        <v>90</v>
      </c>
      <c r="N71" s="9" t="s">
        <v>90</v>
      </c>
    </row>
    <row r="72" spans="1:14">
      <c r="A72" t="s">
        <v>120</v>
      </c>
      <c r="B72" s="1">
        <v>31</v>
      </c>
      <c r="C72" s="1">
        <v>32</v>
      </c>
      <c r="D72" s="1">
        <v>34</v>
      </c>
      <c r="E72" s="1">
        <v>35</v>
      </c>
      <c r="F72" s="1">
        <v>31</v>
      </c>
      <c r="G72" s="1">
        <v>30</v>
      </c>
      <c r="H72" s="1">
        <v>30</v>
      </c>
      <c r="I72" s="1">
        <v>30</v>
      </c>
      <c r="J72" s="1">
        <v>17</v>
      </c>
      <c r="K72" s="1">
        <v>31</v>
      </c>
      <c r="L72" s="1">
        <v>37</v>
      </c>
      <c r="M72" s="32">
        <v>35</v>
      </c>
      <c r="N72" s="32">
        <v>37</v>
      </c>
    </row>
    <row r="73" spans="1:14">
      <c r="A73" t="s">
        <v>121</v>
      </c>
      <c r="B73" s="32">
        <v>38</v>
      </c>
      <c r="C73" s="32">
        <v>22</v>
      </c>
      <c r="D73" s="32">
        <v>36</v>
      </c>
      <c r="E73" s="32">
        <v>26</v>
      </c>
      <c r="F73" s="7">
        <v>44</v>
      </c>
      <c r="G73" s="32">
        <v>32</v>
      </c>
      <c r="H73" s="32">
        <v>35</v>
      </c>
      <c r="I73" s="32">
        <v>33</v>
      </c>
      <c r="J73" s="32">
        <v>18</v>
      </c>
      <c r="K73" s="32">
        <v>39</v>
      </c>
      <c r="L73" s="7">
        <v>34</v>
      </c>
      <c r="M73" s="32">
        <v>39</v>
      </c>
      <c r="N73" s="32">
        <v>34</v>
      </c>
    </row>
    <row r="74" spans="1:14">
      <c r="A74" t="s">
        <v>161</v>
      </c>
      <c r="B74">
        <v>250</v>
      </c>
      <c r="C74">
        <v>250</v>
      </c>
      <c r="D74">
        <v>250</v>
      </c>
      <c r="E74">
        <v>250</v>
      </c>
      <c r="F74">
        <v>250</v>
      </c>
      <c r="G74">
        <v>250</v>
      </c>
      <c r="H74">
        <v>250</v>
      </c>
      <c r="I74">
        <v>250</v>
      </c>
      <c r="J74">
        <v>250</v>
      </c>
      <c r="K74">
        <v>250</v>
      </c>
      <c r="L74">
        <v>250</v>
      </c>
      <c r="M74">
        <v>250</v>
      </c>
      <c r="N74">
        <v>250</v>
      </c>
    </row>
    <row r="76" spans="1:14">
      <c r="B76" s="117" t="s">
        <v>163</v>
      </c>
    </row>
    <row r="77" spans="1:14">
      <c r="B77" s="4">
        <v>44044</v>
      </c>
      <c r="C77" s="4">
        <v>44075</v>
      </c>
      <c r="D77" s="4">
        <v>44105</v>
      </c>
      <c r="E77" s="4">
        <v>44136</v>
      </c>
      <c r="F77" s="4">
        <v>44166</v>
      </c>
      <c r="G77" s="4">
        <v>44197</v>
      </c>
      <c r="H77" s="4">
        <v>44228</v>
      </c>
      <c r="I77" s="4">
        <v>44256</v>
      </c>
      <c r="J77" s="4">
        <v>44301</v>
      </c>
      <c r="K77" s="4">
        <v>44317</v>
      </c>
      <c r="L77" s="4">
        <v>44348</v>
      </c>
      <c r="M77" s="5">
        <v>44593</v>
      </c>
      <c r="N77" s="5">
        <v>44895</v>
      </c>
    </row>
    <row r="78" spans="1:14">
      <c r="A78" t="s">
        <v>119</v>
      </c>
      <c r="B78" s="1" t="s">
        <v>16</v>
      </c>
      <c r="C78" s="1" t="s">
        <v>16</v>
      </c>
      <c r="D78" s="1" t="s">
        <v>90</v>
      </c>
      <c r="E78" s="1" t="s">
        <v>16</v>
      </c>
      <c r="F78" s="1" t="s">
        <v>16</v>
      </c>
      <c r="G78" s="1" t="s">
        <v>16</v>
      </c>
      <c r="H78" s="1" t="s">
        <v>16</v>
      </c>
      <c r="I78" s="1" t="s">
        <v>16</v>
      </c>
      <c r="J78" s="1" t="s">
        <v>16</v>
      </c>
      <c r="K78" s="58">
        <v>4</v>
      </c>
      <c r="L78" s="1" t="s">
        <v>16</v>
      </c>
      <c r="M78" s="32" t="s">
        <v>16</v>
      </c>
      <c r="N78" s="32" t="s">
        <v>16</v>
      </c>
    </row>
    <row r="79" spans="1:14">
      <c r="A79" t="s">
        <v>143</v>
      </c>
      <c r="B79" s="1" t="s">
        <v>16</v>
      </c>
      <c r="C79" s="1" t="s">
        <v>16</v>
      </c>
      <c r="D79" s="1" t="s">
        <v>16</v>
      </c>
      <c r="E79" s="1" t="s">
        <v>16</v>
      </c>
      <c r="F79" s="1" t="s">
        <v>16</v>
      </c>
      <c r="G79" s="1" t="s">
        <v>16</v>
      </c>
      <c r="H79" s="1" t="s">
        <v>16</v>
      </c>
      <c r="I79" s="1" t="s">
        <v>16</v>
      </c>
      <c r="J79" s="1" t="s">
        <v>16</v>
      </c>
      <c r="K79" s="1" t="s">
        <v>16</v>
      </c>
      <c r="L79" s="1" t="s">
        <v>16</v>
      </c>
      <c r="M79" s="9" t="s">
        <v>90</v>
      </c>
      <c r="N79" s="9" t="s">
        <v>90</v>
      </c>
    </row>
    <row r="80" spans="1:14">
      <c r="A80" t="s">
        <v>120</v>
      </c>
      <c r="B80" s="1" t="s">
        <v>16</v>
      </c>
      <c r="C80" s="1" t="s">
        <v>16</v>
      </c>
      <c r="D80" s="1" t="s">
        <v>16</v>
      </c>
      <c r="E80" s="1" t="s">
        <v>16</v>
      </c>
      <c r="F80" s="1" t="s">
        <v>16</v>
      </c>
      <c r="G80" s="1" t="s">
        <v>16</v>
      </c>
      <c r="H80" s="1" t="s">
        <v>16</v>
      </c>
      <c r="I80" s="1" t="s">
        <v>16</v>
      </c>
      <c r="J80" s="1" t="s">
        <v>16</v>
      </c>
      <c r="K80" s="1" t="s">
        <v>16</v>
      </c>
      <c r="L80" s="1" t="s">
        <v>16</v>
      </c>
      <c r="M80" s="32">
        <v>2</v>
      </c>
      <c r="N80" s="1" t="s">
        <v>16</v>
      </c>
    </row>
    <row r="81" spans="1:14">
      <c r="A81" t="s">
        <v>121</v>
      </c>
      <c r="B81" s="32" t="s">
        <v>16</v>
      </c>
      <c r="C81" s="32" t="s">
        <v>16</v>
      </c>
      <c r="D81" s="32" t="s">
        <v>16</v>
      </c>
      <c r="E81" s="1" t="s">
        <v>16</v>
      </c>
      <c r="F81" s="1" t="s">
        <v>16</v>
      </c>
      <c r="G81" s="1" t="s">
        <v>16</v>
      </c>
      <c r="H81" s="1" t="s">
        <v>16</v>
      </c>
      <c r="I81" s="32" t="s">
        <v>16</v>
      </c>
      <c r="J81" s="32" t="s">
        <v>16</v>
      </c>
      <c r="K81" s="32" t="s">
        <v>16</v>
      </c>
      <c r="L81" s="32" t="s">
        <v>16</v>
      </c>
      <c r="M81" s="32" t="s">
        <v>16</v>
      </c>
      <c r="N81" s="32" t="s">
        <v>16</v>
      </c>
    </row>
    <row r="82" spans="1:14">
      <c r="A82" t="s">
        <v>164</v>
      </c>
      <c r="B82">
        <v>0.01</v>
      </c>
      <c r="C82">
        <v>0.01</v>
      </c>
      <c r="D82">
        <v>0.01</v>
      </c>
      <c r="E82">
        <v>0.01</v>
      </c>
      <c r="F82">
        <v>0.01</v>
      </c>
      <c r="G82">
        <v>0.01</v>
      </c>
      <c r="H82">
        <v>0.01</v>
      </c>
      <c r="I82">
        <v>0.01</v>
      </c>
      <c r="J82">
        <v>0.01</v>
      </c>
      <c r="K82">
        <v>0.01</v>
      </c>
      <c r="L82">
        <v>0.01</v>
      </c>
      <c r="M82">
        <v>0.01</v>
      </c>
      <c r="N82">
        <v>0.01</v>
      </c>
    </row>
  </sheetData>
  <conditionalFormatting sqref="B4:N4">
    <cfRule type="cellIs" dxfId="55" priority="98" operator="greaterThanOrEqual">
      <formula>$C$91</formula>
    </cfRule>
  </conditionalFormatting>
  <conditionalFormatting sqref="B4:N5">
    <cfRule type="containsText" dxfId="54" priority="72" stopIfTrue="1" operator="containsText" text="&lt;">
      <formula>NOT(ISERROR(SEARCH("&lt;",B4)))</formula>
    </cfRule>
  </conditionalFormatting>
  <conditionalFormatting sqref="B5:N5">
    <cfRule type="cellIs" dxfId="53" priority="73" operator="greaterThanOrEqual">
      <formula>$C$168</formula>
    </cfRule>
  </conditionalFormatting>
  <conditionalFormatting sqref="B6:N6">
    <cfRule type="cellIs" dxfId="52" priority="49" operator="greaterThanOrEqual">
      <formula>$C$245</formula>
    </cfRule>
    <cfRule type="containsText" dxfId="51" priority="48" stopIfTrue="1" operator="containsText" text="&lt;">
      <formula>NOT(ISERROR(SEARCH("&lt;",B6)))</formula>
    </cfRule>
  </conditionalFormatting>
  <conditionalFormatting sqref="B11:N11">
    <cfRule type="cellIs" dxfId="50" priority="124" operator="greaterThanOrEqual">
      <formula>$C$15</formula>
    </cfRule>
  </conditionalFormatting>
  <conditionalFormatting sqref="B11:N13">
    <cfRule type="containsText" dxfId="49" priority="69" stopIfTrue="1" operator="containsText" text="&lt;">
      <formula>NOT(ISERROR(SEARCH("&lt;",B11)))</formula>
    </cfRule>
  </conditionalFormatting>
  <conditionalFormatting sqref="B12:N12">
    <cfRule type="cellIs" dxfId="48" priority="95" operator="greaterThanOrEqual">
      <formula>$C$92</formula>
    </cfRule>
  </conditionalFormatting>
  <conditionalFormatting sqref="B13:N13">
    <cfRule type="cellIs" dxfId="47" priority="70" operator="greaterThanOrEqual">
      <formula>$C$169</formula>
    </cfRule>
  </conditionalFormatting>
  <conditionalFormatting sqref="B14:N14">
    <cfRule type="containsText" dxfId="46" priority="45" stopIfTrue="1" operator="containsText" text="&lt;">
      <formula>NOT(ISERROR(SEARCH("&lt;",B14)))</formula>
    </cfRule>
    <cfRule type="cellIs" dxfId="45" priority="46" operator="greaterThanOrEqual">
      <formula>$C$246</formula>
    </cfRule>
  </conditionalFormatting>
  <conditionalFormatting sqref="B19:N19">
    <cfRule type="cellIs" dxfId="44" priority="121" operator="greaterThanOrEqual">
      <formula>$D$22</formula>
    </cfRule>
  </conditionalFormatting>
  <conditionalFormatting sqref="B19:N21">
    <cfRule type="containsText" dxfId="43" priority="67" stopIfTrue="1" operator="containsText" text="&lt;">
      <formula>NOT(ISERROR(SEARCH("&lt;",B19)))</formula>
    </cfRule>
  </conditionalFormatting>
  <conditionalFormatting sqref="B22:N22">
    <cfRule type="containsText" dxfId="42" priority="43" stopIfTrue="1" operator="containsText" text="&lt;">
      <formula>NOT(ISERROR(SEARCH("&lt;",B22)))</formula>
    </cfRule>
  </conditionalFormatting>
  <conditionalFormatting sqref="B28:N28">
    <cfRule type="cellIs" dxfId="41" priority="117" operator="greaterThanOrEqual">
      <formula>$D$28</formula>
    </cfRule>
    <cfRule type="cellIs" dxfId="40" priority="118" operator="greaterThanOrEqual">
      <formula>$C$28</formula>
    </cfRule>
  </conditionalFormatting>
  <conditionalFormatting sqref="B28:N30">
    <cfRule type="containsText" dxfId="39" priority="65" stopIfTrue="1" operator="containsText" text="&lt;">
      <formula>NOT(ISERROR(SEARCH("&lt;",B28)))</formula>
    </cfRule>
  </conditionalFormatting>
  <conditionalFormatting sqref="B31:N31">
    <cfRule type="containsText" dxfId="38" priority="41" stopIfTrue="1" operator="containsText" text="&lt;">
      <formula>NOT(ISERROR(SEARCH("&lt;",B31)))</formula>
    </cfRule>
  </conditionalFormatting>
  <conditionalFormatting sqref="B37:N37">
    <cfRule type="cellIs" dxfId="37" priority="114" operator="greaterThanOrEqual">
      <formula>$C$29</formula>
    </cfRule>
  </conditionalFormatting>
  <conditionalFormatting sqref="B37:N39">
    <cfRule type="containsText" dxfId="36" priority="62" stopIfTrue="1" operator="containsText" text="&lt;">
      <formula>NOT(ISERROR(SEARCH("&lt;",B37)))</formula>
    </cfRule>
  </conditionalFormatting>
  <conditionalFormatting sqref="B38:N38">
    <cfRule type="cellIs" dxfId="35" priority="88" operator="greaterThanOrEqual">
      <formula>$C$106</formula>
    </cfRule>
  </conditionalFormatting>
  <conditionalFormatting sqref="B39:N39">
    <cfRule type="cellIs" dxfId="34" priority="63" operator="greaterThanOrEqual">
      <formula>$C$183</formula>
    </cfRule>
  </conditionalFormatting>
  <conditionalFormatting sqref="B40:N40">
    <cfRule type="cellIs" dxfId="33" priority="39" operator="greaterThanOrEqual">
      <formula>$C$260</formula>
    </cfRule>
    <cfRule type="containsText" dxfId="32" priority="38" stopIfTrue="1" operator="containsText" text="&lt;">
      <formula>NOT(ISERROR(SEARCH("&lt;",B40)))</formula>
    </cfRule>
  </conditionalFormatting>
  <conditionalFormatting sqref="B45:N47">
    <cfRule type="containsText" dxfId="31" priority="9" stopIfTrue="1" operator="containsText" text="&lt;">
      <formula>NOT(ISERROR(SEARCH("&lt;",B45)))</formula>
    </cfRule>
  </conditionalFormatting>
  <conditionalFormatting sqref="B46:N46">
    <cfRule type="cellIs" dxfId="30" priority="12" operator="greaterThanOrEqual">
      <formula>$D$102</formula>
    </cfRule>
  </conditionalFormatting>
  <conditionalFormatting sqref="B48:N48">
    <cfRule type="containsText" dxfId="29" priority="6" stopIfTrue="1" operator="containsText" text="&lt;">
      <formula>NOT(ISERROR(SEARCH("&lt;",B48)))</formula>
    </cfRule>
    <cfRule type="cellIs" dxfId="28" priority="7" operator="greaterThanOrEqual">
      <formula>$D$256</formula>
    </cfRule>
  </conditionalFormatting>
  <conditionalFormatting sqref="B54:N54">
    <cfRule type="cellIs" dxfId="27" priority="108" operator="greaterThanOrEqual">
      <formula>$D$36</formula>
    </cfRule>
  </conditionalFormatting>
  <conditionalFormatting sqref="B54:N56">
    <cfRule type="containsText" dxfId="26" priority="57" stopIfTrue="1" operator="containsText" text="&lt;">
      <formula>NOT(ISERROR(SEARCH("&lt;",B54)))</formula>
    </cfRule>
  </conditionalFormatting>
  <conditionalFormatting sqref="B55:N55">
    <cfRule type="cellIs" dxfId="25" priority="83" operator="greaterThanOrEqual">
      <formula>$D$113</formula>
    </cfRule>
  </conditionalFormatting>
  <conditionalFormatting sqref="B56:N56">
    <cfRule type="cellIs" dxfId="24" priority="58" operator="greaterThanOrEqual">
      <formula>$D$190</formula>
    </cfRule>
  </conditionalFormatting>
  <conditionalFormatting sqref="B57:N57">
    <cfRule type="cellIs" dxfId="23" priority="34" operator="greaterThanOrEqual">
      <formula>$D$267</formula>
    </cfRule>
    <cfRule type="containsText" dxfId="22" priority="33" stopIfTrue="1" operator="containsText" text="&lt;">
      <formula>NOT(ISERROR(SEARCH("&lt;",B57)))</formula>
    </cfRule>
  </conditionalFormatting>
  <conditionalFormatting sqref="B62:N62">
    <cfRule type="cellIs" dxfId="21" priority="24" operator="greaterThanOrEqual">
      <formula>$D$24</formula>
    </cfRule>
  </conditionalFormatting>
  <conditionalFormatting sqref="B62:N64">
    <cfRule type="containsText" dxfId="20" priority="19" stopIfTrue="1" operator="containsText" text="&lt;">
      <formula>NOT(ISERROR(SEARCH("&lt;",B62)))</formula>
    </cfRule>
  </conditionalFormatting>
  <conditionalFormatting sqref="B65:N65">
    <cfRule type="cellIs" dxfId="19" priority="17" operator="greaterThanOrEqual">
      <formula>$D$255</formula>
    </cfRule>
    <cfRule type="containsText" dxfId="18" priority="16" stopIfTrue="1" operator="containsText" text="&lt;">
      <formula>NOT(ISERROR(SEARCH("&lt;",B65)))</formula>
    </cfRule>
  </conditionalFormatting>
  <conditionalFormatting sqref="B70:N70">
    <cfRule type="cellIs" dxfId="17" priority="103" operator="greaterThanOrEqual">
      <formula>$C$17</formula>
    </cfRule>
  </conditionalFormatting>
  <conditionalFormatting sqref="B70:N72">
    <cfRule type="containsText" dxfId="16" priority="53" stopIfTrue="1" operator="containsText" text="&lt;">
      <formula>NOT(ISERROR(SEARCH("&lt;",B70)))</formula>
    </cfRule>
  </conditionalFormatting>
  <conditionalFormatting sqref="B71:N71">
    <cfRule type="cellIs" dxfId="15" priority="78" operator="greaterThanOrEqual">
      <formula>$C$94</formula>
    </cfRule>
  </conditionalFormatting>
  <conditionalFormatting sqref="B73:N73">
    <cfRule type="containsText" dxfId="14" priority="28" stopIfTrue="1" operator="containsText" text="&lt;">
      <formula>NOT(ISERROR(SEARCH("&lt;",B73)))</formula>
    </cfRule>
    <cfRule type="cellIs" dxfId="13" priority="29" operator="greaterThanOrEqual">
      <formula>$C$248</formula>
    </cfRule>
  </conditionalFormatting>
  <conditionalFormatting sqref="B78:N80">
    <cfRule type="containsText" dxfId="12" priority="51" stopIfTrue="1" operator="containsText" text="&lt;">
      <formula>NOT(ISERROR(SEARCH("&lt;",B78)))</formula>
    </cfRule>
  </conditionalFormatting>
  <conditionalFormatting sqref="B81:N81">
    <cfRule type="containsText" dxfId="11" priority="26" stopIfTrue="1" operator="containsText" text="&lt;">
      <formula>NOT(ISERROR(SEARCH("&lt;",B81)))</formula>
    </cfRule>
  </conditionalFormatting>
  <conditionalFormatting sqref="N3">
    <cfRule type="containsText" dxfId="10" priority="3" stopIfTrue="1" operator="containsText" text="&lt;">
      <formula>NOT(ISERROR(SEARCH("&lt;",N3)))</formula>
    </cfRule>
    <cfRule type="cellIs" dxfId="9" priority="4" operator="greaterThanOrEqual">
      <formula>$C$168</formula>
    </cfRule>
  </conditionalFormatting>
  <printOptions horizontalCentered="1"/>
  <pageMargins left="0.25" right="0.25" top="1.135" bottom="0.75" header="0.3" footer="0.3"/>
  <pageSetup scale="69" orientation="landscape" r:id="rId1"/>
  <headerFooter>
    <oddHeader>&amp;LGebdykes Quarry Environmental Permit Application
Lightwater Quarries Ltd
Appendix D: Groundwater Quality Graphs&amp;R&amp;G</oddHeader>
    <oddFooter>&amp;LNT14621&amp;RApril 2023</oddFooter>
  </headerFooter>
  <rowBreaks count="2" manualBreakCount="2">
    <brk id="33" min="14" max="32" man="1"/>
    <brk id="69" min="14" max="32" man="1"/>
  </rowBreaks>
  <colBreaks count="1" manualBreakCount="1">
    <brk id="14" max="86" man="1"/>
  </colBreaks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7" stopIfTrue="1" operator="containsText" id="{DF4D30B8-5307-4B11-9609-B9063FB22C83}">
            <xm:f>NOT(ISERROR(SEARCH("-",B6)))</xm:f>
            <xm:f>"-"</xm:f>
            <x14:dxf/>
          </x14:cfRule>
          <xm:sqref>B6:L6</xm:sqref>
        </x14:conditionalFormatting>
        <x14:conditionalFormatting xmlns:xm="http://schemas.microsoft.com/office/excel/2006/main">
          <x14:cfRule type="containsText" priority="44" stopIfTrue="1" operator="containsText" id="{CE2BA0E2-64D6-4597-80D8-CA5180D1D8ED}">
            <xm:f>NOT(ISERROR(SEARCH("-",B14)))</xm:f>
            <xm:f>"-"</xm:f>
            <x14:dxf/>
          </x14:cfRule>
          <xm:sqref>B14:L14</xm:sqref>
        </x14:conditionalFormatting>
        <x14:conditionalFormatting xmlns:xm="http://schemas.microsoft.com/office/excel/2006/main">
          <x14:cfRule type="containsText" priority="42" stopIfTrue="1" operator="containsText" id="{436EB775-56E3-470A-856A-8121967AAC06}">
            <xm:f>NOT(ISERROR(SEARCH("-",B22)))</xm:f>
            <xm:f>"-"</xm:f>
            <x14:dxf/>
          </x14:cfRule>
          <xm:sqref>B22:L22</xm:sqref>
        </x14:conditionalFormatting>
        <x14:conditionalFormatting xmlns:xm="http://schemas.microsoft.com/office/excel/2006/main">
          <x14:cfRule type="containsText" priority="40" stopIfTrue="1" operator="containsText" id="{0233036F-1C14-47E2-A84E-0A9ED9389666}">
            <xm:f>NOT(ISERROR(SEARCH("-",B31)))</xm:f>
            <xm:f>"-"</xm:f>
            <x14:dxf/>
          </x14:cfRule>
          <xm:sqref>B31:L31</xm:sqref>
        </x14:conditionalFormatting>
        <x14:conditionalFormatting xmlns:xm="http://schemas.microsoft.com/office/excel/2006/main">
          <x14:cfRule type="containsText" priority="37" stopIfTrue="1" operator="containsText" id="{BF3C9424-FA56-4C8D-B110-0AEE818F56F3}">
            <xm:f>NOT(ISERROR(SEARCH("-",B40)))</xm:f>
            <xm:f>"-"</xm:f>
            <x14:dxf/>
          </x14:cfRule>
          <xm:sqref>B40:L40</xm:sqref>
        </x14:conditionalFormatting>
        <x14:conditionalFormatting xmlns:xm="http://schemas.microsoft.com/office/excel/2006/main">
          <x14:cfRule type="containsText" priority="5" stopIfTrue="1" operator="containsText" id="{FDC75227-C610-449C-9E7D-4379014E1C70}">
            <xm:f>NOT(ISERROR(SEARCH("-",B48)))</xm:f>
            <xm:f>"-"</xm:f>
            <x14:dxf/>
          </x14:cfRule>
          <xm:sqref>B48:L48</xm:sqref>
        </x14:conditionalFormatting>
        <x14:conditionalFormatting xmlns:xm="http://schemas.microsoft.com/office/excel/2006/main">
          <x14:cfRule type="containsText" priority="32" stopIfTrue="1" operator="containsText" id="{D44D041C-F54C-423A-9623-76338FA00DC3}">
            <xm:f>NOT(ISERROR(SEARCH("-",B57)))</xm:f>
            <xm:f>"-"</xm:f>
            <x14:dxf/>
          </x14:cfRule>
          <xm:sqref>B57:L57</xm:sqref>
        </x14:conditionalFormatting>
        <x14:conditionalFormatting xmlns:xm="http://schemas.microsoft.com/office/excel/2006/main">
          <x14:cfRule type="containsText" priority="15" stopIfTrue="1" operator="containsText" id="{FE4F5756-E0CE-4C5D-819B-24C548262C54}">
            <xm:f>NOT(ISERROR(SEARCH("-",B65)))</xm:f>
            <xm:f>"-"</xm:f>
            <x14:dxf/>
          </x14:cfRule>
          <xm:sqref>B65:L65</xm:sqref>
        </x14:conditionalFormatting>
        <x14:conditionalFormatting xmlns:xm="http://schemas.microsoft.com/office/excel/2006/main">
          <x14:cfRule type="containsText" priority="27" stopIfTrue="1" operator="containsText" id="{5A0727D1-1242-4EB8-956C-E159F1C71B1A}">
            <xm:f>NOT(ISERROR(SEARCH("-",B73)))</xm:f>
            <xm:f>"-"</xm:f>
            <x14:dxf/>
          </x14:cfRule>
          <xm:sqref>B73:L73</xm:sqref>
        </x14:conditionalFormatting>
        <x14:conditionalFormatting xmlns:xm="http://schemas.microsoft.com/office/excel/2006/main">
          <x14:cfRule type="containsText" priority="25" stopIfTrue="1" operator="containsText" id="{BA69CDB9-2C11-4E2C-8B05-14CCF5E0E2B6}">
            <xm:f>NOT(ISERROR(SEARCH("-",B81)))</xm:f>
            <xm:f>"-"</xm:f>
            <x14:dxf/>
          </x14:cfRule>
          <xm:sqref>B81:L81</xm:sqref>
        </x14:conditionalFormatting>
        <x14:conditionalFormatting xmlns:xm="http://schemas.microsoft.com/office/excel/2006/main">
          <x14:cfRule type="containsText" priority="71" stopIfTrue="1" operator="containsText" id="{E3EDB899-6367-4331-924F-3BC91F7F8777}">
            <xm:f>NOT(ISERROR(SEARCH("-",B4)))</xm:f>
            <xm:f>"-"</xm:f>
            <x14:dxf/>
          </x14:cfRule>
          <xm:sqref>B4:N5</xm:sqref>
        </x14:conditionalFormatting>
        <x14:conditionalFormatting xmlns:xm="http://schemas.microsoft.com/office/excel/2006/main">
          <x14:cfRule type="containsText" priority="68" stopIfTrue="1" operator="containsText" id="{7D63D434-2289-4514-83FF-480678FF6329}">
            <xm:f>NOT(ISERROR(SEARCH("-",B11)))</xm:f>
            <xm:f>"-"</xm:f>
            <x14:dxf/>
          </x14:cfRule>
          <xm:sqref>B11:N13</xm:sqref>
        </x14:conditionalFormatting>
        <x14:conditionalFormatting xmlns:xm="http://schemas.microsoft.com/office/excel/2006/main">
          <x14:cfRule type="containsText" priority="66" stopIfTrue="1" operator="containsText" id="{077357F8-59DE-43B9-A8CC-D77BEA19F71E}">
            <xm:f>NOT(ISERROR(SEARCH("-",B19)))</xm:f>
            <xm:f>"-"</xm:f>
            <x14:dxf/>
          </x14:cfRule>
          <xm:sqref>B19:N21</xm:sqref>
        </x14:conditionalFormatting>
        <x14:conditionalFormatting xmlns:xm="http://schemas.microsoft.com/office/excel/2006/main">
          <x14:cfRule type="containsText" priority="64" stopIfTrue="1" operator="containsText" id="{3E3F43E7-1B6E-43C3-92B5-B9D0CED24F69}">
            <xm:f>NOT(ISERROR(SEARCH("-",B28)))</xm:f>
            <xm:f>"-"</xm:f>
            <x14:dxf/>
          </x14:cfRule>
          <xm:sqref>B28:N30</xm:sqref>
        </x14:conditionalFormatting>
        <x14:conditionalFormatting xmlns:xm="http://schemas.microsoft.com/office/excel/2006/main">
          <x14:cfRule type="containsText" priority="61" stopIfTrue="1" operator="containsText" id="{543CFF3E-7935-4CB7-985E-B632A749F248}">
            <xm:f>NOT(ISERROR(SEARCH("-",B37)))</xm:f>
            <xm:f>"-"</xm:f>
            <x14:dxf/>
          </x14:cfRule>
          <xm:sqref>B37:N39</xm:sqref>
        </x14:conditionalFormatting>
        <x14:conditionalFormatting xmlns:xm="http://schemas.microsoft.com/office/excel/2006/main">
          <x14:cfRule type="containsText" priority="8" stopIfTrue="1" operator="containsText" id="{BA6A896A-6BE8-4B7B-AF70-DA6C08B50E91}">
            <xm:f>NOT(ISERROR(SEARCH("-",B45)))</xm:f>
            <xm:f>"-"</xm:f>
            <x14:dxf/>
          </x14:cfRule>
          <xm:sqref>B45:N47</xm:sqref>
        </x14:conditionalFormatting>
        <x14:conditionalFormatting xmlns:xm="http://schemas.microsoft.com/office/excel/2006/main">
          <x14:cfRule type="containsText" priority="56" stopIfTrue="1" operator="containsText" id="{A2517F47-2391-4526-9150-6FE60B54D7F1}">
            <xm:f>NOT(ISERROR(SEARCH("-",B54)))</xm:f>
            <xm:f>"-"</xm:f>
            <x14:dxf/>
          </x14:cfRule>
          <xm:sqref>B54:N56</xm:sqref>
        </x14:conditionalFormatting>
        <x14:conditionalFormatting xmlns:xm="http://schemas.microsoft.com/office/excel/2006/main">
          <x14:cfRule type="containsText" priority="18" stopIfTrue="1" operator="containsText" id="{CEBE2F9E-C2EE-4BC3-84C6-B214EB244EAB}">
            <xm:f>NOT(ISERROR(SEARCH("-",B62)))</xm:f>
            <xm:f>"-"</xm:f>
            <x14:dxf/>
          </x14:cfRule>
          <xm:sqref>B62:N64</xm:sqref>
        </x14:conditionalFormatting>
        <x14:conditionalFormatting xmlns:xm="http://schemas.microsoft.com/office/excel/2006/main">
          <x14:cfRule type="containsText" priority="52" stopIfTrue="1" operator="containsText" id="{9FB88E6F-E3D1-46DB-84A0-CC1377053A89}">
            <xm:f>NOT(ISERROR(SEARCH("-",B70)))</xm:f>
            <xm:f>"-"</xm:f>
            <x14:dxf/>
          </x14:cfRule>
          <xm:sqref>B70:N72</xm:sqref>
        </x14:conditionalFormatting>
        <x14:conditionalFormatting xmlns:xm="http://schemas.microsoft.com/office/excel/2006/main">
          <x14:cfRule type="containsText" priority="50" stopIfTrue="1" operator="containsText" id="{7FC427CD-A3C0-447E-87A3-47B0DC4D7EFE}">
            <xm:f>NOT(ISERROR(SEARCH("-",B78)))</xm:f>
            <xm:f>"-"</xm:f>
            <x14:dxf/>
          </x14:cfRule>
          <xm:sqref>B78:N80</xm:sqref>
        </x14:conditionalFormatting>
        <x14:conditionalFormatting xmlns:xm="http://schemas.microsoft.com/office/excel/2006/main">
          <x14:cfRule type="containsText" priority="2" stopIfTrue="1" operator="containsText" id="{4389AA4F-A5E2-44E3-91FB-3E117ED7EE09}">
            <xm:f>NOT(ISERROR(SEARCH("-",N3)))</xm:f>
            <xm:f>"-"</xm:f>
            <x14:dxf/>
          </x14:cfRule>
          <xm:sqref>N3</xm:sqref>
        </x14:conditionalFormatting>
        <x14:conditionalFormatting xmlns:xm="http://schemas.microsoft.com/office/excel/2006/main">
          <x14:cfRule type="containsText" priority="1" stopIfTrue="1" operator="containsText" id="{80AABFC5-1218-4880-A435-8E0B0FFE8372}">
            <xm:f>NOT(ISERROR(SEARCH("-",N81)))</xm:f>
            <xm:f>"-"</xm:f>
            <x14:dxf/>
          </x14:cfRule>
          <xm:sqref>N81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CE5FB-B6CA-4A89-BCA6-424F6E3E86F5}">
  <dimension ref="A1"/>
  <sheetViews>
    <sheetView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828C4-5AF6-4AAC-A13A-E6EB58D457DE}">
  <dimension ref="B2:S159"/>
  <sheetViews>
    <sheetView tabSelected="1" view="pageLayout" topLeftCell="B69" zoomScale="70" zoomScaleNormal="50" zoomScaleSheetLayoutView="80" zoomScalePageLayoutView="70" workbookViewId="0">
      <selection activeCell="E82" sqref="E82"/>
    </sheetView>
  </sheetViews>
  <sheetFormatPr defaultRowHeight="15"/>
  <cols>
    <col min="1" max="1" width="3" customWidth="1"/>
    <col min="2" max="2" width="12" customWidth="1"/>
    <col min="3" max="14" width="10.42578125" customWidth="1"/>
    <col min="15" max="15" width="14.28515625" bestFit="1" customWidth="1"/>
    <col min="16" max="16" width="13" bestFit="1" customWidth="1"/>
    <col min="17" max="18" width="14.7109375" customWidth="1"/>
    <col min="19" max="19" width="3.7109375" customWidth="1"/>
  </cols>
  <sheetData>
    <row r="2" spans="2:19" ht="15" customHeight="1">
      <c r="B2" s="125" t="s">
        <v>160</v>
      </c>
    </row>
    <row r="3" spans="2:19" ht="33.75" customHeight="1">
      <c r="B3" s="126"/>
      <c r="C3" s="4">
        <v>44044</v>
      </c>
      <c r="D3" s="4">
        <v>44075</v>
      </c>
      <c r="E3" s="4">
        <v>44105</v>
      </c>
      <c r="F3" s="4">
        <v>44136</v>
      </c>
      <c r="G3" s="4">
        <v>44166</v>
      </c>
      <c r="H3" s="4">
        <v>44197</v>
      </c>
      <c r="I3" s="4">
        <v>44228</v>
      </c>
      <c r="J3" s="4">
        <v>44256</v>
      </c>
      <c r="K3" s="4">
        <v>44301</v>
      </c>
      <c r="L3" s="4">
        <v>44317</v>
      </c>
      <c r="M3" s="4">
        <v>44348</v>
      </c>
      <c r="N3" s="4">
        <v>44593</v>
      </c>
      <c r="O3" s="4">
        <v>44895</v>
      </c>
      <c r="P3" s="4" t="s">
        <v>173</v>
      </c>
      <c r="Q3" s="118" t="s">
        <v>165</v>
      </c>
      <c r="R3" s="118" t="s">
        <v>174</v>
      </c>
      <c r="S3" s="131"/>
    </row>
    <row r="4" spans="2:19" ht="15" customHeight="1">
      <c r="B4" s="39" t="s">
        <v>119</v>
      </c>
      <c r="C4" s="1">
        <v>17</v>
      </c>
      <c r="D4" s="1">
        <v>17</v>
      </c>
      <c r="E4" s="1"/>
      <c r="F4" s="1">
        <v>21</v>
      </c>
      <c r="G4" s="1">
        <v>22</v>
      </c>
      <c r="H4" s="1">
        <v>22</v>
      </c>
      <c r="I4" s="1">
        <v>22</v>
      </c>
      <c r="J4" s="1">
        <v>22</v>
      </c>
      <c r="K4" s="1">
        <v>20</v>
      </c>
      <c r="L4" s="1">
        <v>22</v>
      </c>
      <c r="M4" s="1">
        <v>21</v>
      </c>
      <c r="N4" s="32">
        <v>20</v>
      </c>
      <c r="O4" s="119">
        <v>22</v>
      </c>
      <c r="P4" s="119">
        <f>AVERAGE(C4:O4)</f>
        <v>20.666666666666668</v>
      </c>
      <c r="Q4" s="119">
        <f>_xlfn.STDEV.P(C4:O4)</f>
        <v>1.7950549357115011</v>
      </c>
      <c r="R4" s="120" t="s">
        <v>90</v>
      </c>
      <c r="S4" s="132"/>
    </row>
    <row r="5" spans="2:19">
      <c r="B5" s="39" t="s">
        <v>143</v>
      </c>
      <c r="C5" s="1">
        <v>27</v>
      </c>
      <c r="D5" s="1">
        <v>29</v>
      </c>
      <c r="E5" s="1">
        <v>29</v>
      </c>
      <c r="F5" s="1">
        <v>26</v>
      </c>
      <c r="G5" s="1">
        <v>25</v>
      </c>
      <c r="H5" s="1">
        <v>27</v>
      </c>
      <c r="I5" s="1">
        <v>30</v>
      </c>
      <c r="J5" s="1">
        <v>31</v>
      </c>
      <c r="K5" s="1">
        <v>33</v>
      </c>
      <c r="L5" s="1">
        <v>33</v>
      </c>
      <c r="M5" s="1">
        <v>33</v>
      </c>
      <c r="N5" s="7"/>
      <c r="O5" s="119"/>
      <c r="P5" s="119">
        <f>AVERAGE(C5:O5)</f>
        <v>29.363636363636363</v>
      </c>
      <c r="Q5" s="119">
        <f>_xlfn.STDEV.P(C5:O5)</f>
        <v>2.7723546694503463</v>
      </c>
      <c r="R5" s="120" t="s">
        <v>90</v>
      </c>
      <c r="S5" s="132"/>
    </row>
    <row r="6" spans="2:19" ht="15" customHeight="1">
      <c r="B6" s="39" t="s">
        <v>120</v>
      </c>
      <c r="C6" s="1">
        <v>31</v>
      </c>
      <c r="D6" s="1">
        <v>33</v>
      </c>
      <c r="E6" s="1">
        <v>33</v>
      </c>
      <c r="F6" s="1">
        <v>34</v>
      </c>
      <c r="G6" s="1">
        <v>32</v>
      </c>
      <c r="H6" s="1">
        <v>33</v>
      </c>
      <c r="I6" s="1">
        <v>33</v>
      </c>
      <c r="J6" s="1">
        <v>31</v>
      </c>
      <c r="K6" s="1">
        <v>31</v>
      </c>
      <c r="L6" s="1">
        <v>36</v>
      </c>
      <c r="M6" s="1">
        <v>30</v>
      </c>
      <c r="N6" s="32">
        <v>30</v>
      </c>
      <c r="O6" s="119">
        <v>31</v>
      </c>
      <c r="P6" s="119">
        <f>AVERAGE(C6:O6)</f>
        <v>32.153846153846153</v>
      </c>
      <c r="Q6" s="119">
        <f>_xlfn.STDEV.P(C6:O6)</f>
        <v>1.6569737868106167</v>
      </c>
      <c r="R6" s="119">
        <f>P6+(3*Q6)</f>
        <v>37.124767514278005</v>
      </c>
      <c r="S6" s="133"/>
    </row>
    <row r="7" spans="2:19" ht="15" customHeight="1">
      <c r="B7" s="39" t="s">
        <v>121</v>
      </c>
      <c r="C7" s="32">
        <v>32</v>
      </c>
      <c r="D7" s="32">
        <v>15</v>
      </c>
      <c r="E7" s="32">
        <v>22</v>
      </c>
      <c r="F7" s="32">
        <v>19</v>
      </c>
      <c r="G7" s="1">
        <v>28</v>
      </c>
      <c r="H7" s="32">
        <v>27</v>
      </c>
      <c r="I7" s="32">
        <v>27</v>
      </c>
      <c r="J7" s="32">
        <v>28</v>
      </c>
      <c r="K7" s="32">
        <v>24</v>
      </c>
      <c r="L7" s="32">
        <v>34</v>
      </c>
      <c r="M7" s="32">
        <v>44</v>
      </c>
      <c r="N7" s="32">
        <v>29</v>
      </c>
      <c r="O7" s="119">
        <v>27</v>
      </c>
      <c r="P7" s="119">
        <f>AVERAGE(C7:O7)</f>
        <v>27.384615384615383</v>
      </c>
      <c r="Q7" s="119">
        <f>_xlfn.STDEV.P(C7:O7)</f>
        <v>6.8448572670229701</v>
      </c>
      <c r="R7" s="119">
        <f>P7+(3*Q7)</f>
        <v>47.919187185684294</v>
      </c>
      <c r="S7" s="133"/>
    </row>
    <row r="8" spans="2:19" s="121" customFormat="1">
      <c r="B8" s="121" t="s">
        <v>166</v>
      </c>
      <c r="C8" s="122">
        <f>R6</f>
        <v>37.124767514278005</v>
      </c>
      <c r="D8" s="122">
        <f>C8</f>
        <v>37.124767514278005</v>
      </c>
      <c r="E8" s="122">
        <f t="shared" ref="E8:M8" si="0">D8</f>
        <v>37.124767514278005</v>
      </c>
      <c r="F8" s="122">
        <f t="shared" si="0"/>
        <v>37.124767514278005</v>
      </c>
      <c r="G8" s="122">
        <f t="shared" si="0"/>
        <v>37.124767514278005</v>
      </c>
      <c r="H8" s="122">
        <f t="shared" si="0"/>
        <v>37.124767514278005</v>
      </c>
      <c r="I8" s="122">
        <f t="shared" si="0"/>
        <v>37.124767514278005</v>
      </c>
      <c r="J8" s="122">
        <f t="shared" si="0"/>
        <v>37.124767514278005</v>
      </c>
      <c r="K8" s="122">
        <f t="shared" si="0"/>
        <v>37.124767514278005</v>
      </c>
      <c r="L8" s="122">
        <f t="shared" si="0"/>
        <v>37.124767514278005</v>
      </c>
      <c r="M8" s="122">
        <f t="shared" si="0"/>
        <v>37.124767514278005</v>
      </c>
      <c r="N8" s="122">
        <f>M8</f>
        <v>37.124767514278005</v>
      </c>
      <c r="O8" s="122">
        <f>N8</f>
        <v>37.124767514278005</v>
      </c>
    </row>
    <row r="9" spans="2:19" s="121" customFormat="1">
      <c r="B9" s="121" t="s">
        <v>167</v>
      </c>
      <c r="C9" s="122">
        <f>R7</f>
        <v>47.919187185684294</v>
      </c>
      <c r="D9" s="122">
        <f>C9</f>
        <v>47.919187185684294</v>
      </c>
      <c r="E9" s="122">
        <f t="shared" ref="E9:N9" si="1">D9</f>
        <v>47.919187185684294</v>
      </c>
      <c r="F9" s="122">
        <f t="shared" si="1"/>
        <v>47.919187185684294</v>
      </c>
      <c r="G9" s="122">
        <f t="shared" si="1"/>
        <v>47.919187185684294</v>
      </c>
      <c r="H9" s="122">
        <f t="shared" si="1"/>
        <v>47.919187185684294</v>
      </c>
      <c r="I9" s="122">
        <f t="shared" si="1"/>
        <v>47.919187185684294</v>
      </c>
      <c r="J9" s="122">
        <f t="shared" si="1"/>
        <v>47.919187185684294</v>
      </c>
      <c r="K9" s="122">
        <f t="shared" si="1"/>
        <v>47.919187185684294</v>
      </c>
      <c r="L9" s="122">
        <f t="shared" si="1"/>
        <v>47.919187185684294</v>
      </c>
      <c r="M9" s="122">
        <f t="shared" si="1"/>
        <v>47.919187185684294</v>
      </c>
      <c r="N9" s="122">
        <f t="shared" si="1"/>
        <v>47.919187185684294</v>
      </c>
      <c r="O9" s="122">
        <f>N9</f>
        <v>47.919187185684294</v>
      </c>
    </row>
    <row r="14" spans="2:19" ht="15" customHeight="1"/>
    <row r="15" spans="2:19" ht="34.5" customHeight="1"/>
    <row r="16" spans="2:19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33.75" customHeight="1"/>
    <row r="27" ht="14.45" customHeight="1"/>
    <row r="28" ht="14.45" customHeight="1"/>
    <row r="29" ht="14.45" customHeight="1"/>
    <row r="30" ht="15" customHeight="1"/>
    <row r="31" ht="15" customHeight="1"/>
    <row r="38" spans="2:19">
      <c r="B38" t="s">
        <v>175</v>
      </c>
    </row>
    <row r="39" spans="2:19">
      <c r="B39" t="s">
        <v>176</v>
      </c>
    </row>
    <row r="42" spans="2:19">
      <c r="B42" s="125" t="s">
        <v>162</v>
      </c>
    </row>
    <row r="43" spans="2:19" ht="30">
      <c r="B43" s="39"/>
      <c r="C43" s="4">
        <v>44044</v>
      </c>
      <c r="D43" s="4">
        <v>44075</v>
      </c>
      <c r="E43" s="4">
        <v>44105</v>
      </c>
      <c r="F43" s="4">
        <v>44136</v>
      </c>
      <c r="G43" s="4">
        <v>44166</v>
      </c>
      <c r="H43" s="4">
        <v>44197</v>
      </c>
      <c r="I43" s="4">
        <v>44228</v>
      </c>
      <c r="J43" s="4">
        <v>44256</v>
      </c>
      <c r="K43" s="4">
        <v>44301</v>
      </c>
      <c r="L43" s="4">
        <v>44317</v>
      </c>
      <c r="M43" s="4">
        <v>44348</v>
      </c>
      <c r="N43" s="4">
        <v>44593</v>
      </c>
      <c r="O43" s="4">
        <v>44895</v>
      </c>
      <c r="P43" s="4" t="s">
        <v>173</v>
      </c>
      <c r="Q43" s="118" t="s">
        <v>165</v>
      </c>
      <c r="R43" s="118" t="s">
        <v>174</v>
      </c>
      <c r="S43" s="131"/>
    </row>
    <row r="44" spans="2:19">
      <c r="B44" s="39" t="s">
        <v>119</v>
      </c>
      <c r="C44" s="1">
        <v>41</v>
      </c>
      <c r="D44" s="1">
        <v>36</v>
      </c>
      <c r="E44" s="1"/>
      <c r="F44" s="1">
        <v>48</v>
      </c>
      <c r="G44" s="1">
        <v>50</v>
      </c>
      <c r="H44" s="1">
        <v>46</v>
      </c>
      <c r="I44" s="1">
        <v>47</v>
      </c>
      <c r="J44" s="1">
        <v>48</v>
      </c>
      <c r="K44" s="1">
        <v>48</v>
      </c>
      <c r="L44" s="1">
        <v>46</v>
      </c>
      <c r="M44" s="1">
        <v>45</v>
      </c>
      <c r="N44" s="32">
        <v>53</v>
      </c>
      <c r="O44" s="32">
        <v>51</v>
      </c>
      <c r="P44" s="119">
        <f>AVERAGE(C44:O44)</f>
        <v>46.583333333333336</v>
      </c>
      <c r="Q44" s="119">
        <f>_xlfn.STDEV.P(C44:O44)</f>
        <v>4.3293250692868464</v>
      </c>
      <c r="R44" s="120" t="s">
        <v>90</v>
      </c>
      <c r="S44" s="132"/>
    </row>
    <row r="45" spans="2:19">
      <c r="B45" s="39" t="s">
        <v>143</v>
      </c>
      <c r="C45" s="1">
        <v>27</v>
      </c>
      <c r="D45" s="1">
        <v>27</v>
      </c>
      <c r="E45" s="1">
        <v>30</v>
      </c>
      <c r="F45" s="1">
        <v>24</v>
      </c>
      <c r="G45" s="1">
        <v>24</v>
      </c>
      <c r="H45" s="1">
        <v>24</v>
      </c>
      <c r="I45" s="1">
        <v>27</v>
      </c>
      <c r="J45" s="1">
        <v>29</v>
      </c>
      <c r="K45" s="1">
        <v>29</v>
      </c>
      <c r="L45" s="1">
        <v>31</v>
      </c>
      <c r="M45" s="1">
        <v>30</v>
      </c>
      <c r="N45" s="32"/>
      <c r="O45" s="32"/>
      <c r="P45" s="119">
        <f>AVERAGE(C45:O45)</f>
        <v>27.454545454545453</v>
      </c>
      <c r="Q45" s="119">
        <f t="shared" ref="Q45" si="2">_xlfn.STDEV.P(C45:O45)</f>
        <v>2.4629485789352845</v>
      </c>
      <c r="R45" s="120" t="s">
        <v>90</v>
      </c>
      <c r="S45" s="132"/>
    </row>
    <row r="46" spans="2:19">
      <c r="B46" s="39" t="s">
        <v>120</v>
      </c>
      <c r="C46" s="1">
        <v>31</v>
      </c>
      <c r="D46" s="1">
        <v>32</v>
      </c>
      <c r="E46" s="1">
        <v>34</v>
      </c>
      <c r="F46" s="1">
        <v>35</v>
      </c>
      <c r="G46" s="1">
        <v>31</v>
      </c>
      <c r="H46" s="1">
        <v>30</v>
      </c>
      <c r="I46" s="1">
        <v>30</v>
      </c>
      <c r="J46" s="1">
        <v>30</v>
      </c>
      <c r="K46" s="1">
        <v>17</v>
      </c>
      <c r="L46" s="1">
        <v>31</v>
      </c>
      <c r="M46" s="1">
        <v>37</v>
      </c>
      <c r="N46" s="32">
        <v>35</v>
      </c>
      <c r="O46" s="32">
        <v>37</v>
      </c>
      <c r="P46" s="119">
        <f>AVERAGE(C46:O46)</f>
        <v>31.53846153846154</v>
      </c>
      <c r="Q46" s="119">
        <f>_xlfn.STDEV.P(C46:O46)</f>
        <v>4.8771899951222641</v>
      </c>
      <c r="R46" s="124">
        <f>P46+(3*Q46)</f>
        <v>46.170031523828328</v>
      </c>
      <c r="S46" s="134"/>
    </row>
    <row r="47" spans="2:19">
      <c r="B47" s="39" t="s">
        <v>121</v>
      </c>
      <c r="C47" s="1">
        <v>38</v>
      </c>
      <c r="D47" s="1">
        <v>22</v>
      </c>
      <c r="E47" s="1">
        <v>36</v>
      </c>
      <c r="F47" s="1">
        <v>26</v>
      </c>
      <c r="G47" s="1">
        <v>44</v>
      </c>
      <c r="H47" s="1">
        <v>32</v>
      </c>
      <c r="I47" s="1">
        <v>35</v>
      </c>
      <c r="J47" s="1">
        <v>33</v>
      </c>
      <c r="K47" s="1">
        <v>18</v>
      </c>
      <c r="L47" s="1">
        <v>39</v>
      </c>
      <c r="M47" s="1">
        <v>34</v>
      </c>
      <c r="N47" s="32">
        <v>39</v>
      </c>
      <c r="O47" s="32">
        <v>34</v>
      </c>
      <c r="P47" s="119">
        <f>AVERAGE(C47:O47)</f>
        <v>33.07692307692308</v>
      </c>
      <c r="Q47" s="119">
        <f>_xlfn.STDEV.P(C47:O47)</f>
        <v>6.9554797264352715</v>
      </c>
      <c r="R47" s="124">
        <f>P47+(3*Q47)</f>
        <v>53.943362256228895</v>
      </c>
      <c r="S47" s="134"/>
    </row>
    <row r="48" spans="2:19" s="121" customFormat="1">
      <c r="B48" s="121" t="s">
        <v>166</v>
      </c>
      <c r="C48" s="123">
        <f>R46</f>
        <v>46.170031523828328</v>
      </c>
      <c r="D48" s="123">
        <f>C48</f>
        <v>46.170031523828328</v>
      </c>
      <c r="E48" s="123">
        <f t="shared" ref="E48:N48" si="3">D48</f>
        <v>46.170031523828328</v>
      </c>
      <c r="F48" s="123">
        <f t="shared" si="3"/>
        <v>46.170031523828328</v>
      </c>
      <c r="G48" s="123">
        <f t="shared" si="3"/>
        <v>46.170031523828328</v>
      </c>
      <c r="H48" s="123">
        <f t="shared" si="3"/>
        <v>46.170031523828328</v>
      </c>
      <c r="I48" s="123">
        <f t="shared" si="3"/>
        <v>46.170031523828328</v>
      </c>
      <c r="J48" s="123">
        <f t="shared" si="3"/>
        <v>46.170031523828328</v>
      </c>
      <c r="K48" s="123">
        <f t="shared" si="3"/>
        <v>46.170031523828328</v>
      </c>
      <c r="L48" s="123">
        <f t="shared" si="3"/>
        <v>46.170031523828328</v>
      </c>
      <c r="M48" s="123">
        <f t="shared" si="3"/>
        <v>46.170031523828328</v>
      </c>
      <c r="N48" s="123">
        <f t="shared" si="3"/>
        <v>46.170031523828328</v>
      </c>
      <c r="O48" s="123">
        <f>N48</f>
        <v>46.170031523828328</v>
      </c>
    </row>
    <row r="49" spans="2:15" s="121" customFormat="1">
      <c r="B49" s="121" t="s">
        <v>167</v>
      </c>
      <c r="C49" s="123">
        <f>R47</f>
        <v>53.943362256228895</v>
      </c>
      <c r="D49" s="123">
        <f>C49</f>
        <v>53.943362256228895</v>
      </c>
      <c r="E49" s="123">
        <f t="shared" ref="E49:N49" si="4">D49</f>
        <v>53.943362256228895</v>
      </c>
      <c r="F49" s="123">
        <f t="shared" si="4"/>
        <v>53.943362256228895</v>
      </c>
      <c r="G49" s="123">
        <f t="shared" si="4"/>
        <v>53.943362256228895</v>
      </c>
      <c r="H49" s="123">
        <f t="shared" si="4"/>
        <v>53.943362256228895</v>
      </c>
      <c r="I49" s="123">
        <f t="shared" si="4"/>
        <v>53.943362256228895</v>
      </c>
      <c r="J49" s="123">
        <f t="shared" si="4"/>
        <v>53.943362256228895</v>
      </c>
      <c r="K49" s="123">
        <f t="shared" si="4"/>
        <v>53.943362256228895</v>
      </c>
      <c r="L49" s="123">
        <f t="shared" si="4"/>
        <v>53.943362256228895</v>
      </c>
      <c r="M49" s="123">
        <f t="shared" si="4"/>
        <v>53.943362256228895</v>
      </c>
      <c r="N49" s="123">
        <f t="shared" si="4"/>
        <v>53.943362256228895</v>
      </c>
      <c r="O49" s="123">
        <f>N49</f>
        <v>53.943362256228895</v>
      </c>
    </row>
    <row r="78" spans="2:2">
      <c r="B78" t="s">
        <v>175</v>
      </c>
    </row>
    <row r="79" spans="2:2">
      <c r="B79" t="s">
        <v>176</v>
      </c>
    </row>
    <row r="82" spans="2:19">
      <c r="B82" s="125" t="s">
        <v>171</v>
      </c>
      <c r="C82" s="125"/>
    </row>
    <row r="83" spans="2:19" ht="30">
      <c r="B83" s="39"/>
      <c r="C83" s="4">
        <v>44044</v>
      </c>
      <c r="D83" s="4">
        <v>44075</v>
      </c>
      <c r="E83" s="4">
        <v>44105</v>
      </c>
      <c r="F83" s="4">
        <v>44136</v>
      </c>
      <c r="G83" s="4">
        <v>44166</v>
      </c>
      <c r="H83" s="4">
        <v>44197</v>
      </c>
      <c r="I83" s="4">
        <v>44228</v>
      </c>
      <c r="J83" s="4">
        <v>44256</v>
      </c>
      <c r="K83" s="4">
        <v>44301</v>
      </c>
      <c r="L83" s="4">
        <v>44317</v>
      </c>
      <c r="M83" s="4">
        <v>44348</v>
      </c>
      <c r="N83" s="4">
        <v>44593</v>
      </c>
      <c r="O83" s="4">
        <v>44895</v>
      </c>
      <c r="P83" s="4" t="s">
        <v>173</v>
      </c>
      <c r="Q83" s="118" t="s">
        <v>165</v>
      </c>
      <c r="R83" s="118" t="s">
        <v>174</v>
      </c>
      <c r="S83" s="131"/>
    </row>
    <row r="84" spans="2:19">
      <c r="B84" s="39" t="s">
        <v>119</v>
      </c>
      <c r="C84" s="1">
        <v>1</v>
      </c>
      <c r="D84" s="1">
        <v>1</v>
      </c>
      <c r="E84" s="1"/>
      <c r="F84" s="1">
        <v>1</v>
      </c>
      <c r="G84" s="1">
        <v>1</v>
      </c>
      <c r="H84" s="1">
        <v>1</v>
      </c>
      <c r="I84" s="1">
        <v>1</v>
      </c>
      <c r="J84" s="1">
        <v>1</v>
      </c>
      <c r="K84" s="1">
        <v>1</v>
      </c>
      <c r="L84" s="1">
        <v>4</v>
      </c>
      <c r="M84" s="1">
        <v>1</v>
      </c>
      <c r="N84" s="1">
        <v>1</v>
      </c>
      <c r="O84" s="1">
        <v>1</v>
      </c>
      <c r="P84" s="130">
        <f>AVERAGE(C84:O84)</f>
        <v>1.25</v>
      </c>
      <c r="Q84" s="130">
        <f>_xlfn.STDEV.P(C84:O84)</f>
        <v>0.82915619758884995</v>
      </c>
      <c r="R84" s="129" t="s">
        <v>90</v>
      </c>
      <c r="S84" s="135"/>
    </row>
    <row r="85" spans="2:19">
      <c r="B85" s="39" t="s">
        <v>143</v>
      </c>
      <c r="C85" s="1">
        <v>1</v>
      </c>
      <c r="D85" s="1">
        <v>1</v>
      </c>
      <c r="E85" s="1">
        <v>1</v>
      </c>
      <c r="F85" s="1">
        <v>1</v>
      </c>
      <c r="G85" s="1">
        <v>1</v>
      </c>
      <c r="H85" s="1">
        <v>1</v>
      </c>
      <c r="I85" s="1">
        <v>1</v>
      </c>
      <c r="J85" s="1">
        <v>1</v>
      </c>
      <c r="K85" s="1">
        <v>1</v>
      </c>
      <c r="L85" s="1">
        <v>1</v>
      </c>
      <c r="M85" s="1">
        <v>1</v>
      </c>
      <c r="N85" s="7"/>
      <c r="O85" s="7"/>
      <c r="P85" s="130">
        <f>AVERAGE(C85:O85)</f>
        <v>1</v>
      </c>
      <c r="Q85" s="130">
        <f>_xlfn.STDEV.P(C85:O85)</f>
        <v>0</v>
      </c>
      <c r="R85" s="129" t="s">
        <v>90</v>
      </c>
      <c r="S85" s="135"/>
    </row>
    <row r="86" spans="2:19">
      <c r="B86" s="39" t="s">
        <v>120</v>
      </c>
      <c r="C86" s="1">
        <v>1</v>
      </c>
      <c r="D86" s="1">
        <v>1</v>
      </c>
      <c r="E86" s="1">
        <v>1</v>
      </c>
      <c r="F86" s="1">
        <v>1</v>
      </c>
      <c r="G86" s="1">
        <v>1</v>
      </c>
      <c r="H86" s="1">
        <v>1</v>
      </c>
      <c r="I86" s="1">
        <v>1</v>
      </c>
      <c r="J86" s="1">
        <v>1</v>
      </c>
      <c r="K86" s="1">
        <v>1</v>
      </c>
      <c r="L86" s="1">
        <v>1</v>
      </c>
      <c r="M86" s="1">
        <v>1</v>
      </c>
      <c r="N86" s="1">
        <v>2</v>
      </c>
      <c r="O86" s="1">
        <v>1</v>
      </c>
      <c r="P86" s="130">
        <f>AVERAGE(C86:O86)</f>
        <v>1.0769230769230769</v>
      </c>
      <c r="Q86" s="130">
        <f>_xlfn.STDEV.P(C86:O86)</f>
        <v>0.26646935501059649</v>
      </c>
      <c r="R86" s="128">
        <f>P86+(3*Q86)</f>
        <v>1.8763311419548663</v>
      </c>
      <c r="S86" s="136"/>
    </row>
    <row r="87" spans="2:19">
      <c r="B87" s="39" t="s">
        <v>121</v>
      </c>
      <c r="C87" s="1">
        <v>1</v>
      </c>
      <c r="D87" s="1">
        <v>1</v>
      </c>
      <c r="E87" s="1">
        <v>1</v>
      </c>
      <c r="F87" s="1">
        <v>1</v>
      </c>
      <c r="G87" s="1">
        <v>1</v>
      </c>
      <c r="H87" s="1">
        <v>1</v>
      </c>
      <c r="I87" s="1">
        <v>1</v>
      </c>
      <c r="J87" s="1">
        <v>1</v>
      </c>
      <c r="K87" s="1">
        <v>1</v>
      </c>
      <c r="L87" s="1">
        <v>1</v>
      </c>
      <c r="M87" s="1">
        <v>1</v>
      </c>
      <c r="N87" s="1">
        <v>1</v>
      </c>
      <c r="O87" s="1">
        <v>1</v>
      </c>
      <c r="P87" s="130">
        <f>AVERAGE(C87:O87)</f>
        <v>1</v>
      </c>
      <c r="Q87" s="130">
        <f t="shared" ref="Q87" si="5">_xlfn.STDEV.P(C87:O87)</f>
        <v>0</v>
      </c>
      <c r="R87" s="128">
        <f>P87+(3*Q87)</f>
        <v>1</v>
      </c>
      <c r="S87" s="136"/>
    </row>
    <row r="88" spans="2:19">
      <c r="B88" s="121" t="s">
        <v>166</v>
      </c>
      <c r="C88" s="127">
        <f>R86</f>
        <v>1.8763311419548663</v>
      </c>
      <c r="D88" s="127">
        <f>C88</f>
        <v>1.8763311419548663</v>
      </c>
      <c r="E88" s="127">
        <f t="shared" ref="E88:N88" si="6">D88</f>
        <v>1.8763311419548663</v>
      </c>
      <c r="F88" s="127">
        <f t="shared" si="6"/>
        <v>1.8763311419548663</v>
      </c>
      <c r="G88" s="127">
        <f t="shared" si="6"/>
        <v>1.8763311419548663</v>
      </c>
      <c r="H88" s="127">
        <f t="shared" si="6"/>
        <v>1.8763311419548663</v>
      </c>
      <c r="I88" s="127">
        <f t="shared" si="6"/>
        <v>1.8763311419548663</v>
      </c>
      <c r="J88" s="127">
        <f t="shared" si="6"/>
        <v>1.8763311419548663</v>
      </c>
      <c r="K88" s="127">
        <f t="shared" si="6"/>
        <v>1.8763311419548663</v>
      </c>
      <c r="L88" s="127">
        <f t="shared" si="6"/>
        <v>1.8763311419548663</v>
      </c>
      <c r="M88" s="127">
        <f t="shared" si="6"/>
        <v>1.8763311419548663</v>
      </c>
      <c r="N88" s="127">
        <f t="shared" si="6"/>
        <v>1.8763311419548663</v>
      </c>
      <c r="O88" s="122">
        <f>N88</f>
        <v>1.8763311419548663</v>
      </c>
      <c r="P88" s="121"/>
      <c r="Q88" s="121"/>
      <c r="R88" s="121"/>
      <c r="S88" s="121"/>
    </row>
    <row r="89" spans="2:19">
      <c r="B89" s="121" t="s">
        <v>167</v>
      </c>
      <c r="C89" s="127">
        <f>R87</f>
        <v>1</v>
      </c>
      <c r="D89" s="127">
        <f>C89</f>
        <v>1</v>
      </c>
      <c r="E89" s="127">
        <f t="shared" ref="E89:N89" si="7">D89</f>
        <v>1</v>
      </c>
      <c r="F89" s="127">
        <f t="shared" si="7"/>
        <v>1</v>
      </c>
      <c r="G89" s="127">
        <f t="shared" si="7"/>
        <v>1</v>
      </c>
      <c r="H89" s="127">
        <f t="shared" si="7"/>
        <v>1</v>
      </c>
      <c r="I89" s="127">
        <f t="shared" si="7"/>
        <v>1</v>
      </c>
      <c r="J89" s="127">
        <f t="shared" si="7"/>
        <v>1</v>
      </c>
      <c r="K89" s="127">
        <f t="shared" si="7"/>
        <v>1</v>
      </c>
      <c r="L89" s="127">
        <f t="shared" si="7"/>
        <v>1</v>
      </c>
      <c r="M89" s="127">
        <f t="shared" si="7"/>
        <v>1</v>
      </c>
      <c r="N89" s="127">
        <f t="shared" si="7"/>
        <v>1</v>
      </c>
      <c r="O89" s="122">
        <f>N89</f>
        <v>1</v>
      </c>
      <c r="P89" s="121"/>
      <c r="Q89" s="121"/>
      <c r="R89" s="121"/>
      <c r="S89" s="121"/>
    </row>
    <row r="95" spans="2:19" s="121" customFormat="1">
      <c r="S95"/>
    </row>
    <row r="96" spans="2:19" s="121" customFormat="1">
      <c r="S96"/>
    </row>
    <row r="118" spans="2:19">
      <c r="B118" t="s">
        <v>175</v>
      </c>
    </row>
    <row r="119" spans="2:19">
      <c r="B119" t="s">
        <v>176</v>
      </c>
    </row>
    <row r="122" spans="2:19">
      <c r="B122" s="125" t="s">
        <v>172</v>
      </c>
      <c r="C122" s="125"/>
    </row>
    <row r="123" spans="2:19" ht="30">
      <c r="B123" s="39"/>
      <c r="C123" s="4">
        <v>44044</v>
      </c>
      <c r="D123" s="4">
        <v>44075</v>
      </c>
      <c r="E123" s="4">
        <v>44105</v>
      </c>
      <c r="F123" s="4">
        <v>44136</v>
      </c>
      <c r="G123" s="4">
        <v>44166</v>
      </c>
      <c r="H123" s="4">
        <v>44197</v>
      </c>
      <c r="I123" s="4">
        <v>44228</v>
      </c>
      <c r="J123" s="4">
        <v>44256</v>
      </c>
      <c r="K123" s="4">
        <v>44301</v>
      </c>
      <c r="L123" s="4">
        <v>44317</v>
      </c>
      <c r="M123" s="4">
        <v>44348</v>
      </c>
      <c r="N123" s="4">
        <v>44593</v>
      </c>
      <c r="O123" s="4">
        <v>44895</v>
      </c>
      <c r="P123" s="4" t="s">
        <v>173</v>
      </c>
      <c r="Q123" s="118" t="s">
        <v>165</v>
      </c>
      <c r="R123" s="118" t="s">
        <v>174</v>
      </c>
      <c r="S123" s="131"/>
    </row>
    <row r="124" spans="2:19">
      <c r="B124" s="39" t="s">
        <v>119</v>
      </c>
      <c r="C124" s="32">
        <v>1</v>
      </c>
      <c r="D124" s="32">
        <v>1</v>
      </c>
      <c r="E124" s="32"/>
      <c r="F124" s="32">
        <v>1</v>
      </c>
      <c r="G124" s="32">
        <v>1</v>
      </c>
      <c r="H124" s="32">
        <v>1</v>
      </c>
      <c r="I124" s="32">
        <v>1</v>
      </c>
      <c r="J124" s="32">
        <v>1</v>
      </c>
      <c r="K124" s="32">
        <v>1</v>
      </c>
      <c r="L124" s="32">
        <v>1</v>
      </c>
      <c r="M124" s="32">
        <v>1</v>
      </c>
      <c r="N124" s="32">
        <v>1</v>
      </c>
      <c r="O124" s="32">
        <v>1</v>
      </c>
      <c r="P124" s="124">
        <f>AVERAGE(C124:O124)</f>
        <v>1</v>
      </c>
      <c r="Q124" s="124">
        <f>_xlfn.STDEV.P(C124:O124)</f>
        <v>0</v>
      </c>
      <c r="R124" s="120" t="s">
        <v>90</v>
      </c>
      <c r="S124" s="132"/>
    </row>
    <row r="125" spans="2:19">
      <c r="B125" s="39" t="s">
        <v>143</v>
      </c>
      <c r="C125" s="32">
        <v>1</v>
      </c>
      <c r="D125" s="32">
        <v>1</v>
      </c>
      <c r="E125" s="32">
        <v>1</v>
      </c>
      <c r="F125" s="32">
        <v>1</v>
      </c>
      <c r="G125" s="32">
        <v>1</v>
      </c>
      <c r="H125" s="32">
        <v>1</v>
      </c>
      <c r="I125" s="32">
        <v>1</v>
      </c>
      <c r="J125" s="32">
        <v>1</v>
      </c>
      <c r="K125" s="32">
        <v>1</v>
      </c>
      <c r="L125" s="32">
        <v>1</v>
      </c>
      <c r="M125" s="32">
        <v>1</v>
      </c>
      <c r="N125" s="59"/>
      <c r="O125" s="59"/>
      <c r="P125" s="124">
        <f t="shared" ref="P125:P127" si="8">AVERAGE(C125:O125)</f>
        <v>1</v>
      </c>
      <c r="Q125" s="124">
        <f t="shared" ref="Q125:Q127" si="9">_xlfn.STDEV.P(C125:O125)</f>
        <v>0</v>
      </c>
      <c r="R125" s="120" t="s">
        <v>90</v>
      </c>
      <c r="S125" s="132"/>
    </row>
    <row r="126" spans="2:19">
      <c r="B126" s="39" t="s">
        <v>120</v>
      </c>
      <c r="C126" s="32">
        <v>1</v>
      </c>
      <c r="D126" s="32">
        <v>1</v>
      </c>
      <c r="E126" s="32">
        <v>1</v>
      </c>
      <c r="F126" s="32">
        <v>1</v>
      </c>
      <c r="G126" s="32">
        <v>1</v>
      </c>
      <c r="H126" s="32">
        <v>1</v>
      </c>
      <c r="I126" s="32">
        <v>1</v>
      </c>
      <c r="J126" s="32">
        <v>1</v>
      </c>
      <c r="K126" s="32">
        <v>1</v>
      </c>
      <c r="L126" s="32">
        <v>1</v>
      </c>
      <c r="M126" s="32">
        <v>1</v>
      </c>
      <c r="N126" s="32">
        <v>1</v>
      </c>
      <c r="O126" s="32">
        <v>1</v>
      </c>
      <c r="P126" s="124">
        <f t="shared" si="8"/>
        <v>1</v>
      </c>
      <c r="Q126" s="124">
        <f t="shared" si="9"/>
        <v>0</v>
      </c>
      <c r="R126" s="124">
        <f>P126+(3*Q126)</f>
        <v>1</v>
      </c>
      <c r="S126" s="134"/>
    </row>
    <row r="127" spans="2:19">
      <c r="B127" s="39" t="s">
        <v>121</v>
      </c>
      <c r="C127" s="32">
        <v>1</v>
      </c>
      <c r="D127" s="32">
        <v>1</v>
      </c>
      <c r="E127" s="32">
        <v>1</v>
      </c>
      <c r="F127" s="32">
        <v>1</v>
      </c>
      <c r="G127" s="32">
        <v>1</v>
      </c>
      <c r="H127" s="32">
        <v>1</v>
      </c>
      <c r="I127" s="32">
        <v>1</v>
      </c>
      <c r="J127" s="32">
        <v>1</v>
      </c>
      <c r="K127" s="32">
        <v>1</v>
      </c>
      <c r="L127" s="32">
        <v>1</v>
      </c>
      <c r="M127" s="32">
        <v>1</v>
      </c>
      <c r="N127" s="32">
        <v>1</v>
      </c>
      <c r="O127" s="32">
        <v>1</v>
      </c>
      <c r="P127" s="124">
        <f t="shared" si="8"/>
        <v>1</v>
      </c>
      <c r="Q127" s="124">
        <f t="shared" si="9"/>
        <v>0</v>
      </c>
      <c r="R127" s="124">
        <f>P127+(3*Q127)</f>
        <v>1</v>
      </c>
      <c r="S127" s="134"/>
    </row>
    <row r="128" spans="2:19">
      <c r="B128" s="121" t="s">
        <v>166</v>
      </c>
      <c r="C128" s="127">
        <f>R126</f>
        <v>1</v>
      </c>
      <c r="D128" s="127">
        <f>C128</f>
        <v>1</v>
      </c>
      <c r="E128" s="127">
        <f t="shared" ref="E128:N128" si="10">D128</f>
        <v>1</v>
      </c>
      <c r="F128" s="127">
        <f t="shared" si="10"/>
        <v>1</v>
      </c>
      <c r="G128" s="127">
        <f t="shared" si="10"/>
        <v>1</v>
      </c>
      <c r="H128" s="127">
        <f t="shared" si="10"/>
        <v>1</v>
      </c>
      <c r="I128" s="127">
        <f t="shared" si="10"/>
        <v>1</v>
      </c>
      <c r="J128" s="127">
        <f t="shared" si="10"/>
        <v>1</v>
      </c>
      <c r="K128" s="127">
        <f t="shared" si="10"/>
        <v>1</v>
      </c>
      <c r="L128" s="127">
        <f t="shared" si="10"/>
        <v>1</v>
      </c>
      <c r="M128" s="127">
        <f t="shared" si="10"/>
        <v>1</v>
      </c>
      <c r="N128" s="127">
        <f t="shared" si="10"/>
        <v>1</v>
      </c>
      <c r="O128" s="122">
        <f>N128</f>
        <v>1</v>
      </c>
      <c r="P128" s="121"/>
      <c r="Q128" s="121"/>
      <c r="R128" s="121"/>
      <c r="S128" s="121"/>
    </row>
    <row r="129" spans="2:19">
      <c r="B129" s="121" t="s">
        <v>167</v>
      </c>
      <c r="C129" s="127">
        <f>R127</f>
        <v>1</v>
      </c>
      <c r="D129" s="127">
        <f>C129</f>
        <v>1</v>
      </c>
      <c r="E129" s="127">
        <f t="shared" ref="E129:N129" si="11">D129</f>
        <v>1</v>
      </c>
      <c r="F129" s="127">
        <f t="shared" si="11"/>
        <v>1</v>
      </c>
      <c r="G129" s="127">
        <f t="shared" si="11"/>
        <v>1</v>
      </c>
      <c r="H129" s="127">
        <f t="shared" si="11"/>
        <v>1</v>
      </c>
      <c r="I129" s="127">
        <f t="shared" si="11"/>
        <v>1</v>
      </c>
      <c r="J129" s="127">
        <f t="shared" si="11"/>
        <v>1</v>
      </c>
      <c r="K129" s="127">
        <f t="shared" si="11"/>
        <v>1</v>
      </c>
      <c r="L129" s="127">
        <f t="shared" si="11"/>
        <v>1</v>
      </c>
      <c r="M129" s="127">
        <f t="shared" si="11"/>
        <v>1</v>
      </c>
      <c r="N129" s="127">
        <f t="shared" si="11"/>
        <v>1</v>
      </c>
      <c r="O129" s="122">
        <f>N129</f>
        <v>1</v>
      </c>
      <c r="P129" s="121"/>
      <c r="Q129" s="121"/>
      <c r="R129" s="121"/>
      <c r="S129" s="121"/>
    </row>
    <row r="135" spans="2:19" s="121" customFormat="1">
      <c r="S135"/>
    </row>
    <row r="136" spans="2:19" s="121" customFormat="1">
      <c r="S136"/>
    </row>
    <row r="158" spans="2:2">
      <c r="B158" t="s">
        <v>175</v>
      </c>
    </row>
    <row r="159" spans="2:2">
      <c r="B159" t="s">
        <v>176</v>
      </c>
    </row>
  </sheetData>
  <conditionalFormatting sqref="C5:N6">
    <cfRule type="containsText" dxfId="8" priority="48" stopIfTrue="1" operator="containsText" text="&lt;">
      <formula>NOT(ISERROR(SEARCH("&lt;",C5)))</formula>
    </cfRule>
  </conditionalFormatting>
  <conditionalFormatting sqref="C7:N7">
    <cfRule type="containsText" dxfId="7" priority="24" stopIfTrue="1" operator="containsText" text="&lt;">
      <formula>NOT(ISERROR(SEARCH("&lt;",C7)))</formula>
    </cfRule>
  </conditionalFormatting>
  <conditionalFormatting sqref="C44:N47">
    <cfRule type="containsText" dxfId="6" priority="2" stopIfTrue="1" operator="containsText" text="&lt;">
      <formula>NOT(ISERROR(SEARCH("&lt;",C44)))</formula>
    </cfRule>
  </conditionalFormatting>
  <conditionalFormatting sqref="C84:N86">
    <cfRule type="containsText" dxfId="5" priority="44" stopIfTrue="1" operator="containsText" text="&lt;">
      <formula>NOT(ISERROR(SEARCH("&lt;",C84)))</formula>
    </cfRule>
  </conditionalFormatting>
  <conditionalFormatting sqref="C87:N87">
    <cfRule type="containsText" dxfId="4" priority="19" stopIfTrue="1" operator="containsText" text="&lt;">
      <formula>NOT(ISERROR(SEARCH("&lt;",C87)))</formula>
    </cfRule>
  </conditionalFormatting>
  <conditionalFormatting sqref="C124:N126">
    <cfRule type="containsText" dxfId="3" priority="9" stopIfTrue="1" operator="containsText" text="&lt;">
      <formula>NOT(ISERROR(SEARCH("&lt;",C124)))</formula>
    </cfRule>
  </conditionalFormatting>
  <conditionalFormatting sqref="C127:N127">
    <cfRule type="containsText" dxfId="2" priority="7" stopIfTrue="1" operator="containsText" text="&lt;">
      <formula>NOT(ISERROR(SEARCH("&lt;",C127)))</formula>
    </cfRule>
  </conditionalFormatting>
  <conditionalFormatting sqref="C4:O4 P4:S7 O5:O7 O44:S47 O84:S87 O124:S127">
    <cfRule type="containsText" dxfId="1" priority="98" stopIfTrue="1" operator="containsText" text="&lt;">
      <formula>NOT(ISERROR(SEARCH("&lt;",C4)))</formula>
    </cfRule>
  </conditionalFormatting>
  <conditionalFormatting sqref="C44:O47">
    <cfRule type="cellIs" dxfId="0" priority="3" operator="greaterThanOrEqual">
      <formula>#REF!</formula>
    </cfRule>
  </conditionalFormatting>
  <printOptions horizontalCentered="1"/>
  <pageMargins left="0.25" right="0.25" top="0.75" bottom="0.75" header="0.3" footer="0.3"/>
  <pageSetup paperSize="9" scale="69" orientation="landscape" r:id="rId1"/>
  <headerFooter>
    <oddHeader>&amp;LGebdykes Quarry Environmental Permit Application
Lightwater Quarries Ltd
Appendix I: Proposed Groundwater Compliance Limits&amp;R&amp;G</oddHeader>
    <oddFooter>&amp;LNT14621&amp;RApril 2023</oddFooter>
  </headerFooter>
  <rowBreaks count="3" manualBreakCount="3">
    <brk id="40" max="17" man="1"/>
    <brk id="80" max="17" man="1"/>
    <brk id="120" max="17" man="1"/>
  </rowBreaks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stopIfTrue="1" operator="containsText" id="{579C07D6-9E49-4E64-B98A-67B471BC349D}">
            <xm:f>NOT(ISERROR(SEARCH("-",C7)))</xm:f>
            <xm:f>"-"</xm:f>
            <x14:dxf/>
          </x14:cfRule>
          <xm:sqref>C7:M7</xm:sqref>
        </x14:conditionalFormatting>
        <x14:conditionalFormatting xmlns:xm="http://schemas.microsoft.com/office/excel/2006/main">
          <x14:cfRule type="containsText" priority="18" stopIfTrue="1" operator="containsText" id="{0C7409F6-D127-4479-8EBE-62470B72757B}">
            <xm:f>NOT(ISERROR(SEARCH("-",C87)))</xm:f>
            <xm:f>"-"</xm:f>
            <x14:dxf/>
          </x14:cfRule>
          <xm:sqref>C87:M87</xm:sqref>
        </x14:conditionalFormatting>
        <x14:conditionalFormatting xmlns:xm="http://schemas.microsoft.com/office/excel/2006/main">
          <x14:cfRule type="containsText" priority="6" stopIfTrue="1" operator="containsText" id="{0CBF5659-F5C6-4412-A680-76604E6D8B0F}">
            <xm:f>NOT(ISERROR(SEARCH("-",C127)))</xm:f>
            <xm:f>"-"</xm:f>
            <x14:dxf/>
          </x14:cfRule>
          <xm:sqref>C127:M127</xm:sqref>
        </x14:conditionalFormatting>
        <x14:conditionalFormatting xmlns:xm="http://schemas.microsoft.com/office/excel/2006/main">
          <x14:cfRule type="containsText" priority="47" stopIfTrue="1" operator="containsText" id="{26CA61E5-A987-433E-81D2-4FBAD353A6B8}">
            <xm:f>NOT(ISERROR(SEARCH("-",C5)))</xm:f>
            <xm:f>"-"</xm:f>
            <x14:dxf/>
          </x14:cfRule>
          <xm:sqref>C5:N6</xm:sqref>
        </x14:conditionalFormatting>
        <x14:conditionalFormatting xmlns:xm="http://schemas.microsoft.com/office/excel/2006/main">
          <x14:cfRule type="containsText" priority="1" stopIfTrue="1" operator="containsText" id="{7B628D6E-CF68-4B4D-81D4-0CF717F410AB}">
            <xm:f>NOT(ISERROR(SEARCH("-",C44)))</xm:f>
            <xm:f>"-"</xm:f>
            <x14:dxf/>
          </x14:cfRule>
          <xm:sqref>C44:N47</xm:sqref>
        </x14:conditionalFormatting>
        <x14:conditionalFormatting xmlns:xm="http://schemas.microsoft.com/office/excel/2006/main">
          <x14:cfRule type="containsText" priority="43" stopIfTrue="1" operator="containsText" id="{566A3925-D87D-46A8-A180-A5382E7D8014}">
            <xm:f>NOT(ISERROR(SEARCH("-",C84)))</xm:f>
            <xm:f>"-"</xm:f>
            <x14:dxf/>
          </x14:cfRule>
          <xm:sqref>C84:O86</xm:sqref>
        </x14:conditionalFormatting>
        <x14:conditionalFormatting xmlns:xm="http://schemas.microsoft.com/office/excel/2006/main">
          <x14:cfRule type="containsText" priority="8" stopIfTrue="1" operator="containsText" id="{6B42DFF0-8FC2-4A3D-A592-30FCB5302E60}">
            <xm:f>NOT(ISERROR(SEARCH("-",C124)))</xm:f>
            <xm:f>"-"</xm:f>
            <x14:dxf/>
          </x14:cfRule>
          <xm:sqref>C124:O126</xm:sqref>
        </x14:conditionalFormatting>
        <x14:conditionalFormatting xmlns:xm="http://schemas.microsoft.com/office/excel/2006/main">
          <x14:cfRule type="containsText" priority="97" stopIfTrue="1" operator="containsText" id="{C82B8E1C-C781-4095-B741-932F8167C032}">
            <xm:f>NOT(ISERROR(SEARCH("-",C4)))</xm:f>
            <xm:f>"-"</xm:f>
            <x14:dxf/>
          </x14:cfRule>
          <xm:sqref>O44:S47 C4:O4 P4:S7 O5:O7 P84:S87 P124:S127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64CCF2290A9227498CBA22780DE46CFA" ma:contentTypeVersion="44" ma:contentTypeDescription="Create a new document." ma:contentTypeScope="" ma:versionID="94bb4e09b28e1feae55f3438729693e9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9a785deb-a762-4798-bcdc-303564f53cb0" targetNamespace="http://schemas.microsoft.com/office/2006/metadata/properties" ma:root="true" ma:fieldsID="ede022386e9fe758cb89ead7642d8aec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9a785deb-a762-4798-bcdc-303564f53cb0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lcf76f155ced4ddcb4097134ff3c332f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6:MediaServiceDateTaken" minOccurs="0"/>
                <xsd:element ref="ns6:MediaServiceLocation" minOccurs="0"/>
                <xsd:element ref="ns6:MediaLengthInSeconds" minOccurs="0"/>
                <xsd:element ref="ns2:SharedWithUsers" minOccurs="0"/>
                <xsd:element ref="ns2:SharedWithDetails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1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-1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43e4e61-1be0-4b06-bd98-8598df83c830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3e4e61-1be0-4b06-bd98-8598df83c830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85deb-a762-4798-bcdc-303564f53c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5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5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55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5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5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6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ReceivedDate xmlns="eebef177-55b5-4448-a5fb-28ea454417ee">2024-06-05T23:00:00+00:00</EAReceivedDate>
    <ga477587807b4e8dbd9d142e03c014fa xmlns="dbe221e7-66db-4bdb-a92c-aa517c005f15">
      <Terms xmlns="http://schemas.microsoft.com/office/infopath/2007/PartnerControls"/>
    </ga477587807b4e8dbd9d142e03c014fa>
    <PermitNumber xmlns="eebef177-55b5-4448-a5fb-28ea454417ee">EPR-ZP3629SK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>EAWML 409006</OtherReference>
    <EventLink xmlns="5ffd8e36-f429-4edc-ab50-c5be84842779" xsi:nil="true"/>
    <Customer_x002f_OperatorName xmlns="eebef177-55b5-4448-a5fb-28ea454417ee">Lightwater Quarries Limited 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DocumentDate xmlns="eebef177-55b5-4448-a5fb-28ea454417ee">2024-06-05T23:00:00+00:00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lcf76f155ced4ddcb4097134ff3c332f xmlns="9a785deb-a762-4798-bcdc-303564f53cb0">
      <Terms xmlns="http://schemas.microsoft.com/office/infopath/2007/PartnerControls"/>
    </lcf76f155ced4ddcb4097134ff3c332f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>EPR/ZP3629SK</EPRNumber>
    <FacilityAddressPostcode xmlns="eebef177-55b5-4448-a5fb-28ea454417ee">HG4 4BT</FacilityAddressPostcode>
    <ed3cfd1978f244c4af5dc9d642a18018 xmlns="dbe221e7-66db-4bdb-a92c-aa517c005f15">
      <Terms xmlns="http://schemas.microsoft.com/office/infopath/2007/PartnerControls"/>
    </ed3cfd1978f244c4af5dc9d642a18018>
    <TaxCatchAll xmlns="662745e8-e224-48e8-a2e3-254862b8c2f5">
      <Value>41</Value>
      <Value>40</Value>
      <Value>11</Value>
      <Value>32</Value>
      <Value>14</Value>
    </TaxCatchAll>
    <ExternalAuthor xmlns="eebef177-55b5-4448-a5fb-28ea454417ee">-</ExternalAuthor>
    <SiteName xmlns="eebef177-55b5-4448-a5fb-28ea454417ee">Gebdykes Quarry Landfill</SiteName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Waste Operations</TermName>
          <TermId xmlns="http://schemas.microsoft.com/office/infopath/2007/PartnerControls">dc63c9b7-da6e-463c-b2cf-265b08d49156</TermId>
        </TermInfo>
      </Terms>
    </p517ccc45a7e4674ae144f9410147bb3>
    <FacilityAddress xmlns="eebef177-55b5-4448-a5fb-28ea454417ee">Halfpenny House Lane, Masham, North Yorkshire HG4 4BT</FacilityAddress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Bespoke</TermName>
          <TermId xmlns="http://schemas.microsoft.com/office/infopath/2007/PartnerControls">743fbb82-64b4-442a-8bac-afa632175399</TermId>
        </TermInfo>
      </Terms>
    </la34db7254a948be973d9738b9f07ba7>
  </documentManagement>
</p:properties>
</file>

<file path=customXml/itemProps1.xml><?xml version="1.0" encoding="utf-8"?>
<ds:datastoreItem xmlns:ds="http://schemas.openxmlformats.org/officeDocument/2006/customXml" ds:itemID="{447D2582-97AE-46C7-8C4D-DAF71CF482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41BDB-E74B-4E8C-8A2E-A405AAF59E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e221e7-66db-4bdb-a92c-aa517c005f15"/>
    <ds:schemaRef ds:uri="662745e8-e224-48e8-a2e3-254862b8c2f5"/>
    <ds:schemaRef ds:uri="eebef177-55b5-4448-a5fb-28ea454417ee"/>
    <ds:schemaRef ds:uri="5ffd8e36-f429-4edc-ab50-c5be84842779"/>
    <ds:schemaRef ds:uri="9a785deb-a762-4798-bcdc-303564f5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A2D080-70BA-4D57-B145-5B1719891E8F}">
  <ds:schemaRefs>
    <ds:schemaRef ds:uri="eebef177-55b5-4448-a5fb-28ea454417ee"/>
    <ds:schemaRef ds:uri="http://schemas.microsoft.com/office/2006/metadata/properties"/>
    <ds:schemaRef ds:uri="http://schemas.openxmlformats.org/package/2006/metadata/core-properties"/>
    <ds:schemaRef ds:uri="5ffd8e36-f429-4edc-ab50-c5be84842779"/>
    <ds:schemaRef ds:uri="662745e8-e224-48e8-a2e3-254862b8c2f5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9a785deb-a762-4798-bcdc-303564f53cb0"/>
    <ds:schemaRef ds:uri="dbe221e7-66db-4bdb-a92c-aa517c005f1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T1 GWE</vt:lpstr>
      <vt:lpstr>T2 Lab Results</vt:lpstr>
      <vt:lpstr>T3 Wellhead Parameters</vt:lpstr>
      <vt:lpstr>T4 EG Farm</vt:lpstr>
      <vt:lpstr>Groundwater Quality Graphs</vt:lpstr>
      <vt:lpstr>Groundwater Quality Graphs (2)</vt:lpstr>
      <vt:lpstr>Groundwater Quality Graphs (3)</vt:lpstr>
      <vt:lpstr>Sheet1</vt:lpstr>
      <vt:lpstr>Compliance limits</vt:lpstr>
      <vt:lpstr>'Compliance limits'!Print_Area</vt:lpstr>
      <vt:lpstr>'Groundwater Quality Graphs'!Print_Area</vt:lpstr>
      <vt:lpstr>'Groundwater Quality Graphs (2)'!Print_Area</vt:lpstr>
      <vt:lpstr>'Groundwater Quality Graphs (3)'!Print_Area</vt:lpstr>
      <vt:lpstr>'T2 Lab Results'!Print_Area</vt:lpstr>
      <vt:lpstr>'T4 EG Farm'!Print_Area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Joule, Bethan</dc:creator>
  <cp:lastModifiedBy>Morton, Annette</cp:lastModifiedBy>
  <cp:lastPrinted>2023-04-12T17:06:17Z</cp:lastPrinted>
  <dcterms:created xsi:type="dcterms:W3CDTF">2020-09-29T07:22:06Z</dcterms:created>
  <dcterms:modified xsi:type="dcterms:W3CDTF">2024-08-21T09:03:20Z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0x0101000E9AD557692E154F9D2697C8C6432F760064CCF2290A9227498CBA22780DE46CFA</vt:lpwstr>
  </property>
  <property fmtid="{D5CDD505-2E9C-101B-9397-08002B2CF9AE}" pid="3" name="PermitDocumentType">
    <vt:lpwstr/>
  </property>
  <property fmtid="{D5CDD505-2E9C-101B-9397-08002B2CF9AE}" pid="4" name="MediaServiceImageTags">
    <vt:lpwstr/>
  </property>
  <property fmtid="{D5CDD505-2E9C-101B-9397-08002B2CF9AE}" pid="5" name="TypeofPermit">
    <vt:lpwstr>32;#Bespoke|743fbb82-64b4-442a-8bac-afa632175399</vt:lpwstr>
  </property>
  <property fmtid="{D5CDD505-2E9C-101B-9397-08002B2CF9AE}" pid="6" name="DisclosureStatus">
    <vt:lpwstr>41;#Public Register|f1fcf6a6-5d97-4f1d-964e-a2f916eb1f18</vt:lpwstr>
  </property>
  <property fmtid="{D5CDD505-2E9C-101B-9397-08002B2CF9AE}" pid="7" name="EventType1">
    <vt:lpwstr/>
  </property>
  <property fmtid="{D5CDD505-2E9C-101B-9397-08002B2CF9AE}" pid="8" name="ActivityGrouping">
    <vt:lpwstr>14;#Application ＆ Associated Docs|5eadfd3c-6deb-44e1-b7e1-16accd427bec</vt:lpwstr>
  </property>
  <property fmtid="{D5CDD505-2E9C-101B-9397-08002B2CF9AE}" pid="9" name="RegulatedActivityClass">
    <vt:lpwstr>40;#Waste Operations|dc63c9b7-da6e-463c-b2cf-265b08d49156</vt:lpwstr>
  </property>
  <property fmtid="{D5CDD505-2E9C-101B-9397-08002B2CF9AE}" pid="10" name="Catchment">
    <vt:lpwstr/>
  </property>
  <property fmtid="{D5CDD505-2E9C-101B-9397-08002B2CF9AE}" pid="11" name="MajorProjectID">
    <vt:lpwstr/>
  </property>
  <property fmtid="{D5CDD505-2E9C-101B-9397-08002B2CF9AE}" pid="12" name="StandardRulesID">
    <vt:lpwstr/>
  </property>
  <property fmtid="{D5CDD505-2E9C-101B-9397-08002B2CF9AE}" pid="13" name="CessationStatus">
    <vt:lpwstr/>
  </property>
  <property fmtid="{D5CDD505-2E9C-101B-9397-08002B2CF9AE}" pid="14" name="Regime">
    <vt:lpwstr>11;#EPR|0e5af97d-1a8c-4d8f-a20b-528a11cab1f6</vt:lpwstr>
  </property>
  <property fmtid="{D5CDD505-2E9C-101B-9397-08002B2CF9AE}" pid="15" name="RegulatedActivitySub-Class">
    <vt:lpwstr/>
  </property>
  <property fmtid="{D5CDD505-2E9C-101B-9397-08002B2CF9AE}" pid="16" name="SysUpdateNoER">
    <vt:lpwstr>No</vt:lpwstr>
  </property>
</Properties>
</file>