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efra.sharepoint.com/teams/Team2693/Waste work in progress/Sue Irons/Hillyer/for publishing/"/>
    </mc:Choice>
  </mc:AlternateContent>
  <xr:revisionPtr revIDLastSave="0" documentId="8_{E796D03A-F783-4C38-B666-4F3AC4B5383A}" xr6:coauthVersionLast="47" xr6:coauthVersionMax="47" xr10:uidLastSave="{00000000-0000-0000-0000-000000000000}"/>
  <bookViews>
    <workbookView xWindow="-108" yWindow="-108" windowWidth="20376" windowHeight="12216" xr2:uid="{00000000-000D-0000-FFFF-FFFF00000000}"/>
  </bookViews>
  <sheets>
    <sheet name="Standard Permit GRA1" sheetId="1" r:id="rId1"/>
  </sheets>
  <definedNames>
    <definedName name="_xlnm.Print_Area" localSheetId="0">'Standard Permit GRA1'!$A$1:$K$49</definedName>
  </definedNames>
  <calcPr calcId="191028"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2" i="1" l="1"/>
  <c r="I82" i="1"/>
  <c r="H81" i="1"/>
  <c r="I81" i="1"/>
  <c r="H80" i="1"/>
  <c r="I80" i="1"/>
  <c r="H79" i="1"/>
  <c r="I79" i="1"/>
  <c r="H78" i="1"/>
  <c r="I78" i="1"/>
  <c r="H77" i="1"/>
  <c r="I77" i="1"/>
  <c r="H76" i="1"/>
  <c r="I76" i="1"/>
  <c r="H75" i="1"/>
  <c r="I75" i="1"/>
  <c r="J75" i="1"/>
  <c r="K75" i="1"/>
  <c r="H74" i="1"/>
  <c r="J74" i="1"/>
  <c r="K74" i="1"/>
  <c r="I74" i="1"/>
  <c r="H73" i="1"/>
  <c r="I73" i="1"/>
  <c r="J73" i="1"/>
  <c r="K73" i="1"/>
  <c r="H72" i="1"/>
  <c r="I72" i="1"/>
  <c r="H71" i="1"/>
  <c r="J71" i="1"/>
  <c r="K71" i="1"/>
  <c r="I71" i="1"/>
  <c r="H70" i="1"/>
  <c r="I70" i="1"/>
  <c r="H69" i="1"/>
  <c r="I69" i="1"/>
  <c r="H68" i="1"/>
  <c r="I68" i="1"/>
  <c r="H67" i="1"/>
  <c r="I67" i="1"/>
  <c r="I66" i="1"/>
  <c r="H66" i="1"/>
  <c r="I65" i="1"/>
  <c r="H65" i="1"/>
  <c r="H64" i="1"/>
  <c r="J64" i="1"/>
  <c r="K64" i="1"/>
  <c r="I64" i="1"/>
  <c r="H63" i="1"/>
  <c r="J63" i="1"/>
  <c r="K63" i="1"/>
  <c r="I63" i="1"/>
  <c r="J72" i="1"/>
  <c r="K72" i="1"/>
  <c r="J82" i="1"/>
  <c r="K82" i="1"/>
  <c r="J79" i="1"/>
  <c r="K79" i="1"/>
  <c r="J76" i="1"/>
  <c r="K76" i="1"/>
  <c r="J80" i="1"/>
  <c r="K80" i="1"/>
  <c r="J77" i="1"/>
  <c r="K77" i="1"/>
  <c r="J81" i="1"/>
  <c r="K81" i="1"/>
  <c r="J66" i="1"/>
  <c r="K66" i="1"/>
  <c r="J78" i="1"/>
  <c r="K78" i="1"/>
  <c r="J67" i="1"/>
  <c r="K67" i="1"/>
  <c r="J68" i="1"/>
  <c r="K68" i="1"/>
  <c r="J65" i="1"/>
  <c r="K65" i="1"/>
  <c r="J69" i="1"/>
  <c r="K69" i="1"/>
  <c r="J70" i="1"/>
  <c r="K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 ref="B35" authorId="0" shapeId="0" xr:uid="{00000000-0006-0000-0000-000009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5" authorId="0" shapeId="0" xr:uid="{00000000-0006-0000-0000-00000A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5" authorId="0" shapeId="0" xr:uid="{00000000-0006-0000-0000-00000B000000}">
      <text>
        <r>
          <rPr>
            <b/>
            <sz val="10"/>
            <color indexed="81"/>
            <rFont val="Arial"/>
            <family val="2"/>
          </rPr>
          <t xml:space="preserve">Harm </t>
        </r>
        <r>
          <rPr>
            <sz val="10"/>
            <color indexed="81"/>
            <rFont val="Arial"/>
            <family val="2"/>
          </rPr>
          <t>may arise when a specific hazard is realised.</t>
        </r>
      </text>
    </comment>
    <comment ref="E35" authorId="0" shapeId="0" xr:uid="{00000000-0006-0000-0000-00000C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5" authorId="0" shapeId="0" xr:uid="{00000000-0006-0000-0000-00000D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5" authorId="0" shapeId="0" xr:uid="{00000000-0006-0000-0000-00000E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5" authorId="0" shapeId="0" xr:uid="{00000000-0006-0000-0000-00000F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5" authorId="0" shapeId="0" xr:uid="{00000000-0006-0000-0000-000010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 ref="B43" authorId="0" shapeId="0" xr:uid="{00000000-0006-0000-0000-00001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3" authorId="0" shapeId="0" xr:uid="{00000000-0006-0000-0000-00001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3" authorId="0" shapeId="0" xr:uid="{00000000-0006-0000-0000-000013000000}">
      <text>
        <r>
          <rPr>
            <b/>
            <sz val="10"/>
            <color indexed="81"/>
            <rFont val="Arial"/>
            <family val="2"/>
          </rPr>
          <t xml:space="preserve">Harm </t>
        </r>
        <r>
          <rPr>
            <sz val="10"/>
            <color indexed="81"/>
            <rFont val="Arial"/>
            <family val="2"/>
          </rPr>
          <t>may arise when a specific hazard is realised.</t>
        </r>
      </text>
    </comment>
    <comment ref="E43" authorId="0" shapeId="0" xr:uid="{00000000-0006-0000-0000-00001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3" authorId="0" shapeId="0" xr:uid="{00000000-0006-0000-0000-00001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3" authorId="0" shapeId="0" xr:uid="{00000000-0006-0000-0000-00001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3" authorId="0" shapeId="0" xr:uid="{00000000-0006-0000-0000-00001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3" authorId="0" shapeId="0" xr:uid="{00000000-0006-0000-0000-00001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<sst xmlns="http://schemas.openxmlformats.org/spreadsheetml/2006/main" count="269" uniqueCount="141">
  <si>
    <t>Risk assessment for environmental permit EPR/GB3607SL</t>
  </si>
  <si>
    <t>Facility:</t>
  </si>
  <si>
    <t>Waste Operation: Non-hazardous liquid physical treatment site</t>
  </si>
  <si>
    <t>Location:</t>
  </si>
  <si>
    <t>Coombe Farm Lagoon, Sherborne.</t>
  </si>
  <si>
    <t>Location of environmentally sensitive sites (km / m):</t>
  </si>
  <si>
    <t>Greater than 500m</t>
  </si>
  <si>
    <t>Risk assessment carried out by:</t>
  </si>
  <si>
    <t>pct Consultancy</t>
  </si>
  <si>
    <t>Date:</t>
  </si>
  <si>
    <t>The scope of the permit and associated rules is defined by the following risk criteria:</t>
  </si>
  <si>
    <t>Parameter 1</t>
  </si>
  <si>
    <t>Permitted activities - The storage and physical treatment of non hazardous liquids and sludge (D15, R13, D9, R3).</t>
  </si>
  <si>
    <t>Parameter 2</t>
  </si>
  <si>
    <t>Permitted waste types - non hazardous liquids and sludges.</t>
  </si>
  <si>
    <t>Parameter 3</t>
  </si>
  <si>
    <t>Quantity of waste accepted at the facility: &lt;30,000 tonnes per annum.</t>
  </si>
  <si>
    <t>Parameter 4</t>
  </si>
  <si>
    <t xml:space="preserve">All waste shall be stored and treated on an impermeable surface with sealed drainage system </t>
  </si>
  <si>
    <t>Parameter 5</t>
  </si>
  <si>
    <t>No point source discharges to controlled waters or groundwater</t>
  </si>
  <si>
    <t>and from areas of the facility not used for the storage or treatment of wastes</t>
  </si>
  <si>
    <t>Parameter 6</t>
  </si>
  <si>
    <t xml:space="preserve">The permitted activities are not carried out within 500m of a European Site (candidate or Special Area of Conservation,  </t>
  </si>
  <si>
    <t>proposed or Special Protection Area or Ramsar site) or a Site of Special Scientific Interest (SSSI).</t>
  </si>
  <si>
    <t>Parameter 7</t>
  </si>
  <si>
    <t>The activities are not carried out within Groundwater Source Protection Zone 1, or if a Source Protection Zone has not been defined then within 50m of any well spring or borehole used for the supply of water for human consumption. This must include private water supplies</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</si>
  <si>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</si>
  <si>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</si>
  <si>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</si>
  <si>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</si>
  <si>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</si>
  <si>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</si>
  <si>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</si>
  <si>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</si>
  <si>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</si>
  <si>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</si>
  <si>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</si>
  <si>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</si>
  <si>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</si>
  <si>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Local human population. April Cottage (255m), Bungalow (255m), Fairways (285m) &amp; Coombe Farm (355m)</t>
  </si>
  <si>
    <t>Releases of particulate matter (dusts) and micro-organisms.</t>
  </si>
  <si>
    <t>Harm to human health - respiratory irritation and illness.</t>
  </si>
  <si>
    <t>Air transport then inhalation.</t>
  </si>
  <si>
    <t>Medium</t>
  </si>
  <si>
    <t>Low</t>
  </si>
  <si>
    <t>Permitted waste types are non hazardous and are predominately liquids so dust risk is low.  There is low potential for exposure due to proximity of housing.</t>
  </si>
  <si>
    <t>Restriction on waste types.</t>
  </si>
  <si>
    <t>Local human population</t>
  </si>
  <si>
    <t>As above</t>
  </si>
  <si>
    <t>Nuisance - dust on cars, clothing etc.</t>
  </si>
  <si>
    <t>Air transport then deposition</t>
  </si>
  <si>
    <t>Local residents often sensitive to dust.</t>
  </si>
  <si>
    <t xml:space="preserve">As above </t>
  </si>
  <si>
    <t>Very low</t>
  </si>
  <si>
    <t>Local human population, livestock and wildlife.  Livestock at least 285m from site.</t>
  </si>
  <si>
    <t xml:space="preserve">Litter </t>
  </si>
  <si>
    <t>Nuisance, loss of amenity and harm to animal health</t>
  </si>
  <si>
    <t>Local residents often sensitive to litter, but these activities unlikely to generate much litter.</t>
  </si>
  <si>
    <t>As above. Appropriate measures could include clearing litter arising from the activities from affected areas outside the site.</t>
  </si>
  <si>
    <t>Waste, litter and mud on local roads</t>
  </si>
  <si>
    <t>Nuisance, loss of amenity, road traffic accidents.</t>
  </si>
  <si>
    <t>Vehicles entering and leaving site.</t>
  </si>
  <si>
    <t>Road safety, local residents often sensitive to mud on roads.</t>
  </si>
  <si>
    <t>As above. Appropriate measures could include clearing waste, litter and mud arising from the activities from affected areas outside the site.</t>
  </si>
  <si>
    <t>Odour</t>
  </si>
  <si>
    <t>Nuisance, loss of amenity</t>
  </si>
  <si>
    <t>Permitted wastes and treatment activities are likely to release odour.  Isolated location of site on private land limits access.  Odours localised and mainly upon waste acceptance..</t>
  </si>
  <si>
    <t>Restriction on waste types and low daily quantities.</t>
  </si>
  <si>
    <t>Noise and vibration</t>
  </si>
  <si>
    <t>Nuisance, loss of amenity, loss of sleep.</t>
  </si>
  <si>
    <t xml:space="preserve">Noise through the air and vibration through the ground. </t>
  </si>
  <si>
    <t>Permitted wastes and treatment activities are likely to release minimal noise and vibration.  Isolated location of site on private land limits access.  Noice and vibration localised and solely upon waste acceptance..</t>
  </si>
  <si>
    <t>Local human population.</t>
  </si>
  <si>
    <t>Scavenging animals and scavenging birds</t>
  </si>
  <si>
    <t>Harm to human health - from waste carried off site and faeces.  Nuisance and  loss of amenity.</t>
  </si>
  <si>
    <t>Air transport and over land</t>
  </si>
  <si>
    <t>Permitted wastes unlikely to attract scavenging animals and birds.</t>
  </si>
  <si>
    <t>Permit condition</t>
  </si>
  <si>
    <t>Pests (e.g. flies)</t>
  </si>
  <si>
    <t>Harm to human health, nuisance, loss of amenity</t>
  </si>
  <si>
    <t>Isolated location in rural area.</t>
  </si>
  <si>
    <t>Local human population and local environment</t>
  </si>
  <si>
    <t>Flooding of site</t>
  </si>
  <si>
    <t>If waste is washed off site it may contaminate buildings / gardens / natural habitats downstream.</t>
  </si>
  <si>
    <t>Flood waters</t>
  </si>
  <si>
    <t xml:space="preserve">Permitted waste types are non-hazardous so any waste washed off site will add to the volume of the local post-flood clean up workload, rather than the hazard.  </t>
  </si>
  <si>
    <t>Management system includes for regular reduction of lagoon levels and adequate freeboard.</t>
  </si>
  <si>
    <t>Local human population and / or livestock after gaining unauthorised access to the waste operation</t>
  </si>
  <si>
    <t>All on-site hazards: wastes; machinery and vehicles.</t>
  </si>
  <si>
    <t>Bodily injury</t>
  </si>
  <si>
    <t>Direct physical contact</t>
  </si>
  <si>
    <t>Permitted waste types are non-hazardous so only a medium magnitude risk is estimated.  No machinery or vehicles on site unless removing skip (twice yearly)</t>
  </si>
  <si>
    <t>Permitted operation is the physical removal of rags and other contraries only through a grid.</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</si>
  <si>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</si>
  <si>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</si>
  <si>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</si>
  <si>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</si>
  <si>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Permitted waste types are non hazardous and are all sludges or liquids so fire risk is low but spillage risk is medium.  Overall a medium magnitude risk is estimated.</t>
  </si>
  <si>
    <t>As above. Isolated location and absence of any pipework reduces chances of vandalism.</t>
  </si>
  <si>
    <t>Accidental fire causing the release of polluting materials to air (smoke or fumes), water or land.</t>
  </si>
  <si>
    <t>Respiratory irritation, illness and nuisance to local population.  Injury to staff or firefighters. Pollution of water or land.</t>
  </si>
  <si>
    <t>As above.</t>
  </si>
  <si>
    <t>Permitted waste types are non hazardous and are all sludges or liquids so risk of accidental combustion of waste is low.  No combustable elements.</t>
  </si>
  <si>
    <t>As above (excluding comments on access to waste). Permitted activities do not include the burning of waste.</t>
  </si>
  <si>
    <t>All surface waters close to and downstream of site.</t>
  </si>
  <si>
    <t>Spillage of liquids, contaminated rainwater run-off from waste e.g. containing suspended solids.</t>
  </si>
  <si>
    <t>Acute effects: oxygen depletion, fish kill and algal blooms</t>
  </si>
  <si>
    <t>Direct run-off from site across ground surface, via surface water drains, ditches etc.</t>
  </si>
  <si>
    <t>High</t>
  </si>
  <si>
    <t>Permitted waste types are non hazardous and are all sludges or liquids so a high magnitude risk is estimated.</t>
  </si>
  <si>
    <t>Impermeable pavement and lagoon. Management system includes for regular reduction of lagoon levels and adequate freeboard.</t>
  </si>
  <si>
    <t>Chronic effects: deterioration of water quality</t>
  </si>
  <si>
    <t>As above.  Indirect run-off via the soil layer</t>
  </si>
  <si>
    <t>Waste types are non-hazardous so harm is likely to be temporary and reversible.</t>
  </si>
  <si>
    <t>Abstraction from watercourse downstream of facility (for agricultural use). Nearest spring is 200m distant.</t>
  </si>
  <si>
    <t>Acute effects, closure of abstraction intakes.</t>
  </si>
  <si>
    <t>Direct run-off from site across ground surface, via surface water drains, ditches etc. then abstraction.</t>
  </si>
  <si>
    <t>Watercourse must have medium / high flow for abstraction to be permitted, which will dilute contaminated run-off.</t>
  </si>
  <si>
    <t>Groundwater</t>
  </si>
  <si>
    <t>Chronic effects: contamination of groundwater, requiring treatment of water or closure of borehole.</t>
  </si>
  <si>
    <t>Transport through soil/groundwater then extraction at borehole.</t>
  </si>
  <si>
    <t>Permitted waste types are non hazardous and are all sludges or liquids so there is a high risk of leakage.  Consequence is high because pollution may continue for a long time before it is detected.</t>
  </si>
  <si>
    <t xml:space="preserve">Protected sites -  European sites and SSSIs  </t>
  </si>
  <si>
    <t>Any</t>
  </si>
  <si>
    <t>Harm to protected site through toxic contamination, nutrient enrichment, smothering, disturbance, predation etc.</t>
  </si>
  <si>
    <t xml:space="preserve">Waste operations may cause harm to and deterioration of nature conservation sites. </t>
  </si>
  <si>
    <t>Site is greater than 500m from a European Site or SSSI. (Distance criteria as agreed with Natural England/Countryside Council for Wales).</t>
  </si>
  <si>
    <t xml:space="preserve">Notes: </t>
  </si>
  <si>
    <t xml:space="preserve">Red triangle indicates comment containing supporting information </t>
  </si>
  <si>
    <t xml:space="preserve">Yellow columns contain drop down menus that allow automatic evaluation of risk in green column </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</si>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</sst>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center"/>
    </xf>
    <xf numFmtId="0" fontId="0" fillId="0" borderId="8" xfId="0" applyBorder="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xf numFmtId="0" fontId="0" fillId="4" borderId="0" xfId="0" applyFill="1"/>
    <xf numFmtId="0" fontId="0" fillId="5" borderId="0" xfId="0" applyFill="1"/>
    <xf numFmtId="0" fontId="0" fillId="6" borderId="0" xfId="0" applyFill="1"/>
    <xf numFmtId="2" fontId="0" fillId="0" borderId="0" xfId="0" applyNumberFormat="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xf numFmtId="0" fontId="0" fillId="7" borderId="15" xfId="0" applyFill="1" applyBorder="1"/>
    <xf numFmtId="0" fontId="0" fillId="7" borderId="16" xfId="0" applyFill="1" applyBorder="1"/>
    <xf numFmtId="0" fontId="2" fillId="7" borderId="0" xfId="0" applyFont="1" applyFill="1"/>
    <xf numFmtId="0" fontId="3" fillId="7" borderId="0" xfId="0" applyFont="1" applyFill="1"/>
    <xf numFmtId="0" fontId="5" fillId="7" borderId="0" xfId="0" applyFont="1" applyFill="1"/>
    <xf numFmtId="0" fontId="4" fillId="7" borderId="0" xfId="0" applyFont="1" applyFill="1"/>
    <xf numFmtId="0" fontId="10" fillId="0" borderId="0" xfId="0" applyFont="1"/>
    <xf numFmtId="0" fontId="10" fillId="0" borderId="0" xfId="0" applyFont="1" applyAlignment="1">
      <alignment horizontal="left"/>
    </xf>
    <xf numFmtId="0" fontId="2" fillId="0" borderId="0" xfId="0" applyFont="1"/>
    <xf numFmtId="0" fontId="10" fillId="0" borderId="0" xfId="0" applyFont="1" applyAlignment="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11" fillId="0" borderId="0" xfId="0" applyFont="1" applyAlignment="1">
      <alignment vertical="top"/>
    </xf>
    <xf numFmtId="0" fontId="11" fillId="0" borderId="7" xfId="0" applyFont="1" applyBorder="1" applyAlignment="1" applyProtection="1">
      <alignment vertical="top" wrapText="1"/>
      <protection locked="0"/>
    </xf>
    <xf numFmtId="0" fontId="11" fillId="5" borderId="18" xfId="0" applyFont="1" applyFill="1" applyBorder="1" applyAlignment="1" applyProtection="1">
      <alignment vertical="top" wrapText="1"/>
      <protection locked="0"/>
    </xf>
    <xf numFmtId="0" fontId="10" fillId="8" borderId="6" xfId="0" applyFont="1" applyFill="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5" borderId="17" xfId="0" applyFont="1" applyFill="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9" xfId="0" applyBorder="1" applyAlignment="1" applyProtection="1">
      <alignment vertical="top" wrapText="1"/>
      <protection locked="0"/>
    </xf>
    <xf numFmtId="0" fontId="11" fillId="0" borderId="3" xfId="0" applyFont="1" applyBorder="1" applyAlignment="1">
      <alignment vertical="top" wrapText="1"/>
    </xf>
    <xf numFmtId="0" fontId="0" fillId="5" borderId="23" xfId="0"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11" fillId="0" borderId="2" xfId="0" applyFont="1" applyBorder="1" applyAlignment="1" applyProtection="1">
      <alignment vertical="top" wrapText="1"/>
      <protection locked="0"/>
    </xf>
    <xf numFmtId="0" fontId="11" fillId="0" borderId="0" xfId="0" applyFont="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21"/>
  <sheetViews>
    <sheetView tabSelected="1" view="pageBreakPreview" topLeftCell="B5" zoomScale="75" zoomScaleNormal="75" zoomScaleSheetLayoutView="75" workbookViewId="0">
      <selection activeCell="F4" sqref="F4:J4"/>
    </sheetView>
  </sheetViews>
  <sheetFormatPr defaultRowHeight="13.2" x14ac:dyDescent="0.25"/>
  <cols>
    <col min="1" max="1" width="0" hidden="1" customWidth="1"/>
    <col min="2" max="2" width="16.6640625" customWidth="1"/>
    <col min="3" max="3" width="16.88671875" customWidth="1"/>
    <col min="4" max="5" width="16.6640625" customWidth="1"/>
    <col min="6" max="6" width="11.88671875" customWidth="1"/>
    <col min="7" max="7" width="9.6640625" customWidth="1"/>
    <col min="8" max="8" width="11.33203125" customWidth="1"/>
    <col min="9" max="9" width="19" customWidth="1"/>
    <col min="10" max="10" width="20.33203125" customWidth="1"/>
    <col min="11" max="11" width="16.6640625" customWidth="1"/>
  </cols>
  <sheetData>
    <row r="2" spans="2:11" ht="17.399999999999999" x14ac:dyDescent="0.3">
      <c r="B2" s="17" t="s">
        <v>0</v>
      </c>
      <c r="C2" s="17"/>
      <c r="D2" s="17"/>
      <c r="E2" s="16"/>
    </row>
    <row r="3" spans="2:11" ht="12.75" customHeight="1" x14ac:dyDescent="0.3">
      <c r="B3" s="34"/>
      <c r="C3" s="34"/>
      <c r="D3" s="34"/>
      <c r="E3" s="35"/>
      <c r="F3" s="31"/>
      <c r="G3" s="31"/>
      <c r="H3" s="31"/>
      <c r="I3" s="31"/>
      <c r="J3" s="31"/>
      <c r="K3" s="31"/>
    </row>
    <row r="4" spans="2:11" ht="15.6" x14ac:dyDescent="0.3">
      <c r="B4" s="34" t="s">
        <v>1</v>
      </c>
      <c r="C4" s="34"/>
      <c r="D4" s="34"/>
      <c r="E4" s="35"/>
      <c r="F4" s="70" t="s">
        <v>2</v>
      </c>
      <c r="G4" s="70"/>
      <c r="H4" s="70"/>
      <c r="I4" s="70"/>
      <c r="J4" s="70"/>
      <c r="K4" s="32"/>
    </row>
    <row r="5" spans="2:11" ht="9.75" customHeight="1" x14ac:dyDescent="0.3">
      <c r="B5" s="34"/>
      <c r="C5" s="34"/>
      <c r="D5" s="34"/>
      <c r="E5" s="35"/>
      <c r="F5" s="31"/>
      <c r="G5" s="31"/>
      <c r="H5" s="31"/>
      <c r="I5" s="31"/>
      <c r="J5" s="31"/>
      <c r="K5" s="31"/>
    </row>
    <row r="6" spans="2:11" ht="15.6" x14ac:dyDescent="0.3">
      <c r="B6" s="34" t="s">
        <v>3</v>
      </c>
      <c r="C6" s="35"/>
      <c r="D6" s="35"/>
      <c r="E6" s="35"/>
      <c r="F6" s="70" t="s">
        <v>4</v>
      </c>
      <c r="G6" s="70"/>
      <c r="H6" s="70"/>
      <c r="I6" s="70"/>
      <c r="J6" s="70"/>
      <c r="K6" s="32"/>
    </row>
    <row r="7" spans="2:11" ht="9.75" customHeight="1" x14ac:dyDescent="0.3">
      <c r="B7" s="36"/>
      <c r="C7" s="31"/>
      <c r="D7" s="31"/>
      <c r="E7" s="31"/>
      <c r="F7" s="31"/>
      <c r="G7" s="31"/>
      <c r="H7" s="31"/>
      <c r="I7" s="31"/>
      <c r="J7" s="31"/>
      <c r="K7" s="31"/>
    </row>
    <row r="8" spans="2:11" ht="15.75" customHeight="1" x14ac:dyDescent="0.3">
      <c r="B8" s="34" t="s">
        <v>5</v>
      </c>
      <c r="C8" s="35"/>
      <c r="D8" s="35"/>
      <c r="E8" s="35"/>
      <c r="F8" s="71" t="s">
        <v>6</v>
      </c>
      <c r="G8" s="72"/>
      <c r="H8" s="72"/>
      <c r="I8" s="72"/>
      <c r="J8" s="72"/>
      <c r="K8" s="32"/>
    </row>
    <row r="9" spans="2:11" ht="10.5" customHeight="1" x14ac:dyDescent="0.25">
      <c r="B9" s="31"/>
      <c r="C9" s="31"/>
      <c r="D9" s="31"/>
      <c r="E9" s="31"/>
      <c r="F9" s="31"/>
      <c r="G9" s="31"/>
      <c r="H9" s="31"/>
      <c r="I9" s="31"/>
      <c r="J9" s="31"/>
      <c r="K9" s="31"/>
    </row>
    <row r="10" spans="2:11" ht="15.6" x14ac:dyDescent="0.3">
      <c r="B10" s="37" t="s">
        <v>7</v>
      </c>
      <c r="C10" s="31"/>
      <c r="D10" s="31"/>
      <c r="E10" s="31"/>
      <c r="F10" s="73" t="s">
        <v>8</v>
      </c>
      <c r="G10" s="73"/>
      <c r="H10" s="73"/>
      <c r="I10" s="73"/>
      <c r="J10" s="73"/>
      <c r="K10" s="33"/>
    </row>
    <row r="11" spans="2:11" ht="11.25" customHeight="1" x14ac:dyDescent="0.3">
      <c r="B11" s="37"/>
      <c r="C11" s="31"/>
      <c r="D11" s="31"/>
      <c r="E11" s="31"/>
      <c r="F11" s="31"/>
      <c r="G11" s="31"/>
      <c r="H11" s="34"/>
      <c r="I11" s="31"/>
      <c r="J11" s="31"/>
      <c r="K11" s="31"/>
    </row>
    <row r="12" spans="2:11" ht="15.6" x14ac:dyDescent="0.3">
      <c r="B12" s="34" t="s">
        <v>9</v>
      </c>
      <c r="C12" s="31"/>
      <c r="D12" s="31"/>
      <c r="E12" s="31"/>
      <c r="F12" s="68">
        <v>44607</v>
      </c>
      <c r="G12" s="69"/>
      <c r="H12" s="69"/>
      <c r="I12" s="69"/>
      <c r="J12" s="69"/>
      <c r="K12" s="32"/>
    </row>
    <row r="13" spans="2:11" ht="15.6" x14ac:dyDescent="0.3">
      <c r="B13" s="34"/>
      <c r="C13" s="31"/>
      <c r="D13" s="31"/>
      <c r="E13" s="31"/>
      <c r="F13" s="31"/>
      <c r="G13" s="31"/>
      <c r="H13" s="34"/>
      <c r="I13" s="31"/>
      <c r="J13" s="31"/>
      <c r="K13" s="31"/>
    </row>
    <row r="14" spans="2:11" ht="15.6" x14ac:dyDescent="0.3">
      <c r="B14" s="40"/>
      <c r="C14" t="s">
        <v>10</v>
      </c>
      <c r="H14" s="40"/>
    </row>
    <row r="15" spans="2:11" ht="15.6" x14ac:dyDescent="0.3">
      <c r="B15" s="40"/>
      <c r="C15" t="s">
        <v>11</v>
      </c>
      <c r="D15" t="s">
        <v>12</v>
      </c>
      <c r="H15" s="40"/>
    </row>
    <row r="16" spans="2:11" x14ac:dyDescent="0.25">
      <c r="C16" t="s">
        <v>13</v>
      </c>
      <c r="D16" t="s">
        <v>14</v>
      </c>
    </row>
    <row r="17" spans="1:11" x14ac:dyDescent="0.25">
      <c r="C17" t="s">
        <v>15</v>
      </c>
      <c r="D17" t="s">
        <v>16</v>
      </c>
    </row>
    <row r="18" spans="1:11" x14ac:dyDescent="0.25">
      <c r="C18" t="s">
        <v>17</v>
      </c>
      <c r="D18" t="s">
        <v>18</v>
      </c>
    </row>
    <row r="19" spans="1:11" x14ac:dyDescent="0.25">
      <c r="C19" t="s">
        <v>19</v>
      </c>
      <c r="D19" t="s">
        <v>20</v>
      </c>
    </row>
    <row r="20" spans="1:11" x14ac:dyDescent="0.25">
      <c r="D20" t="s">
        <v>21</v>
      </c>
    </row>
    <row r="21" spans="1:11" x14ac:dyDescent="0.25">
      <c r="C21" t="s">
        <v>22</v>
      </c>
      <c r="D21" t="s">
        <v>23</v>
      </c>
    </row>
    <row r="22" spans="1:11" x14ac:dyDescent="0.25">
      <c r="D22" t="s">
        <v>24</v>
      </c>
    </row>
    <row r="23" spans="1:11" ht="27" customHeight="1" x14ac:dyDescent="0.25">
      <c r="C23" s="49" t="s">
        <v>25</v>
      </c>
      <c r="D23" s="67" t="s">
        <v>26</v>
      </c>
      <c r="E23" s="67"/>
      <c r="F23" s="67"/>
      <c r="G23" s="67"/>
      <c r="H23" s="67"/>
      <c r="I23" s="67"/>
      <c r="J23" s="67"/>
      <c r="K23" s="67"/>
    </row>
    <row r="25" spans="1:11" ht="13.8" thickBot="1" x14ac:dyDescent="0.3"/>
    <row r="26" spans="1:11" ht="28.5" customHeight="1" thickTop="1" x14ac:dyDescent="0.25">
      <c r="A26" s="1"/>
      <c r="B26" s="14" t="s">
        <v>27</v>
      </c>
      <c r="C26" s="10"/>
      <c r="D26" s="10"/>
      <c r="E26" s="10"/>
      <c r="F26" s="11"/>
      <c r="G26" s="12" t="s">
        <v>28</v>
      </c>
      <c r="H26" s="12"/>
      <c r="I26" s="13"/>
      <c r="J26" s="14" t="s">
        <v>29</v>
      </c>
      <c r="K26" s="15"/>
    </row>
    <row r="27" spans="1:11" ht="26.4" x14ac:dyDescent="0.25">
      <c r="B27" s="2" t="s">
        <v>30</v>
      </c>
      <c r="C27" s="3" t="s">
        <v>31</v>
      </c>
      <c r="D27" s="3" t="s">
        <v>32</v>
      </c>
      <c r="E27" s="4" t="s">
        <v>33</v>
      </c>
      <c r="F27" s="2" t="s">
        <v>34</v>
      </c>
      <c r="G27" s="3" t="s">
        <v>35</v>
      </c>
      <c r="H27" s="3" t="s">
        <v>36</v>
      </c>
      <c r="I27" s="4" t="s">
        <v>37</v>
      </c>
      <c r="J27" s="2" t="s">
        <v>38</v>
      </c>
      <c r="K27" s="44" t="s">
        <v>39</v>
      </c>
    </row>
    <row r="28" spans="1:11" ht="190.5" customHeight="1" x14ac:dyDescent="0.25">
      <c r="A28" s="28"/>
      <c r="B28" s="23" t="s">
        <v>40</v>
      </c>
      <c r="C28" s="53" t="s">
        <v>41</v>
      </c>
      <c r="D28" s="24" t="s">
        <v>42</v>
      </c>
      <c r="E28" s="25" t="s">
        <v>43</v>
      </c>
      <c r="F28" s="42" t="s">
        <v>44</v>
      </c>
      <c r="G28" s="51" t="s">
        <v>45</v>
      </c>
      <c r="H28" s="52" t="s">
        <v>45</v>
      </c>
      <c r="I28" s="50" t="s">
        <v>46</v>
      </c>
      <c r="J28" s="54" t="s">
        <v>47</v>
      </c>
      <c r="K28" s="29" t="s">
        <v>45</v>
      </c>
    </row>
    <row r="29" spans="1:11" ht="36.75" customHeight="1" x14ac:dyDescent="0.25">
      <c r="A29" s="28"/>
      <c r="B29" s="23" t="s">
        <v>48</v>
      </c>
      <c r="C29" s="24" t="s">
        <v>49</v>
      </c>
      <c r="D29" s="24" t="s">
        <v>50</v>
      </c>
      <c r="E29" s="25" t="s">
        <v>51</v>
      </c>
      <c r="F29" s="42" t="s">
        <v>44</v>
      </c>
      <c r="G29" s="43" t="s">
        <v>45</v>
      </c>
      <c r="H29" s="48" t="s">
        <v>45</v>
      </c>
      <c r="I29" s="25" t="s">
        <v>52</v>
      </c>
      <c r="J29" s="23" t="s">
        <v>53</v>
      </c>
      <c r="K29" s="29" t="s">
        <v>54</v>
      </c>
    </row>
    <row r="30" spans="1:11" ht="85.5" customHeight="1" x14ac:dyDescent="0.25">
      <c r="A30" s="28"/>
      <c r="B30" s="54" t="s">
        <v>55</v>
      </c>
      <c r="C30" s="24" t="s">
        <v>56</v>
      </c>
      <c r="D30" s="24" t="s">
        <v>57</v>
      </c>
      <c r="E30" s="25" t="s">
        <v>51</v>
      </c>
      <c r="F30" s="42" t="s">
        <v>45</v>
      </c>
      <c r="G30" s="43" t="s">
        <v>45</v>
      </c>
      <c r="H30" s="48" t="s">
        <v>45</v>
      </c>
      <c r="I30" s="25" t="s">
        <v>58</v>
      </c>
      <c r="J30" s="23" t="s">
        <v>59</v>
      </c>
      <c r="K30" s="29" t="s">
        <v>54</v>
      </c>
    </row>
    <row r="31" spans="1:11" ht="90" customHeight="1" x14ac:dyDescent="0.25">
      <c r="A31" s="28"/>
      <c r="B31" s="23" t="s">
        <v>48</v>
      </c>
      <c r="C31" s="24" t="s">
        <v>60</v>
      </c>
      <c r="D31" s="24" t="s">
        <v>61</v>
      </c>
      <c r="E31" s="25" t="s">
        <v>62</v>
      </c>
      <c r="F31" s="55" t="s">
        <v>45</v>
      </c>
      <c r="G31" s="43" t="s">
        <v>44</v>
      </c>
      <c r="H31" s="52" t="s">
        <v>45</v>
      </c>
      <c r="I31" s="25" t="s">
        <v>63</v>
      </c>
      <c r="J31" s="23" t="s">
        <v>64</v>
      </c>
      <c r="K31" s="56" t="s">
        <v>54</v>
      </c>
    </row>
    <row r="32" spans="1:11" ht="132" x14ac:dyDescent="0.25">
      <c r="A32" s="28"/>
      <c r="B32" s="23" t="s">
        <v>48</v>
      </c>
      <c r="C32" s="24" t="s">
        <v>65</v>
      </c>
      <c r="D32" s="24" t="s">
        <v>66</v>
      </c>
      <c r="E32" s="25" t="s">
        <v>43</v>
      </c>
      <c r="F32" s="55" t="s">
        <v>44</v>
      </c>
      <c r="G32" s="51" t="s">
        <v>44</v>
      </c>
      <c r="H32" s="52" t="s">
        <v>44</v>
      </c>
      <c r="I32" s="50" t="s">
        <v>67</v>
      </c>
      <c r="J32" s="54" t="s">
        <v>68</v>
      </c>
      <c r="K32" s="56" t="s">
        <v>45</v>
      </c>
    </row>
    <row r="33" spans="1:11" ht="145.80000000000001" thickBot="1" x14ac:dyDescent="0.3">
      <c r="A33" s="28"/>
      <c r="B33" s="23" t="s">
        <v>48</v>
      </c>
      <c r="C33" s="24" t="s">
        <v>69</v>
      </c>
      <c r="D33" s="24" t="s">
        <v>70</v>
      </c>
      <c r="E33" s="25" t="s">
        <v>71</v>
      </c>
      <c r="F33" s="55" t="s">
        <v>45</v>
      </c>
      <c r="G33" s="43" t="s">
        <v>44</v>
      </c>
      <c r="H33" s="52" t="s">
        <v>45</v>
      </c>
      <c r="I33" s="50" t="s">
        <v>72</v>
      </c>
      <c r="J33" s="54" t="s">
        <v>68</v>
      </c>
      <c r="K33" s="56" t="s">
        <v>54</v>
      </c>
    </row>
    <row r="34" spans="1:11" ht="28.5" customHeight="1" thickTop="1" x14ac:dyDescent="0.25">
      <c r="A34" s="1"/>
      <c r="B34" s="14" t="s">
        <v>27</v>
      </c>
      <c r="C34" s="10"/>
      <c r="D34" s="10"/>
      <c r="E34" s="10"/>
      <c r="F34" s="11"/>
      <c r="G34" s="12" t="s">
        <v>28</v>
      </c>
      <c r="H34" s="12"/>
      <c r="I34" s="13"/>
      <c r="J34" s="14" t="s">
        <v>29</v>
      </c>
      <c r="K34" s="15"/>
    </row>
    <row r="35" spans="1:11" ht="26.4" x14ac:dyDescent="0.25">
      <c r="B35" s="2" t="s">
        <v>30</v>
      </c>
      <c r="C35" s="3" t="s">
        <v>31</v>
      </c>
      <c r="D35" s="3" t="s">
        <v>32</v>
      </c>
      <c r="E35" s="4" t="s">
        <v>33</v>
      </c>
      <c r="F35" s="2" t="s">
        <v>34</v>
      </c>
      <c r="G35" s="3" t="s">
        <v>35</v>
      </c>
      <c r="H35" s="3" t="s">
        <v>36</v>
      </c>
      <c r="I35" s="4" t="s">
        <v>37</v>
      </c>
      <c r="J35" s="2" t="s">
        <v>38</v>
      </c>
      <c r="K35" s="44" t="s">
        <v>39</v>
      </c>
    </row>
    <row r="36" spans="1:11" ht="112.5" customHeight="1" x14ac:dyDescent="0.25">
      <c r="A36" s="28"/>
      <c r="B36" s="54" t="s">
        <v>73</v>
      </c>
      <c r="C36" s="24" t="s">
        <v>74</v>
      </c>
      <c r="D36" s="24" t="s">
        <v>75</v>
      </c>
      <c r="E36" s="25" t="s">
        <v>76</v>
      </c>
      <c r="F36" s="42" t="s">
        <v>45</v>
      </c>
      <c r="G36" s="43" t="s">
        <v>44</v>
      </c>
      <c r="H36" s="48" t="s">
        <v>45</v>
      </c>
      <c r="I36" s="25" t="s">
        <v>77</v>
      </c>
      <c r="J36" s="54" t="s">
        <v>78</v>
      </c>
      <c r="K36" s="56" t="s">
        <v>54</v>
      </c>
    </row>
    <row r="37" spans="1:11" ht="60.75" customHeight="1" x14ac:dyDescent="0.25">
      <c r="A37" s="28"/>
      <c r="B37" s="23" t="s">
        <v>48</v>
      </c>
      <c r="C37" s="24" t="s">
        <v>79</v>
      </c>
      <c r="D37" s="24" t="s">
        <v>80</v>
      </c>
      <c r="E37" s="25" t="s">
        <v>76</v>
      </c>
      <c r="F37" s="42" t="s">
        <v>44</v>
      </c>
      <c r="G37" s="51" t="s">
        <v>45</v>
      </c>
      <c r="H37" s="52" t="s">
        <v>45</v>
      </c>
      <c r="I37" s="50" t="s">
        <v>81</v>
      </c>
      <c r="J37" s="23" t="s">
        <v>49</v>
      </c>
      <c r="K37" s="29" t="s">
        <v>45</v>
      </c>
    </row>
    <row r="38" spans="1:11" ht="109.5" customHeight="1" x14ac:dyDescent="0.25">
      <c r="A38" s="28"/>
      <c r="B38" s="23" t="s">
        <v>82</v>
      </c>
      <c r="C38" s="24" t="s">
        <v>83</v>
      </c>
      <c r="D38" s="24" t="s">
        <v>84</v>
      </c>
      <c r="E38" s="25" t="s">
        <v>85</v>
      </c>
      <c r="F38" s="42" t="s">
        <v>45</v>
      </c>
      <c r="G38" s="43" t="s">
        <v>44</v>
      </c>
      <c r="H38" s="48" t="s">
        <v>45</v>
      </c>
      <c r="I38" s="25" t="s">
        <v>86</v>
      </c>
      <c r="J38" s="54" t="s">
        <v>87</v>
      </c>
      <c r="K38" s="29" t="s">
        <v>54</v>
      </c>
    </row>
    <row r="39" spans="1:11" ht="118.8" x14ac:dyDescent="0.25">
      <c r="A39" s="28"/>
      <c r="B39" s="23" t="s">
        <v>88</v>
      </c>
      <c r="C39" s="24" t="s">
        <v>89</v>
      </c>
      <c r="D39" s="24" t="s">
        <v>90</v>
      </c>
      <c r="E39" s="25" t="s">
        <v>91</v>
      </c>
      <c r="F39" s="42" t="s">
        <v>44</v>
      </c>
      <c r="G39" s="43" t="s">
        <v>44</v>
      </c>
      <c r="H39" s="48" t="s">
        <v>44</v>
      </c>
      <c r="I39" s="50" t="s">
        <v>92</v>
      </c>
      <c r="J39" s="54" t="s">
        <v>93</v>
      </c>
      <c r="K39" s="29" t="s">
        <v>45</v>
      </c>
    </row>
    <row r="40" spans="1:11" ht="110.25" customHeight="1" x14ac:dyDescent="0.25">
      <c r="A40" s="28"/>
      <c r="B40" s="23" t="s">
        <v>94</v>
      </c>
      <c r="C40" s="24" t="s">
        <v>95</v>
      </c>
      <c r="D40" s="24" t="s">
        <v>96</v>
      </c>
      <c r="E40" s="25" t="s">
        <v>97</v>
      </c>
      <c r="F40" s="42" t="s">
        <v>44</v>
      </c>
      <c r="G40" s="43" t="s">
        <v>44</v>
      </c>
      <c r="H40" s="48" t="s">
        <v>44</v>
      </c>
      <c r="I40" s="50" t="s">
        <v>98</v>
      </c>
      <c r="J40" s="54" t="s">
        <v>99</v>
      </c>
      <c r="K40" s="56" t="s">
        <v>54</v>
      </c>
    </row>
    <row r="41" spans="1:11" ht="98.25" customHeight="1" thickBot="1" x14ac:dyDescent="0.3">
      <c r="A41" s="28"/>
      <c r="B41" s="23" t="s">
        <v>82</v>
      </c>
      <c r="C41" s="24" t="s">
        <v>100</v>
      </c>
      <c r="D41" s="24" t="s">
        <v>101</v>
      </c>
      <c r="E41" s="25" t="s">
        <v>102</v>
      </c>
      <c r="F41" s="42" t="s">
        <v>45</v>
      </c>
      <c r="G41" s="51" t="s">
        <v>45</v>
      </c>
      <c r="H41" s="48" t="s">
        <v>45</v>
      </c>
      <c r="I41" s="50" t="s">
        <v>103</v>
      </c>
      <c r="J41" s="23" t="s">
        <v>104</v>
      </c>
      <c r="K41" s="56" t="s">
        <v>54</v>
      </c>
    </row>
    <row r="42" spans="1:11" ht="28.5" customHeight="1" thickTop="1" x14ac:dyDescent="0.25">
      <c r="A42" s="1"/>
      <c r="B42" s="14" t="s">
        <v>27</v>
      </c>
      <c r="C42" s="10"/>
      <c r="D42" s="10"/>
      <c r="E42" s="10"/>
      <c r="F42" s="11"/>
      <c r="G42" s="12" t="s">
        <v>28</v>
      </c>
      <c r="H42" s="12"/>
      <c r="I42" s="13"/>
      <c r="J42" s="14" t="s">
        <v>29</v>
      </c>
      <c r="K42" s="15"/>
    </row>
    <row r="43" spans="1:11" ht="26.4" x14ac:dyDescent="0.25">
      <c r="B43" s="2" t="s">
        <v>30</v>
      </c>
      <c r="C43" s="3" t="s">
        <v>31</v>
      </c>
      <c r="D43" s="3" t="s">
        <v>32</v>
      </c>
      <c r="E43" s="4" t="s">
        <v>33</v>
      </c>
      <c r="F43" s="2" t="s">
        <v>34</v>
      </c>
      <c r="G43" s="3" t="s">
        <v>35</v>
      </c>
      <c r="H43" s="3" t="s">
        <v>36</v>
      </c>
      <c r="I43" s="4" t="s">
        <v>37</v>
      </c>
      <c r="J43" s="2" t="s">
        <v>38</v>
      </c>
      <c r="K43" s="44" t="s">
        <v>39</v>
      </c>
    </row>
    <row r="44" spans="1:11" ht="127.5" customHeight="1" x14ac:dyDescent="0.25">
      <c r="A44" s="28"/>
      <c r="B44" s="23" t="s">
        <v>105</v>
      </c>
      <c r="C44" s="53" t="s">
        <v>106</v>
      </c>
      <c r="D44" s="24" t="s">
        <v>107</v>
      </c>
      <c r="E44" s="25" t="s">
        <v>108</v>
      </c>
      <c r="F44" s="42" t="s">
        <v>44</v>
      </c>
      <c r="G44" s="43" t="s">
        <v>109</v>
      </c>
      <c r="H44" s="48" t="s">
        <v>109</v>
      </c>
      <c r="I44" s="50" t="s">
        <v>110</v>
      </c>
      <c r="J44" s="54" t="s">
        <v>111</v>
      </c>
      <c r="K44" s="29" t="s">
        <v>45</v>
      </c>
    </row>
    <row r="45" spans="1:11" ht="63.75" customHeight="1" x14ac:dyDescent="0.25">
      <c r="A45" s="28"/>
      <c r="B45" s="23" t="s">
        <v>105</v>
      </c>
      <c r="C45" s="24" t="s">
        <v>53</v>
      </c>
      <c r="D45" s="24" t="s">
        <v>112</v>
      </c>
      <c r="E45" s="25" t="s">
        <v>113</v>
      </c>
      <c r="F45" s="42" t="s">
        <v>44</v>
      </c>
      <c r="G45" s="43" t="s">
        <v>44</v>
      </c>
      <c r="H45" s="48" t="s">
        <v>44</v>
      </c>
      <c r="I45" s="25" t="s">
        <v>114</v>
      </c>
      <c r="J45" s="23" t="s">
        <v>49</v>
      </c>
      <c r="K45" s="29" t="s">
        <v>45</v>
      </c>
    </row>
    <row r="46" spans="1:11" ht="92.4" x14ac:dyDescent="0.25">
      <c r="A46" s="28"/>
      <c r="B46" s="54" t="s">
        <v>115</v>
      </c>
      <c r="C46" s="24" t="s">
        <v>49</v>
      </c>
      <c r="D46" s="24" t="s">
        <v>116</v>
      </c>
      <c r="E46" s="25" t="s">
        <v>117</v>
      </c>
      <c r="F46" s="42" t="s">
        <v>44</v>
      </c>
      <c r="G46" s="43" t="s">
        <v>109</v>
      </c>
      <c r="H46" s="48" t="s">
        <v>109</v>
      </c>
      <c r="I46" s="25" t="s">
        <v>118</v>
      </c>
      <c r="J46" s="23" t="s">
        <v>49</v>
      </c>
      <c r="K46" s="29" t="s">
        <v>45</v>
      </c>
    </row>
    <row r="47" spans="1:11" ht="180.6" customHeight="1" x14ac:dyDescent="0.25">
      <c r="A47" s="28"/>
      <c r="B47" s="66" t="s">
        <v>119</v>
      </c>
      <c r="C47" s="58" t="s">
        <v>49</v>
      </c>
      <c r="D47" s="59" t="s">
        <v>120</v>
      </c>
      <c r="E47" s="60" t="s">
        <v>121</v>
      </c>
      <c r="F47" s="62" t="s">
        <v>44</v>
      </c>
      <c r="G47" s="63" t="s">
        <v>109</v>
      </c>
      <c r="H47" s="64" t="s">
        <v>109</v>
      </c>
      <c r="I47" s="65" t="s">
        <v>122</v>
      </c>
      <c r="J47" s="61" t="s">
        <v>26</v>
      </c>
      <c r="K47" s="60" t="s">
        <v>45</v>
      </c>
    </row>
    <row r="48" spans="1:11" ht="115.5" customHeight="1" thickBot="1" x14ac:dyDescent="0.3">
      <c r="A48" s="28"/>
      <c r="B48" s="26" t="s">
        <v>123</v>
      </c>
      <c r="C48" s="27" t="s">
        <v>124</v>
      </c>
      <c r="D48" s="27" t="s">
        <v>125</v>
      </c>
      <c r="E48" s="46" t="s">
        <v>124</v>
      </c>
      <c r="F48" s="42" t="s">
        <v>45</v>
      </c>
      <c r="G48" s="47" t="s">
        <v>44</v>
      </c>
      <c r="H48" s="48" t="s">
        <v>45</v>
      </c>
      <c r="I48" s="46" t="s">
        <v>126</v>
      </c>
      <c r="J48" s="57" t="s">
        <v>127</v>
      </c>
      <c r="K48" s="30" t="s">
        <v>45</v>
      </c>
    </row>
    <row r="49" spans="1:11" ht="13.8" thickTop="1" x14ac:dyDescent="0.25">
      <c r="A49" s="8"/>
      <c r="B49" s="9"/>
      <c r="C49" s="9"/>
      <c r="D49" s="9"/>
      <c r="E49" s="9"/>
      <c r="F49" s="9"/>
      <c r="G49" s="9"/>
      <c r="H49" s="9"/>
      <c r="I49" s="9"/>
      <c r="J49" s="9"/>
      <c r="K49" s="9"/>
    </row>
    <row r="50" spans="1:11" ht="15.6" x14ac:dyDescent="0.3">
      <c r="A50" s="8"/>
      <c r="B50" s="41" t="s">
        <v>128</v>
      </c>
      <c r="C50" t="s">
        <v>129</v>
      </c>
      <c r="H50" s="40"/>
    </row>
    <row r="51" spans="1:11" ht="15.6" x14ac:dyDescent="0.3">
      <c r="A51" s="8"/>
      <c r="B51" s="38"/>
      <c r="C51" t="s">
        <v>130</v>
      </c>
      <c r="H51" s="40"/>
    </row>
    <row r="52" spans="1:11" ht="15.6" x14ac:dyDescent="0.3">
      <c r="A52" s="8"/>
      <c r="B52" s="38"/>
      <c r="H52" s="40"/>
    </row>
    <row r="53" spans="1:11" ht="15.6" hidden="1" x14ac:dyDescent="0.3">
      <c r="A53" s="8"/>
      <c r="B53" s="38"/>
      <c r="H53" s="40"/>
    </row>
    <row r="54" spans="1:11" hidden="1" x14ac:dyDescent="0.25">
      <c r="A54" s="8"/>
    </row>
    <row r="55" spans="1:11" hidden="1" x14ac:dyDescent="0.25">
      <c r="A55" s="8"/>
      <c r="C55" s="39" t="s">
        <v>54</v>
      </c>
      <c r="D55" s="39" t="s">
        <v>45</v>
      </c>
      <c r="E55" s="39" t="s">
        <v>44</v>
      </c>
      <c r="F55" s="39" t="s">
        <v>109</v>
      </c>
    </row>
    <row r="56" spans="1:11" hidden="1" x14ac:dyDescent="0.25">
      <c r="A56" s="8"/>
      <c r="B56" s="38" t="s">
        <v>109</v>
      </c>
      <c r="C56" s="21">
        <v>4</v>
      </c>
      <c r="D56" s="20">
        <v>8</v>
      </c>
      <c r="E56" s="19">
        <v>12</v>
      </c>
      <c r="F56" s="19">
        <v>16</v>
      </c>
    </row>
    <row r="57" spans="1:11" hidden="1" x14ac:dyDescent="0.25">
      <c r="A57" s="8"/>
      <c r="B57" s="38" t="s">
        <v>44</v>
      </c>
      <c r="C57" s="21">
        <v>3</v>
      </c>
      <c r="D57" s="20">
        <v>6</v>
      </c>
      <c r="E57" s="20">
        <v>9</v>
      </c>
      <c r="F57" s="19">
        <v>12</v>
      </c>
    </row>
    <row r="58" spans="1:11" hidden="1" x14ac:dyDescent="0.25">
      <c r="A58" s="8"/>
      <c r="B58" s="38" t="s">
        <v>45</v>
      </c>
      <c r="C58" s="21">
        <v>2</v>
      </c>
      <c r="D58" s="21">
        <v>4</v>
      </c>
      <c r="E58" s="20">
        <v>6</v>
      </c>
      <c r="F58" s="20">
        <v>8</v>
      </c>
    </row>
    <row r="59" spans="1:11" hidden="1" x14ac:dyDescent="0.25">
      <c r="A59" s="8"/>
      <c r="B59" s="38" t="s">
        <v>54</v>
      </c>
      <c r="C59" s="21">
        <v>1</v>
      </c>
      <c r="D59" s="21">
        <v>2</v>
      </c>
      <c r="E59" s="21">
        <v>3</v>
      </c>
      <c r="F59" s="21">
        <v>4</v>
      </c>
    </row>
    <row r="60" spans="1:11" hidden="1" x14ac:dyDescent="0.25">
      <c r="A60" s="8"/>
    </row>
    <row r="61" spans="1:11" hidden="1" x14ac:dyDescent="0.25">
      <c r="A61" s="8"/>
    </row>
    <row r="62" spans="1:11" hidden="1" x14ac:dyDescent="0.25">
      <c r="A62" s="8"/>
    </row>
    <row r="63" spans="1:11" hidden="1" x14ac:dyDescent="0.25">
      <c r="A63" s="8"/>
      <c r="F63" t="s">
        <v>54</v>
      </c>
      <c r="H63" s="18" t="e">
        <f>IF(#REF!="",0,IF(#REF!="Very low",1,IF(#REF!="Low",2,IF(#REF!="Medium",3,IF(#REF!="High",4,F46)))))</f>
        <v>#REF!</v>
      </c>
      <c r="I63" s="18" t="e">
        <f>IF(#REF!="",0,IF(#REF!="Very low",1,IF(#REF!="Low",2,IF(#REF!="Medium",3,IF(#REF!="High",4,G46)))))</f>
        <v>#REF!</v>
      </c>
      <c r="J63" s="22" t="e">
        <f>IF(H63*I63=0,"",IF(H63*I63&gt;0.5,H63*I63))</f>
        <v>#REF!</v>
      </c>
      <c r="K63" t="e">
        <f>IF(J63="","",IF(J63&lt;5, "Low",IF(J63&lt;11,"Medium",IF(J63&gt;11,"High"))))</f>
        <v>#REF!</v>
      </c>
    </row>
    <row r="64" spans="1:11" hidden="1" x14ac:dyDescent="0.25">
      <c r="A64" s="8"/>
      <c r="F64" t="s">
        <v>45</v>
      </c>
      <c r="H64" s="18">
        <f>IF(F46="",0,IF(F46="Very low",1,IF(F46="Low",2,IF(F46="Medium",3,IF(F46="High",4,#REF!)))))</f>
        <v>3</v>
      </c>
      <c r="I64" s="18">
        <f>IF(G46="",0,IF(G46="Very low",1,IF(G46="Low",2,IF(G46="Medium",3,IF(G46="High",4,#REF!)))))</f>
        <v>4</v>
      </c>
      <c r="J64" s="22">
        <f t="shared" ref="J64:J82" si="0">IF(H64*I64=0,"",IF(H64*I64&gt;0.5,H64*I64))</f>
        <v>12</v>
      </c>
      <c r="K64" t="str">
        <f t="shared" ref="K64:K82" si="1">IF(J64="","",IF(J64&lt;5, "Low",IF(J64&lt;11,"Medium",IF(J64&gt;11,"High"))))</f>
        <v>High</v>
      </c>
    </row>
    <row r="65" spans="1:11" hidden="1" x14ac:dyDescent="0.25">
      <c r="A65" s="8"/>
      <c r="F65" t="s">
        <v>44</v>
      </c>
      <c r="H65" s="18" t="e">
        <f>IF(#REF!="",0,IF(#REF!="Very low",1,IF(#REF!="Low",2,IF(#REF!="Medium",3,IF(#REF!="High",4,F28)))))</f>
        <v>#REF!</v>
      </c>
      <c r="I65" s="18" t="e">
        <f>IF(#REF!="",0,IF(#REF!="Very low",1,IF(#REF!="Low",2,IF(#REF!="Medium",3,IF(#REF!="High",4,G28)))))</f>
        <v>#REF!</v>
      </c>
      <c r="J65" s="22" t="e">
        <f t="shared" si="0"/>
        <v>#REF!</v>
      </c>
      <c r="K65" t="e">
        <f t="shared" si="1"/>
        <v>#REF!</v>
      </c>
    </row>
    <row r="66" spans="1:11" hidden="1" x14ac:dyDescent="0.25">
      <c r="A66" s="8"/>
      <c r="F66" t="s">
        <v>109</v>
      </c>
      <c r="H66" s="18">
        <f>IF(F28="",0,IF(F28="Very low",1,IF(F28="Low",2,IF(F28="Medium",3,IF(F28="High",4,F29)))))</f>
        <v>3</v>
      </c>
      <c r="I66" s="18">
        <f>IF(G28="",0,IF(G28="Very low",1,IF(G28="Low",2,IF(G28="Medium",3,IF(G28="High",4,G29)))))</f>
        <v>2</v>
      </c>
      <c r="J66" s="22">
        <f t="shared" si="0"/>
        <v>6</v>
      </c>
      <c r="K66" t="str">
        <f t="shared" si="1"/>
        <v>Medium</v>
      </c>
    </row>
    <row r="67" spans="1:11" hidden="1" x14ac:dyDescent="0.25">
      <c r="A67" s="8"/>
      <c r="H67" s="18">
        <f>IF(F29="",0,IF(F29="Very low",1,IF(F29="Low",2,IF(F29="Medium",3,IF(F29="High",4,#REF!)))))</f>
        <v>3</v>
      </c>
      <c r="I67" s="18">
        <f>IF(G29="",0,IF(G29="Very low",1,IF(G29="Low",2,IF(G29="Medium",3,IF(G29="High",4,#REF!)))))</f>
        <v>2</v>
      </c>
      <c r="J67" s="22">
        <f t="shared" si="0"/>
        <v>6</v>
      </c>
      <c r="K67" t="str">
        <f t="shared" si="1"/>
        <v>Medium</v>
      </c>
    </row>
    <row r="68" spans="1:11" hidden="1" x14ac:dyDescent="0.25">
      <c r="A68" s="8"/>
      <c r="H68" s="18" t="e">
        <f>IF(#REF!="",0,IF(#REF!="Very low",1,IF(#REF!="Low",2,IF(#REF!="Medium",3,IF(#REF!="High",4,F31)))))</f>
        <v>#REF!</v>
      </c>
      <c r="I68" s="18" t="e">
        <f>IF(#REF!="",0,IF(#REF!="Very low",1,IF(#REF!="Low",2,IF(#REF!="Medium",3,IF(#REF!="High",4,G31)))))</f>
        <v>#REF!</v>
      </c>
      <c r="J68" s="22" t="e">
        <f t="shared" si="0"/>
        <v>#REF!</v>
      </c>
      <c r="K68" t="e">
        <f t="shared" si="1"/>
        <v>#REF!</v>
      </c>
    </row>
    <row r="69" spans="1:11" hidden="1" x14ac:dyDescent="0.25">
      <c r="A69" s="8"/>
      <c r="H69" s="18">
        <f>IF(F31="",0,IF(F31="Very low",1,IF(F31="Low",2,IF(F31="Medium",3,IF(F31="High",4,F32)))))</f>
        <v>2</v>
      </c>
      <c r="I69" s="18">
        <f>IF(G31="",0,IF(G31="Very low",1,IF(G31="Low",2,IF(G31="Medium",3,IF(G31="High",4,G32)))))</f>
        <v>3</v>
      </c>
      <c r="J69" s="22">
        <f t="shared" si="0"/>
        <v>6</v>
      </c>
      <c r="K69" t="str">
        <f t="shared" si="1"/>
        <v>Medium</v>
      </c>
    </row>
    <row r="70" spans="1:11" hidden="1" x14ac:dyDescent="0.25">
      <c r="A70" s="8"/>
      <c r="H70" s="18">
        <f>IF(F32="",0,IF(F32="Very low",1,IF(F32="Low",2,IF(F32="Medium",3,IF(F32="High",4,#REF!)))))</f>
        <v>3</v>
      </c>
      <c r="I70" s="18">
        <f>IF(G32="",0,IF(G32="Very low",1,IF(G32="Low",2,IF(G32="Medium",3,IF(G32="High",4,#REF!)))))</f>
        <v>3</v>
      </c>
      <c r="J70" s="22">
        <f t="shared" si="0"/>
        <v>9</v>
      </c>
      <c r="K70" t="str">
        <f t="shared" si="1"/>
        <v>Medium</v>
      </c>
    </row>
    <row r="71" spans="1:11" hidden="1" x14ac:dyDescent="0.25">
      <c r="A71" s="8"/>
      <c r="C71" t="s">
        <v>54</v>
      </c>
      <c r="D71" t="s">
        <v>45</v>
      </c>
      <c r="E71" t="s">
        <v>44</v>
      </c>
      <c r="F71" t="s">
        <v>109</v>
      </c>
      <c r="H71" s="18" t="e">
        <f>IF(#REF!="",0,IF(#REF!="Very low",1,IF(#REF!="Low",2,IF(#REF!="Medium",3,IF(#REF!="High",4,#REF!)))))</f>
        <v>#REF!</v>
      </c>
      <c r="I71" s="18" t="e">
        <f>IF(#REF!="",0,IF(#REF!="Very low",1,IF(#REF!="Low",2,IF(#REF!="Medium",3,IF(#REF!="High",4,#REF!)))))</f>
        <v>#REF!</v>
      </c>
      <c r="J71" s="22" t="e">
        <f t="shared" si="0"/>
        <v>#REF!</v>
      </c>
      <c r="K71" t="e">
        <f t="shared" si="1"/>
        <v>#REF!</v>
      </c>
    </row>
    <row r="72" spans="1:11" hidden="1" x14ac:dyDescent="0.25">
      <c r="A72" s="8"/>
      <c r="B72" t="s">
        <v>54</v>
      </c>
      <c r="C72" s="21">
        <v>1</v>
      </c>
      <c r="D72" s="21">
        <v>2</v>
      </c>
      <c r="E72" s="21">
        <v>3</v>
      </c>
      <c r="F72" s="21">
        <v>4</v>
      </c>
      <c r="H72" s="18" t="e">
        <f>IF(#REF!="",0,IF(#REF!="Very low",1,IF(#REF!="Low",2,IF(#REF!="Medium",3,IF(#REF!="High",4,F36)))))</f>
        <v>#REF!</v>
      </c>
      <c r="I72" s="18" t="e">
        <f>IF(#REF!="",0,IF(#REF!="Very low",1,IF(#REF!="Low",2,IF(#REF!="Medium",3,IF(#REF!="High",4,G36)))))</f>
        <v>#REF!</v>
      </c>
      <c r="J72" s="22" t="e">
        <f t="shared" si="0"/>
        <v>#REF!</v>
      </c>
      <c r="K72" t="e">
        <f t="shared" si="1"/>
        <v>#REF!</v>
      </c>
    </row>
    <row r="73" spans="1:11" hidden="1" x14ac:dyDescent="0.25">
      <c r="A73" s="8"/>
      <c r="B73" t="s">
        <v>45</v>
      </c>
      <c r="C73" s="21">
        <v>2</v>
      </c>
      <c r="D73" s="21">
        <v>4</v>
      </c>
      <c r="E73" s="20">
        <v>6</v>
      </c>
      <c r="F73" s="20">
        <v>8</v>
      </c>
      <c r="H73" s="18">
        <f>IF(F36="",0,IF(F36="Very low",1,IF(F36="Low",2,IF(F36="Medium",3,IF(F36="High",4,#REF!)))))</f>
        <v>2</v>
      </c>
      <c r="I73" s="18">
        <f>IF(G36="",0,IF(G36="Very low",1,IF(G36="Low",2,IF(G36="Medium",3,IF(G36="High",4,#REF!)))))</f>
        <v>3</v>
      </c>
      <c r="J73" s="22">
        <f t="shared" si="0"/>
        <v>6</v>
      </c>
      <c r="K73" t="str">
        <f t="shared" si="1"/>
        <v>Medium</v>
      </c>
    </row>
    <row r="74" spans="1:11" hidden="1" x14ac:dyDescent="0.25">
      <c r="A74" s="8"/>
      <c r="B74" t="s">
        <v>44</v>
      </c>
      <c r="C74" s="21">
        <v>3</v>
      </c>
      <c r="D74" s="20">
        <v>6</v>
      </c>
      <c r="E74" s="20">
        <v>9</v>
      </c>
      <c r="F74" s="19">
        <v>12</v>
      </c>
      <c r="H74" s="18" t="e">
        <f>IF(#REF!="",0,IF(#REF!="Very low",1,IF(#REF!="Low",2,IF(#REF!="Medium",3,IF(#REF!="High",4,#REF!)))))</f>
        <v>#REF!</v>
      </c>
      <c r="I74" s="18" t="e">
        <f>IF(#REF!="",0,IF(#REF!="Very low",1,IF(#REF!="Low",2,IF(#REF!="Medium",3,IF(#REF!="High",4,#REF!)))))</f>
        <v>#REF!</v>
      </c>
      <c r="J74" s="22" t="e">
        <f t="shared" si="0"/>
        <v>#REF!</v>
      </c>
      <c r="K74" t="e">
        <f t="shared" si="1"/>
        <v>#REF!</v>
      </c>
    </row>
    <row r="75" spans="1:11" hidden="1" x14ac:dyDescent="0.25">
      <c r="A75" s="8"/>
      <c r="B75" t="s">
        <v>109</v>
      </c>
      <c r="C75" s="21">
        <v>4</v>
      </c>
      <c r="D75" s="20">
        <v>8</v>
      </c>
      <c r="E75" s="19">
        <v>12</v>
      </c>
      <c r="F75" s="19">
        <v>16</v>
      </c>
      <c r="H75" s="18" t="e">
        <f>IF(#REF!="",0,IF(#REF!="Very low",1,IF(#REF!="Low",2,IF(#REF!="Medium",3,IF(#REF!="High",4,#REF!)))))</f>
        <v>#REF!</v>
      </c>
      <c r="I75" s="18" t="e">
        <f>IF(#REF!="",0,IF(#REF!="Very low",1,IF(#REF!="Low",2,IF(#REF!="Medium",3,IF(#REF!="High",4,#REF!)))))</f>
        <v>#REF!</v>
      </c>
      <c r="J75" s="22" t="e">
        <f t="shared" si="0"/>
        <v>#REF!</v>
      </c>
      <c r="K75" t="e">
        <f t="shared" si="1"/>
        <v>#REF!</v>
      </c>
    </row>
    <row r="76" spans="1:11" hidden="1" x14ac:dyDescent="0.25">
      <c r="A76" s="8"/>
      <c r="H76" s="18" t="e">
        <f>IF(#REF!="",0,IF(#REF!="Very low",1,IF(#REF!="Low",2,IF(#REF!="Medium",3,IF(#REF!="High",4,#REF!)))))</f>
        <v>#REF!</v>
      </c>
      <c r="I76" s="18" t="e">
        <f>IF(#REF!="",0,IF(#REF!="Very low",1,IF(#REF!="Low",2,IF(#REF!="Medium",3,IF(#REF!="High",4,#REF!)))))</f>
        <v>#REF!</v>
      </c>
      <c r="J76" s="22" t="e">
        <f t="shared" si="0"/>
        <v>#REF!</v>
      </c>
      <c r="K76" t="e">
        <f t="shared" si="1"/>
        <v>#REF!</v>
      </c>
    </row>
    <row r="77" spans="1:11" hidden="1" x14ac:dyDescent="0.25">
      <c r="A77" s="8"/>
      <c r="H77" s="18" t="e">
        <f>IF(#REF!="",0,IF(#REF!="Very low",1,IF(#REF!="Low",2,IF(#REF!="Medium",3,IF(#REF!="High",4,#REF!)))))</f>
        <v>#REF!</v>
      </c>
      <c r="I77" s="18" t="e">
        <f>IF(#REF!="",0,IF(#REF!="Very low",1,IF(#REF!="Low",2,IF(#REF!="Medium",3,IF(#REF!="High",4,#REF!)))))</f>
        <v>#REF!</v>
      </c>
      <c r="J77" s="22" t="e">
        <f t="shared" si="0"/>
        <v>#REF!</v>
      </c>
      <c r="K77" t="e">
        <f t="shared" si="1"/>
        <v>#REF!</v>
      </c>
    </row>
    <row r="78" spans="1:11" hidden="1" x14ac:dyDescent="0.25">
      <c r="A78" s="8"/>
      <c r="H78" s="18" t="e">
        <f>IF(#REF!="",0,IF(#REF!="Very low",1,IF(#REF!="Low",2,IF(#REF!="Medium",3,IF(#REF!="High",4,#REF!)))))</f>
        <v>#REF!</v>
      </c>
      <c r="I78" s="18" t="e">
        <f>IF(#REF!="",0,IF(#REF!="Very low",1,IF(#REF!="Low",2,IF(#REF!="Medium",3,IF(#REF!="High",4,#REF!)))))</f>
        <v>#REF!</v>
      </c>
      <c r="J78" s="22" t="e">
        <f t="shared" si="0"/>
        <v>#REF!</v>
      </c>
      <c r="K78" t="e">
        <f t="shared" si="1"/>
        <v>#REF!</v>
      </c>
    </row>
    <row r="79" spans="1:11" hidden="1" x14ac:dyDescent="0.25">
      <c r="A79" s="8"/>
      <c r="H79" s="18" t="e">
        <f>IF(#REF!="",0,IF(#REF!="Very low",1,IF(#REF!="Low",2,IF(#REF!="Medium",3,IF(#REF!="High",4,#REF!)))))</f>
        <v>#REF!</v>
      </c>
      <c r="I79" s="18" t="e">
        <f>IF(#REF!="",0,IF(#REF!="Very low",1,IF(#REF!="Low",2,IF(#REF!="Medium",3,IF(#REF!="High",4,#REF!)))))</f>
        <v>#REF!</v>
      </c>
      <c r="J79" s="22" t="e">
        <f t="shared" si="0"/>
        <v>#REF!</v>
      </c>
      <c r="K79" t="e">
        <f t="shared" si="1"/>
        <v>#REF!</v>
      </c>
    </row>
    <row r="80" spans="1:11" hidden="1" x14ac:dyDescent="0.25">
      <c r="A80" s="8"/>
      <c r="H80" s="18" t="e">
        <f>IF(#REF!="",0,IF(#REF!="Very low",1,IF(#REF!="Low",2,IF(#REF!="Medium",3,IF(#REF!="High",4,#REF!)))))</f>
        <v>#REF!</v>
      </c>
      <c r="I80" s="18" t="e">
        <f>IF(#REF!="",0,IF(#REF!="Very low",1,IF(#REF!="Low",2,IF(#REF!="Medium",3,IF(#REF!="High",4,#REF!)))))</f>
        <v>#REF!</v>
      </c>
      <c r="J80" s="22" t="e">
        <f t="shared" si="0"/>
        <v>#REF!</v>
      </c>
      <c r="K80" t="e">
        <f t="shared" si="1"/>
        <v>#REF!</v>
      </c>
    </row>
    <row r="81" spans="1:11" hidden="1" x14ac:dyDescent="0.25">
      <c r="A81" s="8"/>
      <c r="H81" s="18" t="e">
        <f>IF(#REF!="",0,IF(#REF!="Very low",1,IF(#REF!="Low",2,IF(#REF!="Medium",3,IF(#REF!="High",4,#REF!)))))</f>
        <v>#REF!</v>
      </c>
      <c r="I81" s="18" t="e">
        <f>IF(#REF!="",0,IF(#REF!="Very low",1,IF(#REF!="Low",2,IF(#REF!="Medium",3,IF(#REF!="High",4,#REF!)))))</f>
        <v>#REF!</v>
      </c>
      <c r="J81" s="22" t="e">
        <f t="shared" si="0"/>
        <v>#REF!</v>
      </c>
      <c r="K81" t="e">
        <f t="shared" si="1"/>
        <v>#REF!</v>
      </c>
    </row>
    <row r="82" spans="1:11" hidden="1" x14ac:dyDescent="0.25">
      <c r="A82" s="8"/>
      <c r="H82" s="18" t="e">
        <f>IF(#REF!="",0,IF(#REF!="Very low",1,IF(#REF!="Low",2,IF(#REF!="Medium",3,IF(#REF!="High",4,F49)))))</f>
        <v>#REF!</v>
      </c>
      <c r="I82" s="18" t="e">
        <f>IF(#REF!="",0,IF(#REF!="Very low",1,IF(#REF!="Low",2,IF(#REF!="Medium",3,IF(#REF!="High",4,G49)))))</f>
        <v>#REF!</v>
      </c>
      <c r="J82" s="22" t="e">
        <f t="shared" si="0"/>
        <v>#REF!</v>
      </c>
      <c r="K82" t="e">
        <f t="shared" si="1"/>
        <v>#REF!</v>
      </c>
    </row>
    <row r="83" spans="1:11" hidden="1" x14ac:dyDescent="0.25">
      <c r="A83" s="8"/>
    </row>
    <row r="84" spans="1:11" hidden="1" x14ac:dyDescent="0.25"/>
    <row r="85" spans="1:11" hidden="1" x14ac:dyDescent="0.25"/>
    <row r="86" spans="1:11" hidden="1" x14ac:dyDescent="0.25"/>
    <row r="89" spans="1:11" ht="121.5" customHeight="1" x14ac:dyDescent="0.25">
      <c r="B89" s="5" t="s">
        <v>131</v>
      </c>
      <c r="C89" s="6" t="s">
        <v>132</v>
      </c>
      <c r="D89" s="6" t="s">
        <v>133</v>
      </c>
      <c r="E89" s="7" t="s">
        <v>134</v>
      </c>
      <c r="F89" s="5" t="s">
        <v>135</v>
      </c>
      <c r="G89" s="6" t="s">
        <v>136</v>
      </c>
      <c r="H89" s="6" t="s">
        <v>137</v>
      </c>
      <c r="I89" s="7" t="s">
        <v>138</v>
      </c>
      <c r="J89" s="5" t="s">
        <v>139</v>
      </c>
      <c r="K89" s="45" t="s">
        <v>140</v>
      </c>
    </row>
    <row r="121" ht="13.5" customHeight="1" x14ac:dyDescent="0.25"/>
  </sheetData>
  <sheetProtection selectLockedCells="1"/>
  <mergeCells count="6">
    <mergeCell ref="D23:K23"/>
    <mergeCell ref="F12:J12"/>
    <mergeCell ref="F4:J4"/>
    <mergeCell ref="F6:J6"/>
    <mergeCell ref="F8:J8"/>
    <mergeCell ref="F10:J10"/>
  </mergeCells>
  <phoneticPr fontId="0" type="noConversion"/>
  <dataValidations count="2">
    <dataValidation type="list" allowBlank="1" showInputMessage="1" showErrorMessage="1" sqref="F28:G33 F36:G36 F38:G41 F44:G48" xr:uid="{00000000-0002-0000-0000-000000000000}">
      <formula1>$F$63:$F$67</formula1>
    </dataValidation>
    <dataValidation type="list" allowBlank="1" showInputMessage="1" showErrorMessage="1" sqref="F37:G37" xr:uid="{00000000-0002-0000-0000-000001000000}">
      <formula1>$F$62:$F$67</formula1>
    </dataValidation>
  </dataValidations>
  <printOptions horizontalCentered="1"/>
  <pageMargins left="0.74803149606299213" right="0.74803149606299213" top="0.78740157480314965" bottom="0.78740157480314965" header="0.51181102362204722" footer="0.51181102362204722"/>
  <pageSetup paperSize="9" scale="70" fitToHeight="0" orientation="landscape" r:id="rId1"/>
  <headerFooter alignWithMargins="0">
    <oddHeader>&amp;CGeneric Risk Assessment SR2008No19GRA</oddHeader>
    <oddFooter>Page &amp;P</oddFooter>
  </headerFooter>
  <rowBreaks count="3" manualBreakCount="3">
    <brk id="24" max="10" man="1"/>
    <brk id="33" max="10" man="1"/>
    <brk id="41"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ED176A8F6410B546A6425C8FD8B718B7" ma:contentTypeVersion="18" ma:contentTypeDescription="Create a new document." ma:contentTypeScope="" ma:versionID="c081a20671a7354afcaed6534408fc9f">
  <xsd:schema xmlns:xsd="http://www.w3.org/2001/XMLSchema" xmlns:xs="http://www.w3.org/2001/XMLSchema" xmlns:p="http://schemas.microsoft.com/office/2006/metadata/properties" xmlns:ns2="662745e8-e224-48e8-a2e3-254862b8c2f5" xmlns:ns3="4d994912-a192-4efd-88d5-fab6e06e8f77" xmlns:ns4="b90aad93-9cf6-4cc4-a935-7d687c3d361e" targetNamespace="http://schemas.microsoft.com/office/2006/metadata/properties" ma:root="true" ma:fieldsID="7edbe33a1117bd46df3cacce6d133c90" ns2:_="" ns3:_="" ns4:_="">
    <xsd:import namespace="662745e8-e224-48e8-a2e3-254862b8c2f5"/>
    <xsd:import namespace="4d994912-a192-4efd-88d5-fab6e06e8f77"/>
    <xsd:import namespace="b90aad93-9cf6-4cc4-a935-7d687c3d361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LengthInSeconds"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13e1063-0b6b-4dca-a59b-39f8dfd0319b}" ma:internalName="TaxCatchAll" ma:showField="CatchAllData" ma:web="b90aad93-9cf6-4cc4-a935-7d687c3d36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13e1063-0b6b-4dca-a59b-39f8dfd0319b}" ma:internalName="TaxCatchAllLabel" ma:readOnly="true" ma:showField="CatchAllDataLabel" ma:web="b90aad93-9cf6-4cc4-a935-7d687c3d361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PS Waste Regime" ma:internalName="Team">
      <xsd:simpleType>
        <xsd:restriction base="dms:Text"/>
      </xsd:simpleType>
    </xsd:element>
    <xsd:element name="Topic" ma:index="20" nillable="true" ma:displayName="Topic" ma:default="Waste work in progres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EA|b77da37e-7166-4741-8c12-4679faab22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994912-a192-4efd-88d5-fab6e06e8f77"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aad93-9cf6-4cc4-a935-7d687c3d361e"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622;#Public Register|f1fcf6a6-5d97-4f1d-964e-a2f916eb1f18;#12;#Application ＆ Associated Docs|5eadfd3c-6deb-44e1-b7e1-16accd427bec;#11;#Waste Operations|dc63c9b7-da6e-463c-b2cf-265b08d49156;#10;#EPR|0e5af97d-1a8c-4d8f-a20b-528a11cab1f6;#9;#N/A - Do not select for New Permits|0430e4c2-ee0a-4b2d-9af6-df735aafbcb2]]></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5.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10</Value>
      <Value>9</Value>
      <Value>8</Value>
      <Value>7</Value>
      <Value>6</Value>
    </TaxCatchAll>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Waste work in progress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EA</TermName>
          <TermId xmlns="http://schemas.microsoft.com/office/infopath/2007/PartnerControls">b77da37e-7166-4741-8c12-4679faab22d9</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lcf76f155ced4ddcb4097134ff3c332f xmlns="4d994912-a192-4efd-88d5-fab6e06e8f77">
      <Terms xmlns="http://schemas.microsoft.com/office/infopath/2007/PartnerControls"/>
    </lcf76f155ced4ddcb4097134ff3c332f>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NPS Waste Regime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8AA80D8E-DD68-4AA7-BDD3-DFF56ABB30AB}"/>
</file>

<file path=customXml/itemProps2.xml><?xml version="1.0" encoding="utf-8"?>
<ds:datastoreItem xmlns:ds="http://schemas.openxmlformats.org/officeDocument/2006/customXml" ds:itemID="{709C3111-798B-449B-BA92-4B90C6BEA938}">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7F3FDA56-DEE7-4749-86B1-C1C995550A04}">
  <ds:schemaRefs>
    <ds:schemaRef ds:uri="http://schemas.microsoft.com/sharepoint/v3/contenttype/forms"/>
  </ds:schemaRefs>
</ds:datastoreItem>
</file>

<file path=customXml/itemProps4.xml><?xml version="1.0" encoding="utf-8"?>
<ds:datastoreItem xmlns:ds="http://schemas.openxmlformats.org/officeDocument/2006/customXml" ds:itemID="{C5A1D067-25DA-424E-8E3B-02B468DE924E}"/>
</file>

<file path=customXml/itemProps5.xml><?xml version="1.0" encoding="utf-8"?>
<ds:datastoreItem xmlns:ds="http://schemas.openxmlformats.org/officeDocument/2006/customXml" ds:itemID="{D646F261-C40E-4625-8609-0C59980BEF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2_x000d_
Issue date: 22/02/07_x000d_
review due: 22/05/08</dc:description>
  <cp:lastModifiedBy>Irons, Sue</cp:lastModifiedBy>
  <cp:revision/>
  <dcterms:created xsi:type="dcterms:W3CDTF">2005-05-04T08:30:35Z</dcterms:created>
  <dcterms:modified xsi:type="dcterms:W3CDTF">2023-07-20T16:55:09Z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3564be703db47eda46ec138bc1ba091">
    <vt:lpwstr>Application ＆ Associated Docs|5eadfd3c-6deb-44e1-b7e1-16accd427bec</vt:lpwstr>
  </property>
  <property fmtid="{D5CDD505-2E9C-101B-9397-08002B2CF9AE}" pid="4" name="TaxCatchAll">
    <vt:lpwstr>622;#Public Register|f1fcf6a6-5d97-4f1d-964e-a2f916eb1f18;#12;#Application ＆ Associated Docs|5eadfd3c-6deb-44e1-b7e1-16accd427bec;#11;#Waste Operations|dc63c9b7-da6e-463c-b2cf-265b08d49156;#10;#EPR|0e5af97d-1a8c-4d8f-a20b-528a11cab1f6;#9;#N/A - Do not sel</vt:lpwstr>
  </property>
  <property fmtid="{D5CDD505-2E9C-101B-9397-08002B2CF9AE}" pid="5" name="la34db7254a948be973d9738b9f07ba7">
    <vt:lpwstr>N/A - Do not select for New Permits|0430e4c2-ee0a-4b2d-9af6-df735aafbcb2</vt:lpwstr>
  </property>
  <property fmtid="{D5CDD505-2E9C-101B-9397-08002B2CF9AE}" pid="6" name="ncb1594ff73b435992550f571a78c184">
    <vt:lpwstr>EPR|0e5af97d-1a8c-4d8f-a20b-528a11cab1f6</vt:lpwstr>
  </property>
  <property fmtid="{D5CDD505-2E9C-101B-9397-08002B2CF9AE}" pid="7" name="EPRNumber">
    <vt:lpwstr>EPR/GB3607SL/A001</vt:lpwstr>
  </property>
  <property fmtid="{D5CDD505-2E9C-101B-9397-08002B2CF9AE}" pid="8" name="ed3cfd1978f244c4af5dc9d642a18018">
    <vt:lpwstr/>
  </property>
  <property fmtid="{D5CDD505-2E9C-101B-9397-08002B2CF9AE}" pid="9" name="StandardRulesID">
    <vt:lpwstr/>
  </property>
  <property fmtid="{D5CDD505-2E9C-101B-9397-08002B2CF9AE}" pid="10" name="m63bd5d2e6554c968a3f4ff9289590fe">
    <vt:lpwstr/>
  </property>
  <property fmtid="{D5CDD505-2E9C-101B-9397-08002B2CF9AE}" pid="11" name="PermitNumber">
    <vt:lpwstr>eawml 405661</vt:lpwstr>
  </property>
  <property fmtid="{D5CDD505-2E9C-101B-9397-08002B2CF9AE}" pid="12" name="FacilityAddress">
    <vt:lpwstr>Coombe Farm Sherborne Dorset DT9 4SZ</vt:lpwstr>
  </property>
  <property fmtid="{D5CDD505-2E9C-101B-9397-08002B2CF9AE}" pid="13" name="FacilityAddressPostcode">
    <vt:lpwstr>DT9 4SZ</vt:lpwstr>
  </property>
  <property fmtid="{D5CDD505-2E9C-101B-9397-08002B2CF9AE}" pid="14" name="CessationStatus">
    <vt:lpwstr/>
  </property>
  <property fmtid="{D5CDD505-2E9C-101B-9397-08002B2CF9AE}" pid="15" name="Regime">
    <vt:lpwstr>10;#EPR|0e5af97d-1a8c-4d8f-a20b-528a11cab1f6</vt:lpwstr>
  </property>
  <property fmtid="{D5CDD505-2E9C-101B-9397-08002B2CF9AE}" pid="16" name="mb0b523b12654e57a98fd73f451222f6">
    <vt:lpwstr/>
  </property>
  <property fmtid="{D5CDD505-2E9C-101B-9397-08002B2CF9AE}" pid="17" name="Customer/OperatorName">
    <vt:lpwstr>Hillyer Raymond</vt:lpwstr>
  </property>
  <property fmtid="{D5CDD505-2E9C-101B-9397-08002B2CF9AE}" pid="18" name="bf174f8632e04660b372cf372c1956fe">
    <vt:lpwstr/>
  </property>
  <property fmtid="{D5CDD505-2E9C-101B-9397-08002B2CF9AE}" pid="19" name="EventType1">
    <vt:lpwstr/>
  </property>
  <property fmtid="{D5CDD505-2E9C-101B-9397-08002B2CF9AE}" pid="20" name="ga477587807b4e8dbd9d142e03c014fa">
    <vt:lpwstr/>
  </property>
  <property fmtid="{D5CDD505-2E9C-101B-9397-08002B2CF9AE}" pid="21" name="RegulatedActivitySub_x002d_Class">
    <vt:lpwstr/>
  </property>
  <property fmtid="{D5CDD505-2E9C-101B-9397-08002B2CF9AE}" pid="22" name="ActivityGrouping">
    <vt:lpwstr>12;#Application ＆ Associated Docs|5eadfd3c-6deb-44e1-b7e1-16accd427bec</vt:lpwstr>
  </property>
  <property fmtid="{D5CDD505-2E9C-101B-9397-08002B2CF9AE}" pid="23" name="p517ccc45a7e4674ae144f9410147bb3">
    <vt:lpwstr>Waste Operations|dc63c9b7-da6e-463c-b2cf-265b08d49156</vt:lpwstr>
  </property>
  <property fmtid="{D5CDD505-2E9C-101B-9397-08002B2CF9AE}" pid="24" name="RegulatedActivityClass">
    <vt:lpwstr>11;#Waste Operations|dc63c9b7-da6e-463c-b2cf-265b08d49156</vt:lpwstr>
  </property>
  <property fmtid="{D5CDD505-2E9C-101B-9397-08002B2CF9AE}" pid="25" name="SiteName">
    <vt:lpwstr>J R Hillyer And Son</vt:lpwstr>
  </property>
  <property fmtid="{D5CDD505-2E9C-101B-9397-08002B2CF9AE}" pid="26" name="PermitDocumentType">
    <vt:lpwstr/>
  </property>
  <property fmtid="{D5CDD505-2E9C-101B-9397-08002B2CF9AE}" pid="27" name="OtherReference">
    <vt:lpwstr>-</vt:lpwstr>
  </property>
  <property fmtid="{D5CDD505-2E9C-101B-9397-08002B2CF9AE}" pid="28" name="Catchment">
    <vt:lpwstr/>
  </property>
  <property fmtid="{D5CDD505-2E9C-101B-9397-08002B2CF9AE}" pid="29" name="MajorProjectID">
    <vt:lpwstr/>
  </property>
  <property fmtid="{D5CDD505-2E9C-101B-9397-08002B2CF9AE}" pid="30" name="d22401b98bfe4ec6b8dacbec81c66a1e">
    <vt:lpwstr/>
  </property>
  <property fmtid="{D5CDD505-2E9C-101B-9397-08002B2CF9AE}" pid="31" name="c52c737aaa794145b5e1ab0b33580095">
    <vt:lpwstr>Public Register|f1fcf6a6-5d97-4f1d-964e-a2f916eb1f18</vt:lpwstr>
  </property>
  <property fmtid="{D5CDD505-2E9C-101B-9397-08002B2CF9AE}" pid="32" name="TypeofPermit">
    <vt:lpwstr>9;#N/A - Do not select for New Permits|0430e4c2-ee0a-4b2d-9af6-df735aafbcb2</vt:lpwstr>
  </property>
  <property fmtid="{D5CDD505-2E9C-101B-9397-08002B2CF9AE}" pid="33" name="DisclosureStatus">
    <vt:lpwstr>622;#Public Register|f1fcf6a6-5d97-4f1d-964e-a2f916eb1f18</vt:lpwstr>
  </property>
  <property fmtid="{D5CDD505-2E9C-101B-9397-08002B2CF9AE}" pid="34" name="f91636ce86a943e5a85e589048b494b2">
    <vt:lpwstr/>
  </property>
  <property fmtid="{D5CDD505-2E9C-101B-9397-08002B2CF9AE}" pid="35" name="DocumentDate">
    <vt:lpwstr>2022-04-13T00:00:00Z</vt:lpwstr>
  </property>
  <property fmtid="{D5CDD505-2E9C-101B-9397-08002B2CF9AE}" pid="36" name="EAReceivedDate">
    <vt:lpwstr>2022-04-13T00:00:00Z</vt:lpwstr>
  </property>
  <property fmtid="{D5CDD505-2E9C-101B-9397-08002B2CF9AE}" pid="37" name="ExternalAuthor">
    <vt:lpwstr>Peter Thomas</vt:lpwstr>
  </property>
  <property fmtid="{D5CDD505-2E9C-101B-9397-08002B2CF9AE}" pid="38" name="SysUpdateNoER">
    <vt:lpwstr>No</vt:lpwstr>
  </property>
  <property fmtid="{D5CDD505-2E9C-101B-9397-08002B2CF9AE}" pid="39" name="ContentTypeId">
    <vt:lpwstr>0x010100A5BF1C78D9F64B679A5EBDE1C6598EBC0100ED176A8F6410B546A6425C8FD8B718B7</vt:lpwstr>
  </property>
  <property fmtid="{D5CDD505-2E9C-101B-9397-08002B2CF9AE}" pid="40" name="RegulatedActivitySub-Class">
    <vt:lpwstr/>
  </property>
</Properties>
</file>