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Jackwolverton\Documents\WHF\TAR_AL\"/>
    </mc:Choice>
  </mc:AlternateContent>
  <xr:revisionPtr revIDLastSave="0" documentId="8_{1064AAC5-2A83-4009-890E-10E6A579C3D6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ainfall" sheetId="4" r:id="rId1"/>
    <sheet name="MeanTemp" sheetId="5" r:id="rId2"/>
    <sheet name="Infiltration" sheetId="7" r:id="rId3"/>
  </sheets>
  <definedNames>
    <definedName name="_xlnm.Print_Area" localSheetId="2">Infiltration!$A$1:$AH$36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7" l="1"/>
  <c r="B8" i="7"/>
  <c r="B9" i="7" s="1"/>
  <c r="B10" i="7" s="1"/>
  <c r="B11" i="7" s="1"/>
  <c r="B12" i="7" s="1"/>
  <c r="B28" i="7"/>
  <c r="B3" i="7"/>
  <c r="G122" i="5" l="1"/>
  <c r="B122" i="5"/>
  <c r="N7" i="7" l="1"/>
  <c r="R123" i="4" l="1"/>
  <c r="R124" i="4" s="1"/>
  <c r="B123" i="4"/>
  <c r="M123" i="4"/>
  <c r="L123" i="4"/>
  <c r="K123" i="4"/>
  <c r="J123" i="4"/>
  <c r="I123" i="4"/>
  <c r="H123" i="4"/>
  <c r="G123" i="4"/>
  <c r="F123" i="4"/>
  <c r="E123" i="4"/>
  <c r="D123" i="4"/>
  <c r="C123" i="4"/>
  <c r="M8" i="7" l="1"/>
  <c r="M9" i="7" s="1"/>
  <c r="M10" i="7" s="1"/>
  <c r="L8" i="7"/>
  <c r="L9" i="7" s="1"/>
  <c r="L10" i="7" s="1"/>
  <c r="K8" i="7"/>
  <c r="K9" i="7" s="1"/>
  <c r="K10" i="7" s="1"/>
  <c r="J8" i="7"/>
  <c r="J9" i="7" s="1"/>
  <c r="J10" i="7" s="1"/>
  <c r="I8" i="7"/>
  <c r="I9" i="7" s="1"/>
  <c r="I10" i="7" s="1"/>
  <c r="H8" i="7"/>
  <c r="H9" i="7" s="1"/>
  <c r="H10" i="7" s="1"/>
  <c r="G8" i="7"/>
  <c r="G9" i="7" s="1"/>
  <c r="G10" i="7" s="1"/>
  <c r="F8" i="7"/>
  <c r="F9" i="7" s="1"/>
  <c r="F10" i="7" s="1"/>
  <c r="E8" i="7"/>
  <c r="E9" i="7" s="1"/>
  <c r="E10" i="7" s="1"/>
  <c r="D8" i="7"/>
  <c r="D9" i="7" s="1"/>
  <c r="D10" i="7" s="1"/>
  <c r="C8" i="7"/>
  <c r="C9" i="7" s="1"/>
  <c r="C10" i="7" s="1"/>
  <c r="C28" i="7"/>
  <c r="M3" i="7"/>
  <c r="L3" i="7"/>
  <c r="K3" i="7"/>
  <c r="J3" i="7"/>
  <c r="I3" i="7"/>
  <c r="H3" i="7"/>
  <c r="G3" i="7"/>
  <c r="F3" i="7"/>
  <c r="E3" i="7"/>
  <c r="D3" i="7"/>
  <c r="C3" i="7"/>
  <c r="N3" i="7"/>
  <c r="B4" i="7" s="1"/>
  <c r="B6" i="7" s="1"/>
  <c r="M4" i="7" l="1"/>
  <c r="M6" i="7" s="1"/>
  <c r="M11" i="7" s="1"/>
  <c r="I4" i="7"/>
  <c r="I6" i="7" s="1"/>
  <c r="I11" i="7" s="1"/>
  <c r="E4" i="7"/>
  <c r="E6" i="7" s="1"/>
  <c r="E11" i="7" s="1"/>
  <c r="L4" i="7"/>
  <c r="L6" i="7" s="1"/>
  <c r="L11" i="7" s="1"/>
  <c r="H4" i="7"/>
  <c r="H6" i="7" s="1"/>
  <c r="H11" i="7" s="1"/>
  <c r="D4" i="7"/>
  <c r="D6" i="7" s="1"/>
  <c r="D11" i="7" s="1"/>
  <c r="K4" i="7"/>
  <c r="K6" i="7" s="1"/>
  <c r="K11" i="7" s="1"/>
  <c r="G4" i="7"/>
  <c r="G6" i="7" s="1"/>
  <c r="G11" i="7" s="1"/>
  <c r="C4" i="7"/>
  <c r="C6" i="7" s="1"/>
  <c r="C11" i="7" s="1"/>
  <c r="N9" i="7"/>
  <c r="B29" i="7" s="1"/>
  <c r="F4" i="7"/>
  <c r="F6" i="7" s="1"/>
  <c r="F11" i="7" s="1"/>
  <c r="J4" i="7"/>
  <c r="J6" i="7" s="1"/>
  <c r="J11" i="7" s="1"/>
  <c r="F16" i="7" l="1"/>
  <c r="G16" i="7"/>
  <c r="J16" i="7"/>
  <c r="H16" i="7"/>
  <c r="N6" i="7"/>
  <c r="C29" i="7"/>
  <c r="I16" i="7"/>
  <c r="N10" i="7"/>
  <c r="C122" i="5"/>
  <c r="D122" i="5"/>
  <c r="E122" i="5"/>
  <c r="F122" i="5"/>
  <c r="H122" i="5"/>
  <c r="I122" i="5"/>
  <c r="J122" i="5"/>
  <c r="K122" i="5"/>
  <c r="L122" i="5"/>
  <c r="M122" i="5"/>
  <c r="H18" i="7" l="1"/>
  <c r="G18" i="7"/>
  <c r="I18" i="7"/>
  <c r="J18" i="7"/>
  <c r="F18" i="7"/>
  <c r="C12" i="7" l="1"/>
  <c r="D12" i="7" l="1"/>
  <c r="E12" i="7" l="1"/>
  <c r="F12" i="7" l="1"/>
  <c r="G12" i="7" l="1"/>
  <c r="F13" i="7" s="1"/>
  <c r="E13" i="7"/>
  <c r="F14" i="7" l="1"/>
  <c r="F15" i="7" s="1"/>
  <c r="F17" i="7" s="1"/>
  <c r="H12" i="7"/>
  <c r="I12" i="7" l="1"/>
  <c r="G13" i="7"/>
  <c r="G14" i="7" s="1"/>
  <c r="G15" i="7" s="1"/>
  <c r="J12" i="7" l="1"/>
  <c r="H13" i="7"/>
  <c r="H14" i="7" s="1"/>
  <c r="H15" i="7" s="1"/>
  <c r="H17" i="7" s="1"/>
  <c r="G17" i="7"/>
  <c r="K12" i="7" l="1"/>
  <c r="I13" i="7"/>
  <c r="I14" i="7" s="1"/>
  <c r="I15" i="7" s="1"/>
  <c r="I17" i="7" s="1"/>
  <c r="L12" i="7" l="1"/>
  <c r="J13" i="7"/>
  <c r="J14" i="7" s="1"/>
  <c r="J15" i="7" s="1"/>
  <c r="J17" i="7" s="1"/>
  <c r="M12" i="7" l="1"/>
  <c r="K13" i="7"/>
  <c r="K14" i="7" s="1"/>
  <c r="K15" i="7" l="1"/>
  <c r="K16" i="7"/>
  <c r="K18" i="7" s="1"/>
  <c r="L13" i="7"/>
  <c r="L14" i="7" s="1"/>
  <c r="K17" i="7" l="1"/>
  <c r="L16" i="7"/>
  <c r="L18" i="7" s="1"/>
  <c r="L15" i="7"/>
  <c r="M13" i="7"/>
  <c r="B13" i="7" s="1"/>
  <c r="C13" i="7" s="1"/>
  <c r="D13" i="7" s="1"/>
  <c r="D14" i="7" l="1"/>
  <c r="D15" i="7" s="1"/>
  <c r="E14" i="7"/>
  <c r="L17" i="7"/>
  <c r="D16" i="7"/>
  <c r="B14" i="7"/>
  <c r="C14" i="7"/>
  <c r="M14" i="7"/>
  <c r="E15" i="7" l="1"/>
  <c r="E16" i="7"/>
  <c r="E18" i="7" s="1"/>
  <c r="D18" i="7"/>
  <c r="D17" i="7"/>
  <c r="M16" i="7"/>
  <c r="M15" i="7"/>
  <c r="M17" i="7" s="1"/>
  <c r="C16" i="7"/>
  <c r="C15" i="7"/>
  <c r="B16" i="7"/>
  <c r="B15" i="7"/>
  <c r="M18" i="7"/>
  <c r="E17" i="7" l="1"/>
  <c r="N15" i="7"/>
  <c r="B30" i="7" s="1"/>
  <c r="C30" i="7" s="1"/>
  <c r="B17" i="7"/>
  <c r="B18" i="7"/>
  <c r="C17" i="7"/>
  <c r="C18" i="7"/>
  <c r="N16" i="7"/>
  <c r="B31" i="7" s="1"/>
  <c r="C31" i="7" s="1"/>
  <c r="N17" i="7" l="1"/>
  <c r="B32" i="7"/>
</calcChain>
</file>

<file path=xl/sharedStrings.xml><?xml version="1.0" encoding="utf-8"?>
<sst xmlns="http://schemas.openxmlformats.org/spreadsheetml/2006/main" count="120" uniqueCount="97">
  <si>
    <t>Parameter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</si>
  <si>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</si>
  <si>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</si>
  <si>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</si>
  <si>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</si>
  <si>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</si>
  <si>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</si>
  <si>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</si>
  <si>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</si>
  <si>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</si>
  <si>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</si>
  <si>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</si>
  <si>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</si>
  <si>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</si>
  <si>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Comments/justification</t>
  </si>
  <si>
    <r>
      <t>Average monthly temperature [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C]</t>
    </r>
  </si>
  <si>
    <r>
      <t>Monthly heat index [H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]</t>
    </r>
  </si>
  <si>
    <t>Koerner and Daniel, 1997. Eqn 4.7.</t>
  </si>
  <si>
    <t>Unadjusted daily potential evapotranspiration [UPET], mm</t>
  </si>
  <si>
    <t>Koerner and Daniel, 1997. Eqn 4.8</t>
  </si>
  <si>
    <t>Possible monthly duration of sunlight [N]</t>
  </si>
  <si>
    <t>Koerner and Daniel, 1997. Table 4.3, NB: use 50deg poleward of 50deg</t>
  </si>
  <si>
    <t>Potential evapotranspiration [PET], mm</t>
  </si>
  <si>
    <t>PET= UPET x N</t>
  </si>
  <si>
    <t>Precipitation [P], mm</t>
  </si>
  <si>
    <t xml:space="preserve">Runoff coefficient [C] </t>
  </si>
  <si>
    <t>Runoff [R], mm</t>
  </si>
  <si>
    <t>R = P x C</t>
  </si>
  <si>
    <t>Infiltration [IN], mm</t>
  </si>
  <si>
    <t>IN = P - R</t>
  </si>
  <si>
    <t>IN - PET, mm</t>
  </si>
  <si>
    <t>Accumulated water loss [WL], mm</t>
  </si>
  <si>
    <t>WL = Sum of neg * IN - PETs</t>
  </si>
  <si>
    <t>Water stored (WS), mm</t>
  </si>
  <si>
    <t>Change in water storage [CWS], mm</t>
  </si>
  <si>
    <t>Actual evapotranspiration [AET], in</t>
  </si>
  <si>
    <t>Percolation [PERC], mm</t>
  </si>
  <si>
    <t>Check [CK], mm</t>
  </si>
  <si>
    <t>Percolation rate [FLUX], m/s</t>
  </si>
  <si>
    <t>Runoff coefficient (NCB, 1982)</t>
  </si>
  <si>
    <t>Ground slope:</t>
  </si>
  <si>
    <t>Vegetation type:</t>
  </si>
  <si>
    <t>Soil type:</t>
  </si>
  <si>
    <t>Root zone depth, mm</t>
  </si>
  <si>
    <t>Lowest maximum root zone depth specified in Koerner and Daniel, 1997 paragraph 4.4.1.12.</t>
  </si>
  <si>
    <r>
      <t>Volumetric water content at field capacity (</t>
    </r>
    <r>
      <rPr>
        <sz val="11"/>
        <color theme="1"/>
        <rFont val="Calibri"/>
        <family val="2"/>
      </rPr>
      <t>θ)</t>
    </r>
  </si>
  <si>
    <t>Maximum water storage capacity, mm</t>
  </si>
  <si>
    <t>Start water storage calculation on a month where water stored is known or can be calculated (e.g. after winter when there is no soil moisture deficit)</t>
  </si>
  <si>
    <t>Annual</t>
  </si>
  <si>
    <t>Percentage of precipitation</t>
  </si>
  <si>
    <t>Precipitation, mm</t>
  </si>
  <si>
    <t>Runoff, mm</t>
  </si>
  <si>
    <t>Actual evapotranspiration, mm</t>
  </si>
  <si>
    <t>Percolation, mm</t>
  </si>
  <si>
    <t>Ratio of runoff to percolation</t>
  </si>
  <si>
    <t>References</t>
  </si>
  <si>
    <t>Areal series, starting from 1910</t>
  </si>
  <si>
    <t>Allowances have been made for topographic, coastal and urban effects where relationships are found to exist.</t>
  </si>
  <si>
    <t>Seasons: Winter=Dec-Feb, Spring=Mar-May, Summer=June-Aug, Autumn=Sept-Nov. (Winter: Year refers to Jan/Feb).</t>
  </si>
  <si>
    <t>Values are ranked and displayed to 1 dp. Where values are equal, rankings are based in order of year descending.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</si>
  <si>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</si>
  <si>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</si>
  <si>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</si>
  <si>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</si>
  <si>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</si>
  <si>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</si>
  <si>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</si>
  <si>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</si>
  <si>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</si>
  <si>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</si>
  <si>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</si>
  <si>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</si>
  <si>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</si>
  <si>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WIN</t>
  </si>
  <si>
    <t>SPR</t>
  </si>
  <si>
    <t>SUM</t>
  </si>
  <si>
    <t>AUT</t>
  </si>
  <si>
    <t>ANN</t>
  </si>
  <si>
    <t>Source:</t>
  </si>
  <si>
    <t>Monthly values are ranked and displayed to 1 dp and seasonal/annual values to 2 dp. Where values are equal, rankings are based in order of year descending.</t>
  </si>
  <si>
    <t>Mean</t>
  </si>
  <si>
    <t>Clay loam</t>
  </si>
  <si>
    <t>Cultivated</t>
  </si>
  <si>
    <t>Clay loam (Koerner and Daniel, 1997 table 4.5)</t>
  </si>
  <si>
    <t>Standard deviation</t>
  </si>
  <si>
    <t>Standard deviation as % of mean</t>
  </si>
  <si>
    <t>Midlands Rainfall (mm)</t>
  </si>
  <si>
    <t>Data are provisional from January 2018 and Winter 2018.  Last updated 05/11/2019.</t>
  </si>
  <si>
    <t>Midlands Mean Temperature (Degrees C)</t>
  </si>
  <si>
    <t>https://www.metoffice.gov.uk/pub/data/weather/uk/climate/datasets/Tmean/date/Midlands.txt</t>
  </si>
  <si>
    <t xml:space="preserve">Source: https://www.metoffice.gov.uk/pub/data/weather/uk/climate/datasets/Rainfall/date/Midlands.txt </t>
  </si>
  <si>
    <t>Based on an approximate fall of 3.5m across the restored phase over a distance of approximately 760m.</t>
  </si>
  <si>
    <t>Data are provisional from January 2018 and Winter 2018.  Last updated 13/11/2020.</t>
  </si>
  <si>
    <t>Mean monthly temperature for the Midlands (Met Office)</t>
  </si>
  <si>
    <t>Mean monthly rainfall for the Midlands (Met Office)</t>
  </si>
  <si>
    <t>Koerner, R. M. and Daniel, D. E. 1997.  Final covers for solid waste landfills and abandoned dumps.  American Society of Civil Engineers, Virginia and Thomas Telford, London. (Reference 4)</t>
  </si>
  <si>
    <t>National Coal Board (NCB) document entitled "Technical Management of Water in the Coal Mining Industry " dated 1982. (Reference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</si>
</sst>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E+00"/>
    <numFmt numFmtId="166" formatCode="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0" fillId="0" borderId="1" xfId="0" applyBorder="1"/>
    <xf numFmtId="0" fontId="5" fillId="0" borderId="0" xfId="0" applyFont="1"/>
    <xf numFmtId="164" fontId="5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1" xfId="0" applyFont="1" applyBorder="1"/>
    <xf numFmtId="164" fontId="5" fillId="2" borderId="1" xfId="0" applyNumberFormat="1" applyFont="1" applyFill="1" applyBorder="1"/>
    <xf numFmtId="164" fontId="5" fillId="0" borderId="1" xfId="0" applyNumberFormat="1" applyFont="1" applyBorder="1"/>
    <xf numFmtId="0" fontId="7" fillId="0" borderId="0" xfId="0" applyFont="1"/>
    <xf numFmtId="165" fontId="5" fillId="0" borderId="1" xfId="0" applyNumberFormat="1" applyFont="1" applyBorder="1"/>
    <xf numFmtId="164" fontId="0" fillId="0" borderId="0" xfId="0" applyNumberForma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Fill="1"/>
    <xf numFmtId="164" fontId="7" fillId="0" borderId="0" xfId="0" applyNumberFormat="1" applyFont="1"/>
    <xf numFmtId="164" fontId="5" fillId="0" borderId="0" xfId="0" applyNumberFormat="1" applyFont="1"/>
    <xf numFmtId="164" fontId="7" fillId="0" borderId="0" xfId="0" applyNumberFormat="1" applyFont="1" applyFill="1"/>
    <xf numFmtId="164" fontId="0" fillId="0" borderId="0" xfId="0" applyNumberFormat="1" applyFill="1"/>
    <xf numFmtId="0" fontId="0" fillId="0" borderId="0" xfId="0" applyFill="1"/>
    <xf numFmtId="0" fontId="7" fillId="0" borderId="0" xfId="0" applyFont="1" applyFill="1"/>
    <xf numFmtId="164" fontId="0" fillId="0" borderId="0" xfId="0" applyNumberFormat="1" applyFill="1" applyBorder="1"/>
    <xf numFmtId="0" fontId="0" fillId="0" borderId="0" xfId="0" applyAlignment="1">
      <alignment vertical="center"/>
    </xf>
    <xf numFmtId="166" fontId="5" fillId="2" borderId="1" xfId="0" applyNumberFormat="1" applyFont="1" applyFill="1" applyBorder="1"/>
    <xf numFmtId="9" fontId="0" fillId="0" borderId="0" xfId="1" applyFont="1"/>
    <xf numFmtId="0" fontId="10" fillId="0" borderId="0" xfId="0" applyFont="1" applyAlignment="1">
      <alignment vertical="center"/>
    </xf>
    <xf numFmtId="0" fontId="9" fillId="0" borderId="0" xfId="2"/>
    <xf numFmtId="0" fontId="0" fillId="0" borderId="0" xfId="0" applyFont="1"/>
    <xf numFmtId="0" fontId="3" fillId="0" borderId="1" xfId="0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2" fontId="3" fillId="2" borderId="3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horizontal="right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etoffice.gov.uk/pub/data/weather/uk/climate/datasets/Tmean/date/Midlands.tx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4"/>
  <sheetViews>
    <sheetView topLeftCell="A112" zoomScaleNormal="100" workbookViewId="0">
      <selection activeCell="B123" sqref="B123:M123"/>
    </sheetView>
  </sheetViews>
  <sheetFormatPr defaultRowHeight="15"/>
  <sheetData>
    <row r="1" spans="1:18">
      <c r="A1" s="32" t="s">
        <v>90</v>
      </c>
    </row>
    <row r="3" spans="1:18">
      <c r="A3" s="30" t="s">
        <v>86</v>
      </c>
    </row>
    <row r="4" spans="1:18">
      <c r="A4" s="30" t="s">
        <v>56</v>
      </c>
    </row>
    <row r="5" spans="1:18">
      <c r="A5" s="30" t="s">
        <v>57</v>
      </c>
    </row>
    <row r="6" spans="1:18">
      <c r="A6" s="30" t="s">
        <v>58</v>
      </c>
    </row>
    <row r="7" spans="1:18">
      <c r="A7" s="30" t="s">
        <v>59</v>
      </c>
    </row>
    <row r="9" spans="1:18">
      <c r="A9" s="30" t="s">
        <v>92</v>
      </c>
    </row>
    <row r="11" spans="1:18">
      <c r="A11" s="30" t="s">
        <v>60</v>
      </c>
      <c r="B11" t="s">
        <v>61</v>
      </c>
      <c r="C11" t="s">
        <v>62</v>
      </c>
      <c r="D11" t="s">
        <v>63</v>
      </c>
      <c r="E11" t="s">
        <v>64</v>
      </c>
      <c r="F11" t="s">
        <v>65</v>
      </c>
      <c r="G11" t="s">
        <v>66</v>
      </c>
      <c r="H11" t="s">
        <v>67</v>
      </c>
      <c r="I11" t="s">
        <v>68</v>
      </c>
      <c r="J11" t="s">
        <v>69</v>
      </c>
      <c r="K11" t="s">
        <v>70</v>
      </c>
      <c r="L11" t="s">
        <v>71</v>
      </c>
      <c r="M11" t="s">
        <v>72</v>
      </c>
      <c r="N11" t="s">
        <v>73</v>
      </c>
      <c r="O11" t="s">
        <v>74</v>
      </c>
      <c r="P11" t="s">
        <v>75</v>
      </c>
      <c r="Q11" t="s">
        <v>76</v>
      </c>
      <c r="R11" t="s">
        <v>77</v>
      </c>
    </row>
    <row r="12" spans="1:18">
      <c r="A12" s="30">
        <v>1910</v>
      </c>
      <c r="B12">
        <v>72.400000000000006</v>
      </c>
      <c r="C12">
        <v>84.1</v>
      </c>
      <c r="D12">
        <v>19.8</v>
      </c>
      <c r="E12">
        <v>61.6</v>
      </c>
      <c r="F12">
        <v>56</v>
      </c>
      <c r="G12">
        <v>64.7</v>
      </c>
      <c r="H12">
        <v>69.900000000000006</v>
      </c>
      <c r="I12">
        <v>106.1</v>
      </c>
      <c r="J12">
        <v>14.3</v>
      </c>
      <c r="K12">
        <v>77.2</v>
      </c>
      <c r="L12">
        <v>110.5</v>
      </c>
      <c r="M12">
        <v>129.1</v>
      </c>
      <c r="N12">
        <v>278</v>
      </c>
      <c r="O12">
        <v>137.4</v>
      </c>
      <c r="P12">
        <v>240.7</v>
      </c>
      <c r="Q12">
        <v>202</v>
      </c>
      <c r="R12">
        <v>865.7</v>
      </c>
    </row>
    <row r="13" spans="1:18">
      <c r="A13" s="30">
        <v>1911</v>
      </c>
      <c r="B13">
        <v>27.8</v>
      </c>
      <c r="C13">
        <v>52.8</v>
      </c>
      <c r="D13">
        <v>45.7</v>
      </c>
      <c r="E13">
        <v>33</v>
      </c>
      <c r="F13">
        <v>34.799999999999997</v>
      </c>
      <c r="G13">
        <v>60.4</v>
      </c>
      <c r="H13">
        <v>9.6999999999999993</v>
      </c>
      <c r="I13">
        <v>50.7</v>
      </c>
      <c r="J13">
        <v>50.3</v>
      </c>
      <c r="K13">
        <v>65.099999999999994</v>
      </c>
      <c r="L13">
        <v>81.8</v>
      </c>
      <c r="M13">
        <v>142.4</v>
      </c>
      <c r="N13">
        <v>209.7</v>
      </c>
      <c r="O13">
        <v>113.6</v>
      </c>
      <c r="P13">
        <v>120.8</v>
      </c>
      <c r="Q13">
        <v>197.1</v>
      </c>
      <c r="R13">
        <v>654.4</v>
      </c>
    </row>
    <row r="14" spans="1:18">
      <c r="A14" s="30">
        <v>1912</v>
      </c>
      <c r="B14">
        <v>106.5</v>
      </c>
      <c r="C14">
        <v>46.6</v>
      </c>
      <c r="D14">
        <v>102.8</v>
      </c>
      <c r="E14">
        <v>7.7</v>
      </c>
      <c r="F14">
        <v>67.5</v>
      </c>
      <c r="G14">
        <v>117.2</v>
      </c>
      <c r="H14">
        <v>104.4</v>
      </c>
      <c r="I14">
        <v>165</v>
      </c>
      <c r="J14">
        <v>32.9</v>
      </c>
      <c r="K14">
        <v>80.8</v>
      </c>
      <c r="L14">
        <v>58.8</v>
      </c>
      <c r="M14">
        <v>93.3</v>
      </c>
      <c r="N14">
        <v>295.39999999999998</v>
      </c>
      <c r="O14">
        <v>178</v>
      </c>
      <c r="P14">
        <v>386.6</v>
      </c>
      <c r="Q14">
        <v>172.5</v>
      </c>
      <c r="R14">
        <v>983.5</v>
      </c>
    </row>
    <row r="15" spans="1:18">
      <c r="A15" s="30">
        <v>1913</v>
      </c>
      <c r="B15">
        <v>102.6</v>
      </c>
      <c r="C15">
        <v>29.4</v>
      </c>
      <c r="D15">
        <v>107.9</v>
      </c>
      <c r="E15">
        <v>90.5</v>
      </c>
      <c r="F15">
        <v>60.2</v>
      </c>
      <c r="G15">
        <v>29.4</v>
      </c>
      <c r="H15">
        <v>28</v>
      </c>
      <c r="I15">
        <v>36.1</v>
      </c>
      <c r="J15">
        <v>55.4</v>
      </c>
      <c r="K15">
        <v>93</v>
      </c>
      <c r="L15">
        <v>72.900000000000006</v>
      </c>
      <c r="M15">
        <v>38.299999999999997</v>
      </c>
      <c r="N15">
        <v>225.4</v>
      </c>
      <c r="O15">
        <v>258.60000000000002</v>
      </c>
      <c r="P15">
        <v>93.5</v>
      </c>
      <c r="Q15">
        <v>221.3</v>
      </c>
      <c r="R15">
        <v>743.7</v>
      </c>
    </row>
    <row r="16" spans="1:18">
      <c r="A16" s="30">
        <v>1914</v>
      </c>
      <c r="B16">
        <v>37.299999999999997</v>
      </c>
      <c r="C16">
        <v>58.2</v>
      </c>
      <c r="D16">
        <v>82.6</v>
      </c>
      <c r="E16">
        <v>28.9</v>
      </c>
      <c r="F16">
        <v>41.7</v>
      </c>
      <c r="G16">
        <v>63.4</v>
      </c>
      <c r="H16">
        <v>91.5</v>
      </c>
      <c r="I16">
        <v>50.7</v>
      </c>
      <c r="J16">
        <v>35</v>
      </c>
      <c r="K16">
        <v>57</v>
      </c>
      <c r="L16">
        <v>93.6</v>
      </c>
      <c r="M16">
        <v>162.69999999999999</v>
      </c>
      <c r="N16">
        <v>133.80000000000001</v>
      </c>
      <c r="O16">
        <v>153.30000000000001</v>
      </c>
      <c r="P16">
        <v>205.6</v>
      </c>
      <c r="Q16">
        <v>185.6</v>
      </c>
      <c r="R16">
        <v>802.7</v>
      </c>
    </row>
    <row r="17" spans="1:18">
      <c r="A17" s="30">
        <v>1915</v>
      </c>
      <c r="B17">
        <v>90.4</v>
      </c>
      <c r="C17">
        <v>101.1</v>
      </c>
      <c r="D17">
        <v>28.9</v>
      </c>
      <c r="E17">
        <v>30.4</v>
      </c>
      <c r="F17">
        <v>58.6</v>
      </c>
      <c r="G17">
        <v>30.9</v>
      </c>
      <c r="H17">
        <v>134.69999999999999</v>
      </c>
      <c r="I17">
        <v>74</v>
      </c>
      <c r="J17">
        <v>27.9</v>
      </c>
      <c r="K17">
        <v>58.2</v>
      </c>
      <c r="L17">
        <v>63.1</v>
      </c>
      <c r="M17">
        <v>148.6</v>
      </c>
      <c r="N17">
        <v>354.1</v>
      </c>
      <c r="O17">
        <v>117.8</v>
      </c>
      <c r="P17">
        <v>239.7</v>
      </c>
      <c r="Q17">
        <v>149.19999999999999</v>
      </c>
      <c r="R17">
        <v>846.8</v>
      </c>
    </row>
    <row r="18" spans="1:18">
      <c r="A18" s="30">
        <v>1916</v>
      </c>
      <c r="B18">
        <v>41.5</v>
      </c>
      <c r="C18">
        <v>116.4</v>
      </c>
      <c r="D18">
        <v>107.4</v>
      </c>
      <c r="E18">
        <v>38.5</v>
      </c>
      <c r="F18">
        <v>65.400000000000006</v>
      </c>
      <c r="G18">
        <v>50.7</v>
      </c>
      <c r="H18">
        <v>49.8</v>
      </c>
      <c r="I18">
        <v>73.7</v>
      </c>
      <c r="J18">
        <v>37.299999999999997</v>
      </c>
      <c r="K18">
        <v>109</v>
      </c>
      <c r="L18">
        <v>84.5</v>
      </c>
      <c r="M18">
        <v>71.599999999999994</v>
      </c>
      <c r="N18">
        <v>306.5</v>
      </c>
      <c r="O18">
        <v>211.3</v>
      </c>
      <c r="P18">
        <v>174.3</v>
      </c>
      <c r="Q18">
        <v>230.8</v>
      </c>
      <c r="R18">
        <v>845.9</v>
      </c>
    </row>
    <row r="19" spans="1:18">
      <c r="A19" s="30">
        <v>1917</v>
      </c>
      <c r="B19">
        <v>56.3</v>
      </c>
      <c r="C19">
        <v>25.9</v>
      </c>
      <c r="D19">
        <v>57.5</v>
      </c>
      <c r="E19">
        <v>43.8</v>
      </c>
      <c r="F19">
        <v>67.3</v>
      </c>
      <c r="G19">
        <v>61.2</v>
      </c>
      <c r="H19">
        <v>50.3</v>
      </c>
      <c r="I19">
        <v>146</v>
      </c>
      <c r="J19">
        <v>44.9</v>
      </c>
      <c r="K19">
        <v>104.8</v>
      </c>
      <c r="L19">
        <v>44.2</v>
      </c>
      <c r="M19">
        <v>33.4</v>
      </c>
      <c r="N19">
        <v>153.80000000000001</v>
      </c>
      <c r="O19">
        <v>168.6</v>
      </c>
      <c r="P19">
        <v>257.5</v>
      </c>
      <c r="Q19">
        <v>193.8</v>
      </c>
      <c r="R19">
        <v>735.4</v>
      </c>
    </row>
    <row r="20" spans="1:18">
      <c r="A20" s="30">
        <v>1918</v>
      </c>
      <c r="B20">
        <v>66</v>
      </c>
      <c r="C20">
        <v>55.4</v>
      </c>
      <c r="D20">
        <v>33.1</v>
      </c>
      <c r="E20">
        <v>54.8</v>
      </c>
      <c r="F20">
        <v>60</v>
      </c>
      <c r="G20">
        <v>24.6</v>
      </c>
      <c r="H20">
        <v>89</v>
      </c>
      <c r="I20">
        <v>48.8</v>
      </c>
      <c r="J20">
        <v>163.6</v>
      </c>
      <c r="K20">
        <v>46.5</v>
      </c>
      <c r="L20">
        <v>50.8</v>
      </c>
      <c r="M20">
        <v>98.4</v>
      </c>
      <c r="N20">
        <v>154.69999999999999</v>
      </c>
      <c r="O20">
        <v>147.80000000000001</v>
      </c>
      <c r="P20">
        <v>162.30000000000001</v>
      </c>
      <c r="Q20">
        <v>260.89999999999998</v>
      </c>
      <c r="R20">
        <v>790.8</v>
      </c>
    </row>
    <row r="21" spans="1:18">
      <c r="A21" s="30">
        <v>1919</v>
      </c>
      <c r="B21">
        <v>100.9</v>
      </c>
      <c r="C21">
        <v>63.2</v>
      </c>
      <c r="D21">
        <v>119.2</v>
      </c>
      <c r="E21">
        <v>51.5</v>
      </c>
      <c r="F21">
        <v>28.5</v>
      </c>
      <c r="G21">
        <v>29.1</v>
      </c>
      <c r="H21">
        <v>71.7</v>
      </c>
      <c r="I21">
        <v>68.7</v>
      </c>
      <c r="J21">
        <v>48.3</v>
      </c>
      <c r="K21">
        <v>64.2</v>
      </c>
      <c r="L21">
        <v>50.2</v>
      </c>
      <c r="M21">
        <v>114.4</v>
      </c>
      <c r="N21">
        <v>262.5</v>
      </c>
      <c r="O21">
        <v>199.2</v>
      </c>
      <c r="P21">
        <v>169.5</v>
      </c>
      <c r="Q21">
        <v>162.69999999999999</v>
      </c>
      <c r="R21">
        <v>809.9</v>
      </c>
    </row>
    <row r="22" spans="1:18">
      <c r="A22" s="30">
        <v>1920</v>
      </c>
      <c r="B22">
        <v>88.6</v>
      </c>
      <c r="C22">
        <v>45.8</v>
      </c>
      <c r="D22">
        <v>70.099999999999994</v>
      </c>
      <c r="E22">
        <v>119</v>
      </c>
      <c r="F22">
        <v>69.099999999999994</v>
      </c>
      <c r="G22">
        <v>67.5</v>
      </c>
      <c r="H22">
        <v>123.5</v>
      </c>
      <c r="I22">
        <v>34.1</v>
      </c>
      <c r="J22">
        <v>54.5</v>
      </c>
      <c r="K22">
        <v>60</v>
      </c>
      <c r="L22">
        <v>32.4</v>
      </c>
      <c r="M22">
        <v>70.900000000000006</v>
      </c>
      <c r="N22">
        <v>248.8</v>
      </c>
      <c r="O22">
        <v>258.2</v>
      </c>
      <c r="P22">
        <v>225.1</v>
      </c>
      <c r="Q22">
        <v>147</v>
      </c>
      <c r="R22">
        <v>835.6</v>
      </c>
    </row>
    <row r="23" spans="1:18">
      <c r="A23" s="30">
        <v>1921</v>
      </c>
      <c r="B23">
        <v>85.6</v>
      </c>
      <c r="C23">
        <v>7.6</v>
      </c>
      <c r="D23">
        <v>43</v>
      </c>
      <c r="E23">
        <v>31.7</v>
      </c>
      <c r="F23">
        <v>41.5</v>
      </c>
      <c r="G23">
        <v>11.4</v>
      </c>
      <c r="H23">
        <v>18.3</v>
      </c>
      <c r="I23">
        <v>93.7</v>
      </c>
      <c r="J23">
        <v>32.200000000000003</v>
      </c>
      <c r="K23">
        <v>51.1</v>
      </c>
      <c r="L23">
        <v>53.2</v>
      </c>
      <c r="M23">
        <v>68.3</v>
      </c>
      <c r="N23">
        <v>164.1</v>
      </c>
      <c r="O23">
        <v>116.2</v>
      </c>
      <c r="P23">
        <v>123.4</v>
      </c>
      <c r="Q23">
        <v>136.5</v>
      </c>
      <c r="R23">
        <v>537.70000000000005</v>
      </c>
    </row>
    <row r="24" spans="1:18">
      <c r="A24" s="30">
        <v>1922</v>
      </c>
      <c r="B24">
        <v>94.3</v>
      </c>
      <c r="C24">
        <v>82.2</v>
      </c>
      <c r="D24">
        <v>58.1</v>
      </c>
      <c r="E24">
        <v>75</v>
      </c>
      <c r="F24">
        <v>28.6</v>
      </c>
      <c r="G24">
        <v>30.3</v>
      </c>
      <c r="H24">
        <v>113.8</v>
      </c>
      <c r="I24">
        <v>117.9</v>
      </c>
      <c r="J24">
        <v>67.2</v>
      </c>
      <c r="K24">
        <v>20.6</v>
      </c>
      <c r="L24">
        <v>36.6</v>
      </c>
      <c r="M24">
        <v>100.9</v>
      </c>
      <c r="N24">
        <v>244.7</v>
      </c>
      <c r="O24">
        <v>161.80000000000001</v>
      </c>
      <c r="P24">
        <v>261.89999999999998</v>
      </c>
      <c r="Q24">
        <v>124.4</v>
      </c>
      <c r="R24">
        <v>825.4</v>
      </c>
    </row>
    <row r="25" spans="1:18">
      <c r="A25" s="30">
        <v>1923</v>
      </c>
      <c r="B25">
        <v>49.2</v>
      </c>
      <c r="C25">
        <v>134.69999999999999</v>
      </c>
      <c r="D25">
        <v>45.6</v>
      </c>
      <c r="E25">
        <v>63.1</v>
      </c>
      <c r="F25">
        <v>61.3</v>
      </c>
      <c r="G25">
        <v>16.100000000000001</v>
      </c>
      <c r="H25">
        <v>87.3</v>
      </c>
      <c r="I25">
        <v>74.099999999999994</v>
      </c>
      <c r="J25">
        <v>73.5</v>
      </c>
      <c r="K25">
        <v>103.5</v>
      </c>
      <c r="L25">
        <v>68.8</v>
      </c>
      <c r="M25">
        <v>81.5</v>
      </c>
      <c r="N25">
        <v>284.7</v>
      </c>
      <c r="O25">
        <v>170</v>
      </c>
      <c r="P25">
        <v>177.5</v>
      </c>
      <c r="Q25">
        <v>245.8</v>
      </c>
      <c r="R25">
        <v>858.7</v>
      </c>
    </row>
    <row r="26" spans="1:18">
      <c r="A26" s="30">
        <v>1924</v>
      </c>
      <c r="B26">
        <v>74.2</v>
      </c>
      <c r="C26">
        <v>19.8</v>
      </c>
      <c r="D26">
        <v>29.9</v>
      </c>
      <c r="E26">
        <v>67</v>
      </c>
      <c r="F26">
        <v>127.2</v>
      </c>
      <c r="G26">
        <v>57.6</v>
      </c>
      <c r="H26">
        <v>96.9</v>
      </c>
      <c r="I26">
        <v>83.4</v>
      </c>
      <c r="J26">
        <v>93.1</v>
      </c>
      <c r="K26">
        <v>110.5</v>
      </c>
      <c r="L26">
        <v>60.2</v>
      </c>
      <c r="M26">
        <v>93.2</v>
      </c>
      <c r="N26">
        <v>175.5</v>
      </c>
      <c r="O26">
        <v>224.1</v>
      </c>
      <c r="P26">
        <v>237.8</v>
      </c>
      <c r="Q26">
        <v>263.8</v>
      </c>
      <c r="R26">
        <v>912.9</v>
      </c>
    </row>
    <row r="27" spans="1:18">
      <c r="A27" s="30">
        <v>1925</v>
      </c>
      <c r="B27">
        <v>61.8</v>
      </c>
      <c r="C27">
        <v>98.5</v>
      </c>
      <c r="D27">
        <v>23.8</v>
      </c>
      <c r="E27">
        <v>56.9</v>
      </c>
      <c r="F27">
        <v>95.3</v>
      </c>
      <c r="G27">
        <v>2.2000000000000002</v>
      </c>
      <c r="H27">
        <v>63.1</v>
      </c>
      <c r="I27">
        <v>69.900000000000006</v>
      </c>
      <c r="J27">
        <v>89.2</v>
      </c>
      <c r="K27">
        <v>93.1</v>
      </c>
      <c r="L27">
        <v>51.6</v>
      </c>
      <c r="M27">
        <v>73</v>
      </c>
      <c r="N27">
        <v>253.4</v>
      </c>
      <c r="O27">
        <v>176</v>
      </c>
      <c r="P27">
        <v>135.1</v>
      </c>
      <c r="Q27">
        <v>233.9</v>
      </c>
      <c r="R27">
        <v>778.2</v>
      </c>
    </row>
    <row r="28" spans="1:18">
      <c r="A28" s="30">
        <v>1926</v>
      </c>
      <c r="B28">
        <v>90</v>
      </c>
      <c r="C28">
        <v>65</v>
      </c>
      <c r="D28">
        <v>21.7</v>
      </c>
      <c r="E28">
        <v>57.9</v>
      </c>
      <c r="F28">
        <v>77.8</v>
      </c>
      <c r="G28">
        <v>59</v>
      </c>
      <c r="H28">
        <v>60.9</v>
      </c>
      <c r="I28">
        <v>62.1</v>
      </c>
      <c r="J28">
        <v>41</v>
      </c>
      <c r="K28">
        <v>72.5</v>
      </c>
      <c r="L28">
        <v>134.9</v>
      </c>
      <c r="M28">
        <v>21.4</v>
      </c>
      <c r="N28">
        <v>228</v>
      </c>
      <c r="O28">
        <v>157.5</v>
      </c>
      <c r="P28">
        <v>182</v>
      </c>
      <c r="Q28">
        <v>248.4</v>
      </c>
      <c r="R28">
        <v>764.2</v>
      </c>
    </row>
    <row r="29" spans="1:18">
      <c r="A29" s="30">
        <v>1927</v>
      </c>
      <c r="B29">
        <v>72.2</v>
      </c>
      <c r="C29">
        <v>63.5</v>
      </c>
      <c r="D29">
        <v>70.900000000000006</v>
      </c>
      <c r="E29">
        <v>53.4</v>
      </c>
      <c r="F29">
        <v>33.700000000000003</v>
      </c>
      <c r="G29">
        <v>96.9</v>
      </c>
      <c r="H29">
        <v>82.3</v>
      </c>
      <c r="I29">
        <v>117.5</v>
      </c>
      <c r="J29">
        <v>122.1</v>
      </c>
      <c r="K29">
        <v>62</v>
      </c>
      <c r="L29">
        <v>84.4</v>
      </c>
      <c r="M29">
        <v>65.3</v>
      </c>
      <c r="N29">
        <v>157.1</v>
      </c>
      <c r="O29">
        <v>158</v>
      </c>
      <c r="P29">
        <v>296.60000000000002</v>
      </c>
      <c r="Q29">
        <v>268.5</v>
      </c>
      <c r="R29">
        <v>924.1</v>
      </c>
    </row>
    <row r="30" spans="1:18">
      <c r="A30" s="30">
        <v>1928</v>
      </c>
      <c r="B30">
        <v>137</v>
      </c>
      <c r="C30">
        <v>69.400000000000006</v>
      </c>
      <c r="D30">
        <v>61.1</v>
      </c>
      <c r="E30">
        <v>31.6</v>
      </c>
      <c r="F30">
        <v>30.1</v>
      </c>
      <c r="G30">
        <v>87</v>
      </c>
      <c r="H30">
        <v>42</v>
      </c>
      <c r="I30">
        <v>78.900000000000006</v>
      </c>
      <c r="J30">
        <v>21.3</v>
      </c>
      <c r="K30">
        <v>122</v>
      </c>
      <c r="L30">
        <v>98.6</v>
      </c>
      <c r="M30">
        <v>60.6</v>
      </c>
      <c r="N30">
        <v>271.7</v>
      </c>
      <c r="O30">
        <v>122.8</v>
      </c>
      <c r="P30">
        <v>208</v>
      </c>
      <c r="Q30">
        <v>241.9</v>
      </c>
      <c r="R30">
        <v>839.7</v>
      </c>
    </row>
    <row r="31" spans="1:18">
      <c r="A31" s="30">
        <v>1929</v>
      </c>
      <c r="B31">
        <v>39.200000000000003</v>
      </c>
      <c r="C31">
        <v>18.2</v>
      </c>
      <c r="D31">
        <v>6.9</v>
      </c>
      <c r="E31">
        <v>28.4</v>
      </c>
      <c r="F31">
        <v>48.4</v>
      </c>
      <c r="G31">
        <v>37.9</v>
      </c>
      <c r="H31">
        <v>52.5</v>
      </c>
      <c r="I31">
        <v>56.8</v>
      </c>
      <c r="J31">
        <v>24.2</v>
      </c>
      <c r="K31">
        <v>103.1</v>
      </c>
      <c r="L31">
        <v>169.5</v>
      </c>
      <c r="M31">
        <v>156.30000000000001</v>
      </c>
      <c r="N31">
        <v>118</v>
      </c>
      <c r="O31">
        <v>83.7</v>
      </c>
      <c r="P31">
        <v>147.19999999999999</v>
      </c>
      <c r="Q31">
        <v>296.8</v>
      </c>
      <c r="R31">
        <v>741.4</v>
      </c>
    </row>
    <row r="32" spans="1:18">
      <c r="A32" s="30">
        <v>1930</v>
      </c>
      <c r="B32">
        <v>118.4</v>
      </c>
      <c r="C32">
        <v>17.3</v>
      </c>
      <c r="D32">
        <v>64.5</v>
      </c>
      <c r="E32">
        <v>74</v>
      </c>
      <c r="F32">
        <v>56.1</v>
      </c>
      <c r="G32">
        <v>39.5</v>
      </c>
      <c r="H32">
        <v>115.4</v>
      </c>
      <c r="I32">
        <v>84.3</v>
      </c>
      <c r="J32">
        <v>99.2</v>
      </c>
      <c r="K32">
        <v>78</v>
      </c>
      <c r="L32">
        <v>96</v>
      </c>
      <c r="M32">
        <v>80.5</v>
      </c>
      <c r="N32">
        <v>292</v>
      </c>
      <c r="O32">
        <v>194.6</v>
      </c>
      <c r="P32">
        <v>239.2</v>
      </c>
      <c r="Q32">
        <v>273.2</v>
      </c>
      <c r="R32">
        <v>923.3</v>
      </c>
    </row>
    <row r="33" spans="1:18">
      <c r="A33" s="30">
        <v>1931</v>
      </c>
      <c r="B33">
        <v>57.1</v>
      </c>
      <c r="C33">
        <v>72</v>
      </c>
      <c r="D33">
        <v>8.1999999999999993</v>
      </c>
      <c r="E33">
        <v>95</v>
      </c>
      <c r="F33">
        <v>87.4</v>
      </c>
      <c r="G33">
        <v>99.9</v>
      </c>
      <c r="H33">
        <v>95.4</v>
      </c>
      <c r="I33">
        <v>117.6</v>
      </c>
      <c r="J33">
        <v>75.400000000000006</v>
      </c>
      <c r="K33">
        <v>24.3</v>
      </c>
      <c r="L33">
        <v>108.9</v>
      </c>
      <c r="M33">
        <v>33.6</v>
      </c>
      <c r="N33">
        <v>209.6</v>
      </c>
      <c r="O33">
        <v>190.5</v>
      </c>
      <c r="P33">
        <v>312.89999999999998</v>
      </c>
      <c r="Q33">
        <v>208.5</v>
      </c>
      <c r="R33">
        <v>874.6</v>
      </c>
    </row>
    <row r="34" spans="1:18">
      <c r="A34" s="30">
        <v>1932</v>
      </c>
      <c r="B34">
        <v>69.3</v>
      </c>
      <c r="C34">
        <v>7.6</v>
      </c>
      <c r="D34">
        <v>50.4</v>
      </c>
      <c r="E34">
        <v>82.7</v>
      </c>
      <c r="F34">
        <v>146.1</v>
      </c>
      <c r="G34">
        <v>24.9</v>
      </c>
      <c r="H34">
        <v>92</v>
      </c>
      <c r="I34">
        <v>53.4</v>
      </c>
      <c r="J34">
        <v>74.2</v>
      </c>
      <c r="K34">
        <v>114.5</v>
      </c>
      <c r="L34">
        <v>52.8</v>
      </c>
      <c r="M34">
        <v>30.9</v>
      </c>
      <c r="N34">
        <v>110.5</v>
      </c>
      <c r="O34">
        <v>279.3</v>
      </c>
      <c r="P34">
        <v>170.3</v>
      </c>
      <c r="Q34">
        <v>241.4</v>
      </c>
      <c r="R34">
        <v>798.9</v>
      </c>
    </row>
    <row r="35" spans="1:18">
      <c r="A35" s="30">
        <v>1933</v>
      </c>
      <c r="B35">
        <v>55.3</v>
      </c>
      <c r="C35">
        <v>92</v>
      </c>
      <c r="D35">
        <v>67.7</v>
      </c>
      <c r="E35">
        <v>28.9</v>
      </c>
      <c r="F35">
        <v>48.3</v>
      </c>
      <c r="G35">
        <v>54.2</v>
      </c>
      <c r="H35">
        <v>53.3</v>
      </c>
      <c r="I35">
        <v>21.2</v>
      </c>
      <c r="J35">
        <v>43.3</v>
      </c>
      <c r="K35">
        <v>99.3</v>
      </c>
      <c r="L35">
        <v>38.200000000000003</v>
      </c>
      <c r="M35">
        <v>12.8</v>
      </c>
      <c r="N35">
        <v>178.2</v>
      </c>
      <c r="O35">
        <v>144.9</v>
      </c>
      <c r="P35">
        <v>128.6</v>
      </c>
      <c r="Q35">
        <v>180.8</v>
      </c>
      <c r="R35">
        <v>614.4</v>
      </c>
    </row>
    <row r="36" spans="1:18">
      <c r="A36" s="30">
        <v>1934</v>
      </c>
      <c r="B36">
        <v>66.2</v>
      </c>
      <c r="C36">
        <v>11.1</v>
      </c>
      <c r="D36">
        <v>57.6</v>
      </c>
      <c r="E36">
        <v>63.3</v>
      </c>
      <c r="F36">
        <v>33.9</v>
      </c>
      <c r="G36">
        <v>33</v>
      </c>
      <c r="H36">
        <v>42.7</v>
      </c>
      <c r="I36">
        <v>58.1</v>
      </c>
      <c r="J36">
        <v>55.2</v>
      </c>
      <c r="K36">
        <v>57.7</v>
      </c>
      <c r="L36">
        <v>51.5</v>
      </c>
      <c r="M36">
        <v>133.9</v>
      </c>
      <c r="N36">
        <v>90.1</v>
      </c>
      <c r="O36">
        <v>154.80000000000001</v>
      </c>
      <c r="P36">
        <v>133.9</v>
      </c>
      <c r="Q36">
        <v>164.5</v>
      </c>
      <c r="R36">
        <v>664.4</v>
      </c>
    </row>
    <row r="37" spans="1:18">
      <c r="A37" s="30">
        <v>1935</v>
      </c>
      <c r="B37">
        <v>31.2</v>
      </c>
      <c r="C37">
        <v>80.2</v>
      </c>
      <c r="D37">
        <v>20.5</v>
      </c>
      <c r="E37">
        <v>91.5</v>
      </c>
      <c r="F37">
        <v>25.4</v>
      </c>
      <c r="G37">
        <v>87.2</v>
      </c>
      <c r="H37">
        <v>18.8</v>
      </c>
      <c r="I37">
        <v>45.5</v>
      </c>
      <c r="J37">
        <v>120.2</v>
      </c>
      <c r="K37">
        <v>114.7</v>
      </c>
      <c r="L37">
        <v>132.69999999999999</v>
      </c>
      <c r="M37">
        <v>86.8</v>
      </c>
      <c r="N37">
        <v>245.2</v>
      </c>
      <c r="O37">
        <v>137.4</v>
      </c>
      <c r="P37">
        <v>151.6</v>
      </c>
      <c r="Q37">
        <v>367.7</v>
      </c>
      <c r="R37">
        <v>854.8</v>
      </c>
    </row>
    <row r="38" spans="1:18">
      <c r="A38" s="30">
        <v>1936</v>
      </c>
      <c r="B38">
        <v>99.9</v>
      </c>
      <c r="C38">
        <v>61.5</v>
      </c>
      <c r="D38">
        <v>53</v>
      </c>
      <c r="E38">
        <v>48</v>
      </c>
      <c r="F38">
        <v>26.4</v>
      </c>
      <c r="G38">
        <v>97.4</v>
      </c>
      <c r="H38">
        <v>129.4</v>
      </c>
      <c r="I38">
        <v>26.6</v>
      </c>
      <c r="J38">
        <v>84.5</v>
      </c>
      <c r="K38">
        <v>54.4</v>
      </c>
      <c r="L38">
        <v>80.2</v>
      </c>
      <c r="M38">
        <v>72.900000000000006</v>
      </c>
      <c r="N38">
        <v>248.2</v>
      </c>
      <c r="O38">
        <v>127.3</v>
      </c>
      <c r="P38">
        <v>253.4</v>
      </c>
      <c r="Q38">
        <v>219</v>
      </c>
      <c r="R38">
        <v>834.1</v>
      </c>
    </row>
    <row r="39" spans="1:18">
      <c r="A39" s="30">
        <v>1937</v>
      </c>
      <c r="B39">
        <v>99.1</v>
      </c>
      <c r="C39">
        <v>114.8</v>
      </c>
      <c r="D39">
        <v>73.099999999999994</v>
      </c>
      <c r="E39">
        <v>69.7</v>
      </c>
      <c r="F39">
        <v>72.2</v>
      </c>
      <c r="G39">
        <v>33.6</v>
      </c>
      <c r="H39">
        <v>68.8</v>
      </c>
      <c r="I39">
        <v>27.8</v>
      </c>
      <c r="J39">
        <v>48.3</v>
      </c>
      <c r="K39">
        <v>73.599999999999994</v>
      </c>
      <c r="L39">
        <v>41.9</v>
      </c>
      <c r="M39">
        <v>69.900000000000006</v>
      </c>
      <c r="N39">
        <v>286.8</v>
      </c>
      <c r="O39">
        <v>215</v>
      </c>
      <c r="P39">
        <v>130.19999999999999</v>
      </c>
      <c r="Q39">
        <v>163.80000000000001</v>
      </c>
      <c r="R39">
        <v>792.7</v>
      </c>
    </row>
    <row r="40" spans="1:18">
      <c r="A40" s="30">
        <v>1938</v>
      </c>
      <c r="B40">
        <v>90</v>
      </c>
      <c r="C40">
        <v>25.6</v>
      </c>
      <c r="D40">
        <v>11.4</v>
      </c>
      <c r="E40">
        <v>4.3</v>
      </c>
      <c r="F40">
        <v>59.9</v>
      </c>
      <c r="G40">
        <v>48.8</v>
      </c>
      <c r="H40">
        <v>79.2</v>
      </c>
      <c r="I40">
        <v>83.5</v>
      </c>
      <c r="J40">
        <v>53.6</v>
      </c>
      <c r="K40">
        <v>104.2</v>
      </c>
      <c r="L40">
        <v>91.8</v>
      </c>
      <c r="M40">
        <v>97.7</v>
      </c>
      <c r="N40">
        <v>185.5</v>
      </c>
      <c r="O40">
        <v>75.599999999999994</v>
      </c>
      <c r="P40">
        <v>211.5</v>
      </c>
      <c r="Q40">
        <v>249.7</v>
      </c>
      <c r="R40">
        <v>750.1</v>
      </c>
    </row>
    <row r="41" spans="1:18">
      <c r="A41" s="30">
        <v>1939</v>
      </c>
      <c r="B41">
        <v>142.4</v>
      </c>
      <c r="C41">
        <v>43.8</v>
      </c>
      <c r="D41">
        <v>48.6</v>
      </c>
      <c r="E41">
        <v>55.9</v>
      </c>
      <c r="F41">
        <v>31.8</v>
      </c>
      <c r="G41">
        <v>52.1</v>
      </c>
      <c r="H41">
        <v>127.8</v>
      </c>
      <c r="I41">
        <v>66.5</v>
      </c>
      <c r="J41">
        <v>26.6</v>
      </c>
      <c r="K41">
        <v>92.8</v>
      </c>
      <c r="L41">
        <v>120.1</v>
      </c>
      <c r="M41">
        <v>50</v>
      </c>
      <c r="N41">
        <v>283.89999999999998</v>
      </c>
      <c r="O41">
        <v>136.19999999999999</v>
      </c>
      <c r="P41">
        <v>246.4</v>
      </c>
      <c r="Q41">
        <v>239.5</v>
      </c>
      <c r="R41">
        <v>858.3</v>
      </c>
    </row>
    <row r="42" spans="1:18">
      <c r="A42" s="30">
        <v>1940</v>
      </c>
      <c r="B42">
        <v>70.900000000000006</v>
      </c>
      <c r="C42">
        <v>65.3</v>
      </c>
      <c r="D42">
        <v>56.9</v>
      </c>
      <c r="E42">
        <v>64.7</v>
      </c>
      <c r="F42">
        <v>42.9</v>
      </c>
      <c r="G42">
        <v>22</v>
      </c>
      <c r="H42">
        <v>90.3</v>
      </c>
      <c r="I42">
        <v>11.7</v>
      </c>
      <c r="J42">
        <v>38</v>
      </c>
      <c r="K42">
        <v>99.5</v>
      </c>
      <c r="L42">
        <v>168.5</v>
      </c>
      <c r="M42">
        <v>54.5</v>
      </c>
      <c r="N42">
        <v>186.2</v>
      </c>
      <c r="O42">
        <v>164.5</v>
      </c>
      <c r="P42">
        <v>124</v>
      </c>
      <c r="Q42">
        <v>306</v>
      </c>
      <c r="R42">
        <v>785.3</v>
      </c>
    </row>
    <row r="43" spans="1:18">
      <c r="A43" s="30">
        <v>1941</v>
      </c>
      <c r="B43">
        <v>85.3</v>
      </c>
      <c r="C43">
        <v>78.2</v>
      </c>
      <c r="D43">
        <v>80.8</v>
      </c>
      <c r="E43">
        <v>40</v>
      </c>
      <c r="F43">
        <v>59.1</v>
      </c>
      <c r="G43">
        <v>35</v>
      </c>
      <c r="H43">
        <v>85.7</v>
      </c>
      <c r="I43">
        <v>102.8</v>
      </c>
      <c r="J43">
        <v>15.9</v>
      </c>
      <c r="K43">
        <v>74.900000000000006</v>
      </c>
      <c r="L43">
        <v>77</v>
      </c>
      <c r="M43">
        <v>38.6</v>
      </c>
      <c r="N43">
        <v>218.1</v>
      </c>
      <c r="O43">
        <v>180</v>
      </c>
      <c r="P43">
        <v>223.4</v>
      </c>
      <c r="Q43">
        <v>167.8</v>
      </c>
      <c r="R43">
        <v>773.4</v>
      </c>
    </row>
    <row r="44" spans="1:18">
      <c r="A44" s="30">
        <v>1942</v>
      </c>
      <c r="B44">
        <v>85.9</v>
      </c>
      <c r="C44">
        <v>26.8</v>
      </c>
      <c r="D44">
        <v>54</v>
      </c>
      <c r="E44">
        <v>35.799999999999997</v>
      </c>
      <c r="F44">
        <v>91.9</v>
      </c>
      <c r="G44">
        <v>16.2</v>
      </c>
      <c r="H44">
        <v>58.8</v>
      </c>
      <c r="I44">
        <v>79.2</v>
      </c>
      <c r="J44">
        <v>43.3</v>
      </c>
      <c r="K44">
        <v>76.2</v>
      </c>
      <c r="L44">
        <v>39</v>
      </c>
      <c r="M44">
        <v>77.400000000000006</v>
      </c>
      <c r="N44">
        <v>151.30000000000001</v>
      </c>
      <c r="O44">
        <v>181.8</v>
      </c>
      <c r="P44">
        <v>154.30000000000001</v>
      </c>
      <c r="Q44">
        <v>158.5</v>
      </c>
      <c r="R44">
        <v>684.6</v>
      </c>
    </row>
    <row r="45" spans="1:18">
      <c r="A45" s="30">
        <v>1943</v>
      </c>
      <c r="B45">
        <v>125.7</v>
      </c>
      <c r="C45">
        <v>37.6</v>
      </c>
      <c r="D45">
        <v>25.6</v>
      </c>
      <c r="E45">
        <v>31.6</v>
      </c>
      <c r="F45">
        <v>75.900000000000006</v>
      </c>
      <c r="G45">
        <v>54.5</v>
      </c>
      <c r="H45">
        <v>36.6</v>
      </c>
      <c r="I45">
        <v>64.7</v>
      </c>
      <c r="J45">
        <v>70.599999999999994</v>
      </c>
      <c r="K45">
        <v>61.2</v>
      </c>
      <c r="L45">
        <v>53.2</v>
      </c>
      <c r="M45">
        <v>35.200000000000003</v>
      </c>
      <c r="N45">
        <v>240.7</v>
      </c>
      <c r="O45">
        <v>133.19999999999999</v>
      </c>
      <c r="P45">
        <v>155.9</v>
      </c>
      <c r="Q45">
        <v>185</v>
      </c>
      <c r="R45">
        <v>672.6</v>
      </c>
    </row>
    <row r="46" spans="1:18">
      <c r="A46" s="30">
        <v>1944</v>
      </c>
      <c r="B46">
        <v>76.8</v>
      </c>
      <c r="C46">
        <v>39.5</v>
      </c>
      <c r="D46">
        <v>10.1</v>
      </c>
      <c r="E46">
        <v>54.1</v>
      </c>
      <c r="F46">
        <v>35.6</v>
      </c>
      <c r="G46">
        <v>57.3</v>
      </c>
      <c r="H46">
        <v>63.8</v>
      </c>
      <c r="I46">
        <v>73.2</v>
      </c>
      <c r="J46">
        <v>95.9</v>
      </c>
      <c r="K46">
        <v>93</v>
      </c>
      <c r="L46">
        <v>121.2</v>
      </c>
      <c r="M46">
        <v>55.8</v>
      </c>
      <c r="N46">
        <v>151.5</v>
      </c>
      <c r="O46">
        <v>99.9</v>
      </c>
      <c r="P46">
        <v>194.3</v>
      </c>
      <c r="Q46">
        <v>310.10000000000002</v>
      </c>
      <c r="R46">
        <v>776.4</v>
      </c>
    </row>
    <row r="47" spans="1:18">
      <c r="A47" s="30">
        <v>1945</v>
      </c>
      <c r="B47">
        <v>60.8</v>
      </c>
      <c r="C47">
        <v>64.7</v>
      </c>
      <c r="D47">
        <v>25.4</v>
      </c>
      <c r="E47">
        <v>38.200000000000003</v>
      </c>
      <c r="F47">
        <v>71.599999999999994</v>
      </c>
      <c r="G47">
        <v>75.2</v>
      </c>
      <c r="H47">
        <v>54.8</v>
      </c>
      <c r="I47">
        <v>67.099999999999994</v>
      </c>
      <c r="J47">
        <v>47.8</v>
      </c>
      <c r="K47">
        <v>105.3</v>
      </c>
      <c r="L47">
        <v>10.9</v>
      </c>
      <c r="M47">
        <v>77.400000000000006</v>
      </c>
      <c r="N47">
        <v>181.2</v>
      </c>
      <c r="O47">
        <v>135.19999999999999</v>
      </c>
      <c r="P47">
        <v>197.1</v>
      </c>
      <c r="Q47">
        <v>164.1</v>
      </c>
      <c r="R47">
        <v>699.1</v>
      </c>
    </row>
    <row r="48" spans="1:18">
      <c r="A48" s="30">
        <v>1946</v>
      </c>
      <c r="B48">
        <v>71.2</v>
      </c>
      <c r="C48">
        <v>81.7</v>
      </c>
      <c r="D48">
        <v>27.3</v>
      </c>
      <c r="E48">
        <v>43.1</v>
      </c>
      <c r="F48">
        <v>63.1</v>
      </c>
      <c r="G48">
        <v>72.3</v>
      </c>
      <c r="H48">
        <v>60.2</v>
      </c>
      <c r="I48">
        <v>133.9</v>
      </c>
      <c r="J48">
        <v>108.2</v>
      </c>
      <c r="K48">
        <v>27.8</v>
      </c>
      <c r="L48">
        <v>145.30000000000001</v>
      </c>
      <c r="M48">
        <v>74.2</v>
      </c>
      <c r="N48">
        <v>230.3</v>
      </c>
      <c r="O48">
        <v>133.5</v>
      </c>
      <c r="P48">
        <v>266.3</v>
      </c>
      <c r="Q48">
        <v>281.3</v>
      </c>
      <c r="R48">
        <v>908.3</v>
      </c>
    </row>
    <row r="49" spans="1:18">
      <c r="A49" s="30">
        <v>1947</v>
      </c>
      <c r="B49">
        <v>61.2</v>
      </c>
      <c r="C49">
        <v>48.2</v>
      </c>
      <c r="D49">
        <v>148</v>
      </c>
      <c r="E49">
        <v>67.599999999999994</v>
      </c>
      <c r="F49">
        <v>57.4</v>
      </c>
      <c r="G49">
        <v>50.6</v>
      </c>
      <c r="H49">
        <v>66.900000000000006</v>
      </c>
      <c r="I49">
        <v>13.2</v>
      </c>
      <c r="J49">
        <v>42.2</v>
      </c>
      <c r="K49">
        <v>13.4</v>
      </c>
      <c r="L49">
        <v>63.1</v>
      </c>
      <c r="M49">
        <v>64.7</v>
      </c>
      <c r="N49">
        <v>183.6</v>
      </c>
      <c r="O49">
        <v>273</v>
      </c>
      <c r="P49">
        <v>130.69999999999999</v>
      </c>
      <c r="Q49">
        <v>118.7</v>
      </c>
      <c r="R49">
        <v>696.4</v>
      </c>
    </row>
    <row r="50" spans="1:18">
      <c r="A50" s="30">
        <v>1948</v>
      </c>
      <c r="B50">
        <v>147.30000000000001</v>
      </c>
      <c r="C50">
        <v>41.1</v>
      </c>
      <c r="D50">
        <v>30.6</v>
      </c>
      <c r="E50">
        <v>48.7</v>
      </c>
      <c r="F50">
        <v>65.7</v>
      </c>
      <c r="G50">
        <v>78.900000000000006</v>
      </c>
      <c r="H50">
        <v>35.9</v>
      </c>
      <c r="I50">
        <v>104.2</v>
      </c>
      <c r="J50">
        <v>66.5</v>
      </c>
      <c r="K50">
        <v>64</v>
      </c>
      <c r="L50">
        <v>42.3</v>
      </c>
      <c r="M50">
        <v>96.3</v>
      </c>
      <c r="N50">
        <v>253.1</v>
      </c>
      <c r="O50">
        <v>145.1</v>
      </c>
      <c r="P50">
        <v>219.1</v>
      </c>
      <c r="Q50">
        <v>172.7</v>
      </c>
      <c r="R50">
        <v>821.7</v>
      </c>
    </row>
    <row r="51" spans="1:18">
      <c r="A51" s="30">
        <v>1949</v>
      </c>
      <c r="B51">
        <v>37.299999999999997</v>
      </c>
      <c r="C51">
        <v>33.200000000000003</v>
      </c>
      <c r="D51">
        <v>39.9</v>
      </c>
      <c r="E51">
        <v>63.9</v>
      </c>
      <c r="F51">
        <v>62.5</v>
      </c>
      <c r="G51">
        <v>15.7</v>
      </c>
      <c r="H51">
        <v>61.2</v>
      </c>
      <c r="I51">
        <v>45</v>
      </c>
      <c r="J51">
        <v>39.4</v>
      </c>
      <c r="K51">
        <v>126.8</v>
      </c>
      <c r="L51">
        <v>90.9</v>
      </c>
      <c r="M51">
        <v>68.099999999999994</v>
      </c>
      <c r="N51">
        <v>166.9</v>
      </c>
      <c r="O51">
        <v>166.3</v>
      </c>
      <c r="P51">
        <v>121.8</v>
      </c>
      <c r="Q51">
        <v>257.10000000000002</v>
      </c>
      <c r="R51">
        <v>684</v>
      </c>
    </row>
    <row r="52" spans="1:18">
      <c r="A52" s="30">
        <v>1950</v>
      </c>
      <c r="B52">
        <v>27.6</v>
      </c>
      <c r="C52">
        <v>127.4</v>
      </c>
      <c r="D52">
        <v>34</v>
      </c>
      <c r="E52">
        <v>65.2</v>
      </c>
      <c r="F52">
        <v>51</v>
      </c>
      <c r="G52">
        <v>43.1</v>
      </c>
      <c r="H52">
        <v>79.2</v>
      </c>
      <c r="I52">
        <v>100</v>
      </c>
      <c r="J52">
        <v>101.6</v>
      </c>
      <c r="K52">
        <v>31.7</v>
      </c>
      <c r="L52">
        <v>115.9</v>
      </c>
      <c r="M52">
        <v>47</v>
      </c>
      <c r="N52">
        <v>223.2</v>
      </c>
      <c r="O52">
        <v>150.19999999999999</v>
      </c>
      <c r="P52">
        <v>222.3</v>
      </c>
      <c r="Q52">
        <v>249.2</v>
      </c>
      <c r="R52">
        <v>823.8</v>
      </c>
    </row>
    <row r="53" spans="1:18">
      <c r="A53" s="30">
        <v>1951</v>
      </c>
      <c r="B53">
        <v>73.7</v>
      </c>
      <c r="C53">
        <v>87.5</v>
      </c>
      <c r="D53">
        <v>102.7</v>
      </c>
      <c r="E53">
        <v>59.7</v>
      </c>
      <c r="F53">
        <v>85</v>
      </c>
      <c r="G53">
        <v>30.2</v>
      </c>
      <c r="H53">
        <v>38.9</v>
      </c>
      <c r="I53">
        <v>118.7</v>
      </c>
      <c r="J53">
        <v>60.3</v>
      </c>
      <c r="K53">
        <v>26.5</v>
      </c>
      <c r="L53">
        <v>169.5</v>
      </c>
      <c r="M53">
        <v>79.400000000000006</v>
      </c>
      <c r="N53">
        <v>208.2</v>
      </c>
      <c r="O53">
        <v>247.4</v>
      </c>
      <c r="P53">
        <v>187.7</v>
      </c>
      <c r="Q53">
        <v>256.3</v>
      </c>
      <c r="R53">
        <v>932.1</v>
      </c>
    </row>
    <row r="54" spans="1:18">
      <c r="A54" s="30">
        <v>1952</v>
      </c>
      <c r="B54">
        <v>68.2</v>
      </c>
      <c r="C54">
        <v>18.600000000000001</v>
      </c>
      <c r="D54">
        <v>59.1</v>
      </c>
      <c r="E54">
        <v>53.8</v>
      </c>
      <c r="F54">
        <v>67.400000000000006</v>
      </c>
      <c r="G54">
        <v>52.2</v>
      </c>
      <c r="H54">
        <v>28.2</v>
      </c>
      <c r="I54">
        <v>90.1</v>
      </c>
      <c r="J54">
        <v>58.2</v>
      </c>
      <c r="K54">
        <v>99.2</v>
      </c>
      <c r="L54">
        <v>64.8</v>
      </c>
      <c r="M54">
        <v>70.400000000000006</v>
      </c>
      <c r="N54">
        <v>166.2</v>
      </c>
      <c r="O54">
        <v>180.4</v>
      </c>
      <c r="P54">
        <v>170.4</v>
      </c>
      <c r="Q54">
        <v>222.2</v>
      </c>
      <c r="R54">
        <v>730.2</v>
      </c>
    </row>
    <row r="55" spans="1:18">
      <c r="A55" s="30">
        <v>1953</v>
      </c>
      <c r="B55">
        <v>25.5</v>
      </c>
      <c r="C55">
        <v>46</v>
      </c>
      <c r="D55">
        <v>30.4</v>
      </c>
      <c r="E55">
        <v>65.900000000000006</v>
      </c>
      <c r="F55">
        <v>51.4</v>
      </c>
      <c r="G55">
        <v>61.5</v>
      </c>
      <c r="H55">
        <v>82.8</v>
      </c>
      <c r="I55">
        <v>78.099999999999994</v>
      </c>
      <c r="J55">
        <v>61.5</v>
      </c>
      <c r="K55">
        <v>58.5</v>
      </c>
      <c r="L55">
        <v>51.3</v>
      </c>
      <c r="M55">
        <v>31</v>
      </c>
      <c r="N55">
        <v>141.9</v>
      </c>
      <c r="O55">
        <v>147.69999999999999</v>
      </c>
      <c r="P55">
        <v>222.5</v>
      </c>
      <c r="Q55">
        <v>171.2</v>
      </c>
      <c r="R55">
        <v>643.9</v>
      </c>
    </row>
    <row r="56" spans="1:18">
      <c r="A56" s="30">
        <v>1954</v>
      </c>
      <c r="B56">
        <v>48.5</v>
      </c>
      <c r="C56">
        <v>68.400000000000006</v>
      </c>
      <c r="D56">
        <v>61.5</v>
      </c>
      <c r="E56">
        <v>12.5</v>
      </c>
      <c r="F56">
        <v>74.900000000000006</v>
      </c>
      <c r="G56">
        <v>81.900000000000006</v>
      </c>
      <c r="H56">
        <v>73.7</v>
      </c>
      <c r="I56">
        <v>119.7</v>
      </c>
      <c r="J56">
        <v>71.900000000000006</v>
      </c>
      <c r="K56">
        <v>104</v>
      </c>
      <c r="L56">
        <v>148.30000000000001</v>
      </c>
      <c r="M56">
        <v>79</v>
      </c>
      <c r="N56">
        <v>147.9</v>
      </c>
      <c r="O56">
        <v>148.9</v>
      </c>
      <c r="P56">
        <v>275.2</v>
      </c>
      <c r="Q56">
        <v>324.3</v>
      </c>
      <c r="R56">
        <v>944.3</v>
      </c>
    </row>
    <row r="57" spans="1:18">
      <c r="A57" s="30">
        <v>1955</v>
      </c>
      <c r="B57">
        <v>64.599999999999994</v>
      </c>
      <c r="C57">
        <v>49.9</v>
      </c>
      <c r="D57">
        <v>62.8</v>
      </c>
      <c r="E57">
        <v>30</v>
      </c>
      <c r="F57">
        <v>105.1</v>
      </c>
      <c r="G57">
        <v>80.2</v>
      </c>
      <c r="H57">
        <v>20.5</v>
      </c>
      <c r="I57">
        <v>18.8</v>
      </c>
      <c r="J57">
        <v>40.299999999999997</v>
      </c>
      <c r="K57">
        <v>48.5</v>
      </c>
      <c r="L57">
        <v>58.7</v>
      </c>
      <c r="M57">
        <v>77.900000000000006</v>
      </c>
      <c r="N57">
        <v>193.5</v>
      </c>
      <c r="O57">
        <v>197.8</v>
      </c>
      <c r="P57">
        <v>119.5</v>
      </c>
      <c r="Q57">
        <v>147.4</v>
      </c>
      <c r="R57">
        <v>657.1</v>
      </c>
    </row>
    <row r="58" spans="1:18">
      <c r="A58" s="30">
        <v>1956</v>
      </c>
      <c r="B58">
        <v>105.8</v>
      </c>
      <c r="C58">
        <v>20</v>
      </c>
      <c r="D58">
        <v>27.1</v>
      </c>
      <c r="E58">
        <v>44.2</v>
      </c>
      <c r="F58">
        <v>19</v>
      </c>
      <c r="G58">
        <v>68.599999999999994</v>
      </c>
      <c r="H58">
        <v>93.3</v>
      </c>
      <c r="I58">
        <v>142.19999999999999</v>
      </c>
      <c r="J58">
        <v>72.599999999999994</v>
      </c>
      <c r="K58">
        <v>45.7</v>
      </c>
      <c r="L58">
        <v>25.1</v>
      </c>
      <c r="M58">
        <v>86.8</v>
      </c>
      <c r="N58">
        <v>203.8</v>
      </c>
      <c r="O58">
        <v>90.3</v>
      </c>
      <c r="P58">
        <v>304.10000000000002</v>
      </c>
      <c r="Q58">
        <v>143.4</v>
      </c>
      <c r="R58">
        <v>750.5</v>
      </c>
    </row>
    <row r="59" spans="1:18">
      <c r="A59" s="30">
        <v>1957</v>
      </c>
      <c r="B59">
        <v>51.8</v>
      </c>
      <c r="C59">
        <v>73.400000000000006</v>
      </c>
      <c r="D59">
        <v>57.9</v>
      </c>
      <c r="E59">
        <v>7.3</v>
      </c>
      <c r="F59">
        <v>38.299999999999997</v>
      </c>
      <c r="G59">
        <v>43.9</v>
      </c>
      <c r="H59">
        <v>98.8</v>
      </c>
      <c r="I59">
        <v>108.1</v>
      </c>
      <c r="J59">
        <v>122.8</v>
      </c>
      <c r="K59">
        <v>53.7</v>
      </c>
      <c r="L59">
        <v>54.4</v>
      </c>
      <c r="M59">
        <v>68.7</v>
      </c>
      <c r="N59">
        <v>211.9</v>
      </c>
      <c r="O59">
        <v>103.5</v>
      </c>
      <c r="P59">
        <v>250.9</v>
      </c>
      <c r="Q59">
        <v>230.9</v>
      </c>
      <c r="R59">
        <v>779.1</v>
      </c>
    </row>
    <row r="60" spans="1:18">
      <c r="A60" s="30">
        <v>1958</v>
      </c>
      <c r="B60">
        <v>74.8</v>
      </c>
      <c r="C60">
        <v>110.4</v>
      </c>
      <c r="D60">
        <v>41.4</v>
      </c>
      <c r="E60">
        <v>21</v>
      </c>
      <c r="F60">
        <v>70.400000000000006</v>
      </c>
      <c r="G60">
        <v>111.3</v>
      </c>
      <c r="H60">
        <v>103.8</v>
      </c>
      <c r="I60">
        <v>76.8</v>
      </c>
      <c r="J60">
        <v>102.9</v>
      </c>
      <c r="K60">
        <v>70.2</v>
      </c>
      <c r="L60">
        <v>48.1</v>
      </c>
      <c r="M60">
        <v>85.7</v>
      </c>
      <c r="N60">
        <v>253.9</v>
      </c>
      <c r="O60">
        <v>132.80000000000001</v>
      </c>
      <c r="P60">
        <v>291.89999999999998</v>
      </c>
      <c r="Q60">
        <v>221.2</v>
      </c>
      <c r="R60">
        <v>916.7</v>
      </c>
    </row>
    <row r="61" spans="1:18">
      <c r="A61" s="30">
        <v>1959</v>
      </c>
      <c r="B61">
        <v>92.6</v>
      </c>
      <c r="C61">
        <v>6.3</v>
      </c>
      <c r="D61">
        <v>56.5</v>
      </c>
      <c r="E61">
        <v>79.3</v>
      </c>
      <c r="F61">
        <v>26.3</v>
      </c>
      <c r="G61">
        <v>37.299999999999997</v>
      </c>
      <c r="H61">
        <v>51.8</v>
      </c>
      <c r="I61">
        <v>28.8</v>
      </c>
      <c r="J61">
        <v>4</v>
      </c>
      <c r="K61">
        <v>67.099999999999994</v>
      </c>
      <c r="L61">
        <v>89.9</v>
      </c>
      <c r="M61">
        <v>133.69999999999999</v>
      </c>
      <c r="N61">
        <v>184.6</v>
      </c>
      <c r="O61">
        <v>162.1</v>
      </c>
      <c r="P61">
        <v>117.9</v>
      </c>
      <c r="Q61">
        <v>160.9</v>
      </c>
      <c r="R61">
        <v>673.5</v>
      </c>
    </row>
    <row r="62" spans="1:18">
      <c r="A62" s="30">
        <v>1960</v>
      </c>
      <c r="B62">
        <v>127.8</v>
      </c>
      <c r="C62">
        <v>64.5</v>
      </c>
      <c r="D62">
        <v>42.8</v>
      </c>
      <c r="E62">
        <v>33.9</v>
      </c>
      <c r="F62">
        <v>39</v>
      </c>
      <c r="G62">
        <v>56.7</v>
      </c>
      <c r="H62">
        <v>98.7</v>
      </c>
      <c r="I62">
        <v>100.5</v>
      </c>
      <c r="J62">
        <v>108.1</v>
      </c>
      <c r="K62">
        <v>147.69999999999999</v>
      </c>
      <c r="L62">
        <v>119.4</v>
      </c>
      <c r="M62">
        <v>91.1</v>
      </c>
      <c r="N62">
        <v>326</v>
      </c>
      <c r="O62">
        <v>115.7</v>
      </c>
      <c r="P62">
        <v>255.8</v>
      </c>
      <c r="Q62">
        <v>375.2</v>
      </c>
      <c r="R62">
        <v>1030</v>
      </c>
    </row>
    <row r="63" spans="1:18">
      <c r="A63" s="30">
        <v>1961</v>
      </c>
      <c r="B63">
        <v>88</v>
      </c>
      <c r="C63">
        <v>58.2</v>
      </c>
      <c r="D63">
        <v>11.1</v>
      </c>
      <c r="E63">
        <v>98.2</v>
      </c>
      <c r="F63">
        <v>31.4</v>
      </c>
      <c r="G63">
        <v>34.799999999999997</v>
      </c>
      <c r="H63">
        <v>64.5</v>
      </c>
      <c r="I63">
        <v>69.7</v>
      </c>
      <c r="J63">
        <v>60.9</v>
      </c>
      <c r="K63">
        <v>81.5</v>
      </c>
      <c r="L63">
        <v>47.3</v>
      </c>
      <c r="M63">
        <v>88</v>
      </c>
      <c r="N63">
        <v>237.2</v>
      </c>
      <c r="O63">
        <v>140.69999999999999</v>
      </c>
      <c r="P63">
        <v>169.1</v>
      </c>
      <c r="Q63">
        <v>189.7</v>
      </c>
      <c r="R63">
        <v>733.6</v>
      </c>
    </row>
    <row r="64" spans="1:18">
      <c r="A64" s="30">
        <v>1962</v>
      </c>
      <c r="B64">
        <v>84.1</v>
      </c>
      <c r="C64">
        <v>31.4</v>
      </c>
      <c r="D64">
        <v>32.4</v>
      </c>
      <c r="E64">
        <v>67.3</v>
      </c>
      <c r="F64">
        <v>59.2</v>
      </c>
      <c r="G64">
        <v>13.6</v>
      </c>
      <c r="H64">
        <v>50.9</v>
      </c>
      <c r="I64">
        <v>110</v>
      </c>
      <c r="J64">
        <v>89.9</v>
      </c>
      <c r="K64">
        <v>26.4</v>
      </c>
      <c r="L64">
        <v>50.3</v>
      </c>
      <c r="M64">
        <v>56</v>
      </c>
      <c r="N64">
        <v>203.5</v>
      </c>
      <c r="O64">
        <v>158.80000000000001</v>
      </c>
      <c r="P64">
        <v>174.4</v>
      </c>
      <c r="Q64">
        <v>166.6</v>
      </c>
      <c r="R64">
        <v>671.3</v>
      </c>
    </row>
    <row r="65" spans="1:18">
      <c r="A65" s="30">
        <v>1963</v>
      </c>
      <c r="B65">
        <v>27.2</v>
      </c>
      <c r="C65">
        <v>21.2</v>
      </c>
      <c r="D65">
        <v>82</v>
      </c>
      <c r="E65">
        <v>63.8</v>
      </c>
      <c r="F65">
        <v>42</v>
      </c>
      <c r="G65">
        <v>79.400000000000006</v>
      </c>
      <c r="H65">
        <v>47.3</v>
      </c>
      <c r="I65">
        <v>79.599999999999994</v>
      </c>
      <c r="J65">
        <v>62.2</v>
      </c>
      <c r="K65">
        <v>48.9</v>
      </c>
      <c r="L65">
        <v>128.19999999999999</v>
      </c>
      <c r="M65">
        <v>19.7</v>
      </c>
      <c r="N65">
        <v>104.4</v>
      </c>
      <c r="O65">
        <v>187.8</v>
      </c>
      <c r="P65">
        <v>206.2</v>
      </c>
      <c r="Q65">
        <v>239.3</v>
      </c>
      <c r="R65">
        <v>701.5</v>
      </c>
    </row>
    <row r="66" spans="1:18">
      <c r="A66" s="30">
        <v>1964</v>
      </c>
      <c r="B66">
        <v>23.2</v>
      </c>
      <c r="C66">
        <v>26</v>
      </c>
      <c r="D66">
        <v>87.6</v>
      </c>
      <c r="E66">
        <v>54.6</v>
      </c>
      <c r="F66">
        <v>48.9</v>
      </c>
      <c r="G66">
        <v>69.599999999999994</v>
      </c>
      <c r="H66">
        <v>50.5</v>
      </c>
      <c r="I66">
        <v>43.6</v>
      </c>
      <c r="J66">
        <v>24.1</v>
      </c>
      <c r="K66">
        <v>42.4</v>
      </c>
      <c r="L66">
        <v>39.9</v>
      </c>
      <c r="M66">
        <v>80</v>
      </c>
      <c r="N66">
        <v>68.900000000000006</v>
      </c>
      <c r="O66">
        <v>191.1</v>
      </c>
      <c r="P66">
        <v>163.69999999999999</v>
      </c>
      <c r="Q66">
        <v>106.4</v>
      </c>
      <c r="R66">
        <v>590.4</v>
      </c>
    </row>
    <row r="67" spans="1:18">
      <c r="A67" s="30">
        <v>1965</v>
      </c>
      <c r="B67">
        <v>80</v>
      </c>
      <c r="C67">
        <v>14.9</v>
      </c>
      <c r="D67">
        <v>67.400000000000006</v>
      </c>
      <c r="E67">
        <v>54</v>
      </c>
      <c r="F67">
        <v>54.6</v>
      </c>
      <c r="G67">
        <v>66.099999999999994</v>
      </c>
      <c r="H67">
        <v>92.1</v>
      </c>
      <c r="I67">
        <v>54.2</v>
      </c>
      <c r="J67">
        <v>134.6</v>
      </c>
      <c r="K67">
        <v>25.7</v>
      </c>
      <c r="L67">
        <v>86.6</v>
      </c>
      <c r="M67">
        <v>150.30000000000001</v>
      </c>
      <c r="N67">
        <v>174.9</v>
      </c>
      <c r="O67">
        <v>176.1</v>
      </c>
      <c r="P67">
        <v>212.4</v>
      </c>
      <c r="Q67">
        <v>247</v>
      </c>
      <c r="R67">
        <v>880.6</v>
      </c>
    </row>
    <row r="68" spans="1:18">
      <c r="A68" s="30">
        <v>1966</v>
      </c>
      <c r="B68">
        <v>43.2</v>
      </c>
      <c r="C68">
        <v>112.5</v>
      </c>
      <c r="D68">
        <v>33.799999999999997</v>
      </c>
      <c r="E68">
        <v>96.5</v>
      </c>
      <c r="F68">
        <v>67</v>
      </c>
      <c r="G68">
        <v>74.2</v>
      </c>
      <c r="H68">
        <v>68.5</v>
      </c>
      <c r="I68">
        <v>98.5</v>
      </c>
      <c r="J68">
        <v>45.4</v>
      </c>
      <c r="K68">
        <v>106.3</v>
      </c>
      <c r="L68">
        <v>69.599999999999994</v>
      </c>
      <c r="M68">
        <v>94.8</v>
      </c>
      <c r="N68">
        <v>306</v>
      </c>
      <c r="O68">
        <v>197.2</v>
      </c>
      <c r="P68">
        <v>241.1</v>
      </c>
      <c r="Q68">
        <v>221.3</v>
      </c>
      <c r="R68">
        <v>910.2</v>
      </c>
    </row>
    <row r="69" spans="1:18">
      <c r="A69" s="30">
        <v>1967</v>
      </c>
      <c r="B69">
        <v>44.3</v>
      </c>
      <c r="C69">
        <v>76</v>
      </c>
      <c r="D69">
        <v>49.1</v>
      </c>
      <c r="E69">
        <v>35.6</v>
      </c>
      <c r="F69">
        <v>138.80000000000001</v>
      </c>
      <c r="G69">
        <v>33.299999999999997</v>
      </c>
      <c r="H69">
        <v>48</v>
      </c>
      <c r="I69">
        <v>68.2</v>
      </c>
      <c r="J69">
        <v>81.8</v>
      </c>
      <c r="K69">
        <v>143.30000000000001</v>
      </c>
      <c r="L69">
        <v>56.4</v>
      </c>
      <c r="M69">
        <v>64.5</v>
      </c>
      <c r="N69">
        <v>215.2</v>
      </c>
      <c r="O69">
        <v>223.5</v>
      </c>
      <c r="P69">
        <v>149.4</v>
      </c>
      <c r="Q69">
        <v>281.5</v>
      </c>
      <c r="R69">
        <v>839.3</v>
      </c>
    </row>
    <row r="70" spans="1:18">
      <c r="A70" s="30">
        <v>1968</v>
      </c>
      <c r="B70">
        <v>71</v>
      </c>
      <c r="C70">
        <v>36.299999999999997</v>
      </c>
      <c r="D70">
        <v>48.6</v>
      </c>
      <c r="E70">
        <v>63.2</v>
      </c>
      <c r="F70">
        <v>78.900000000000006</v>
      </c>
      <c r="G70">
        <v>76.400000000000006</v>
      </c>
      <c r="H70">
        <v>110.5</v>
      </c>
      <c r="I70">
        <v>57.9</v>
      </c>
      <c r="J70">
        <v>128.30000000000001</v>
      </c>
      <c r="K70">
        <v>71.5</v>
      </c>
      <c r="L70">
        <v>69.3</v>
      </c>
      <c r="M70">
        <v>59.2</v>
      </c>
      <c r="N70">
        <v>171.8</v>
      </c>
      <c r="O70">
        <v>190.7</v>
      </c>
      <c r="P70">
        <v>244.9</v>
      </c>
      <c r="Q70">
        <v>269.10000000000002</v>
      </c>
      <c r="R70">
        <v>871.1</v>
      </c>
    </row>
    <row r="71" spans="1:18">
      <c r="A71" s="30">
        <v>1969</v>
      </c>
      <c r="B71">
        <v>74.7</v>
      </c>
      <c r="C71">
        <v>64.900000000000006</v>
      </c>
      <c r="D71">
        <v>68.5</v>
      </c>
      <c r="E71">
        <v>56.5</v>
      </c>
      <c r="F71">
        <v>125.2</v>
      </c>
      <c r="G71">
        <v>45.3</v>
      </c>
      <c r="H71">
        <v>58.2</v>
      </c>
      <c r="I71">
        <v>76</v>
      </c>
      <c r="J71">
        <v>34.700000000000003</v>
      </c>
      <c r="K71">
        <v>14.4</v>
      </c>
      <c r="L71">
        <v>103.9</v>
      </c>
      <c r="M71">
        <v>71</v>
      </c>
      <c r="N71">
        <v>198.9</v>
      </c>
      <c r="O71">
        <v>250.2</v>
      </c>
      <c r="P71">
        <v>179.6</v>
      </c>
      <c r="Q71">
        <v>153.1</v>
      </c>
      <c r="R71">
        <v>793.6</v>
      </c>
    </row>
    <row r="72" spans="1:18">
      <c r="A72" s="30">
        <v>1970</v>
      </c>
      <c r="B72">
        <v>87.3</v>
      </c>
      <c r="C72">
        <v>72.599999999999994</v>
      </c>
      <c r="D72">
        <v>57.9</v>
      </c>
      <c r="E72">
        <v>81.5</v>
      </c>
      <c r="F72">
        <v>21.5</v>
      </c>
      <c r="G72">
        <v>44.5</v>
      </c>
      <c r="H72">
        <v>60.2</v>
      </c>
      <c r="I72">
        <v>85.7</v>
      </c>
      <c r="J72">
        <v>47.6</v>
      </c>
      <c r="K72">
        <v>44.1</v>
      </c>
      <c r="L72">
        <v>147.5</v>
      </c>
      <c r="M72">
        <v>36.9</v>
      </c>
      <c r="N72">
        <v>230.9</v>
      </c>
      <c r="O72">
        <v>160.9</v>
      </c>
      <c r="P72">
        <v>190.4</v>
      </c>
      <c r="Q72">
        <v>239.2</v>
      </c>
      <c r="R72">
        <v>787.4</v>
      </c>
    </row>
    <row r="73" spans="1:18">
      <c r="A73" s="30">
        <v>1971</v>
      </c>
      <c r="B73">
        <v>91.1</v>
      </c>
      <c r="C73">
        <v>29</v>
      </c>
      <c r="D73">
        <v>56.8</v>
      </c>
      <c r="E73">
        <v>56.3</v>
      </c>
      <c r="F73">
        <v>45.3</v>
      </c>
      <c r="G73">
        <v>85.8</v>
      </c>
      <c r="H73">
        <v>41.6</v>
      </c>
      <c r="I73">
        <v>108.7</v>
      </c>
      <c r="J73">
        <v>24.9</v>
      </c>
      <c r="K73">
        <v>70.400000000000006</v>
      </c>
      <c r="L73">
        <v>72.900000000000006</v>
      </c>
      <c r="M73">
        <v>33.9</v>
      </c>
      <c r="N73">
        <v>157</v>
      </c>
      <c r="O73">
        <v>158.4</v>
      </c>
      <c r="P73">
        <v>236.1</v>
      </c>
      <c r="Q73">
        <v>168.1</v>
      </c>
      <c r="R73">
        <v>716.6</v>
      </c>
    </row>
    <row r="74" spans="1:18">
      <c r="A74" s="30">
        <v>1972</v>
      </c>
      <c r="B74">
        <v>86.1</v>
      </c>
      <c r="C74">
        <v>64.2</v>
      </c>
      <c r="D74">
        <v>73.2</v>
      </c>
      <c r="E74">
        <v>54.1</v>
      </c>
      <c r="F74">
        <v>68.099999999999994</v>
      </c>
      <c r="G74">
        <v>67.7</v>
      </c>
      <c r="H74">
        <v>55</v>
      </c>
      <c r="I74">
        <v>35.799999999999997</v>
      </c>
      <c r="J74">
        <v>44.7</v>
      </c>
      <c r="K74">
        <v>30.9</v>
      </c>
      <c r="L74">
        <v>75.8</v>
      </c>
      <c r="M74">
        <v>94.2</v>
      </c>
      <c r="N74">
        <v>184.2</v>
      </c>
      <c r="O74">
        <v>195.5</v>
      </c>
      <c r="P74">
        <v>158.5</v>
      </c>
      <c r="Q74">
        <v>151.5</v>
      </c>
      <c r="R74">
        <v>750</v>
      </c>
    </row>
    <row r="75" spans="1:18">
      <c r="A75" s="30">
        <v>1973</v>
      </c>
      <c r="B75">
        <v>37</v>
      </c>
      <c r="C75">
        <v>36.4</v>
      </c>
      <c r="D75">
        <v>21</v>
      </c>
      <c r="E75">
        <v>65.3</v>
      </c>
      <c r="F75">
        <v>75.400000000000006</v>
      </c>
      <c r="G75">
        <v>67.599999999999994</v>
      </c>
      <c r="H75">
        <v>99.3</v>
      </c>
      <c r="I75">
        <v>49.9</v>
      </c>
      <c r="J75">
        <v>59</v>
      </c>
      <c r="K75">
        <v>46.9</v>
      </c>
      <c r="L75">
        <v>42.7</v>
      </c>
      <c r="M75">
        <v>52</v>
      </c>
      <c r="N75">
        <v>167.5</v>
      </c>
      <c r="O75">
        <v>161.69999999999999</v>
      </c>
      <c r="P75">
        <v>216.7</v>
      </c>
      <c r="Q75">
        <v>148.6</v>
      </c>
      <c r="R75">
        <v>652.4</v>
      </c>
    </row>
    <row r="76" spans="1:18">
      <c r="A76" s="30">
        <v>1974</v>
      </c>
      <c r="B76">
        <v>96.4</v>
      </c>
      <c r="C76">
        <v>83</v>
      </c>
      <c r="D76">
        <v>39.5</v>
      </c>
      <c r="E76">
        <v>10.199999999999999</v>
      </c>
      <c r="F76">
        <v>33.6</v>
      </c>
      <c r="G76">
        <v>61.8</v>
      </c>
      <c r="H76">
        <v>69.8</v>
      </c>
      <c r="I76">
        <v>81.8</v>
      </c>
      <c r="J76">
        <v>113.9</v>
      </c>
      <c r="K76">
        <v>71.900000000000006</v>
      </c>
      <c r="L76">
        <v>95.6</v>
      </c>
      <c r="M76">
        <v>56.7</v>
      </c>
      <c r="N76">
        <v>231.5</v>
      </c>
      <c r="O76">
        <v>83.2</v>
      </c>
      <c r="P76">
        <v>213.3</v>
      </c>
      <c r="Q76">
        <v>281.39999999999998</v>
      </c>
      <c r="R76">
        <v>814.1</v>
      </c>
    </row>
    <row r="77" spans="1:18">
      <c r="A77" s="30">
        <v>1975</v>
      </c>
      <c r="B77">
        <v>87</v>
      </c>
      <c r="C77">
        <v>27.6</v>
      </c>
      <c r="D77">
        <v>72.900000000000006</v>
      </c>
      <c r="E77">
        <v>59.5</v>
      </c>
      <c r="F77">
        <v>36.299999999999997</v>
      </c>
      <c r="G77">
        <v>15.4</v>
      </c>
      <c r="H77">
        <v>61.5</v>
      </c>
      <c r="I77">
        <v>43.5</v>
      </c>
      <c r="J77">
        <v>72.3</v>
      </c>
      <c r="K77">
        <v>27.6</v>
      </c>
      <c r="L77">
        <v>48.6</v>
      </c>
      <c r="M77">
        <v>45</v>
      </c>
      <c r="N77">
        <v>171.3</v>
      </c>
      <c r="O77">
        <v>168.7</v>
      </c>
      <c r="P77">
        <v>120.4</v>
      </c>
      <c r="Q77">
        <v>148.6</v>
      </c>
      <c r="R77">
        <v>597.29999999999995</v>
      </c>
    </row>
    <row r="78" spans="1:18">
      <c r="A78" s="30">
        <v>1976</v>
      </c>
      <c r="B78">
        <v>53.1</v>
      </c>
      <c r="C78">
        <v>34.299999999999997</v>
      </c>
      <c r="D78">
        <v>38.799999999999997</v>
      </c>
      <c r="E78">
        <v>16.3</v>
      </c>
      <c r="F78">
        <v>64.3</v>
      </c>
      <c r="G78">
        <v>17.399999999999999</v>
      </c>
      <c r="H78">
        <v>25.6</v>
      </c>
      <c r="I78">
        <v>31.2</v>
      </c>
      <c r="J78">
        <v>144.19999999999999</v>
      </c>
      <c r="K78">
        <v>122.2</v>
      </c>
      <c r="L78">
        <v>50.5</v>
      </c>
      <c r="M78">
        <v>80.8</v>
      </c>
      <c r="N78">
        <v>132.4</v>
      </c>
      <c r="O78">
        <v>119.4</v>
      </c>
      <c r="P78">
        <v>74.099999999999994</v>
      </c>
      <c r="Q78">
        <v>316.89999999999998</v>
      </c>
      <c r="R78">
        <v>678.5</v>
      </c>
    </row>
    <row r="79" spans="1:18">
      <c r="A79" s="30">
        <v>1977</v>
      </c>
      <c r="B79">
        <v>83.2</v>
      </c>
      <c r="C79">
        <v>141.5</v>
      </c>
      <c r="D79">
        <v>58.8</v>
      </c>
      <c r="E79">
        <v>49.1</v>
      </c>
      <c r="F79">
        <v>45</v>
      </c>
      <c r="G79">
        <v>95.9</v>
      </c>
      <c r="H79">
        <v>16.7</v>
      </c>
      <c r="I79">
        <v>92.4</v>
      </c>
      <c r="J79">
        <v>30.1</v>
      </c>
      <c r="K79">
        <v>48.5</v>
      </c>
      <c r="L79">
        <v>86.5</v>
      </c>
      <c r="M79">
        <v>77.099999999999994</v>
      </c>
      <c r="N79">
        <v>305.39999999999998</v>
      </c>
      <c r="O79">
        <v>152.9</v>
      </c>
      <c r="P79">
        <v>205</v>
      </c>
      <c r="Q79">
        <v>165</v>
      </c>
      <c r="R79">
        <v>824.7</v>
      </c>
    </row>
    <row r="80" spans="1:18">
      <c r="A80" s="30">
        <v>1978</v>
      </c>
      <c r="B80">
        <v>91.4</v>
      </c>
      <c r="C80">
        <v>57.4</v>
      </c>
      <c r="D80">
        <v>62.6</v>
      </c>
      <c r="E80">
        <v>42.8</v>
      </c>
      <c r="F80">
        <v>38.799999999999997</v>
      </c>
      <c r="G80">
        <v>61.1</v>
      </c>
      <c r="H80">
        <v>76.7</v>
      </c>
      <c r="I80">
        <v>61.9</v>
      </c>
      <c r="J80">
        <v>52.2</v>
      </c>
      <c r="K80">
        <v>14.2</v>
      </c>
      <c r="L80">
        <v>45.6</v>
      </c>
      <c r="M80">
        <v>149.19999999999999</v>
      </c>
      <c r="N80">
        <v>225.9</v>
      </c>
      <c r="O80">
        <v>144.19999999999999</v>
      </c>
      <c r="P80">
        <v>199.7</v>
      </c>
      <c r="Q80">
        <v>112.1</v>
      </c>
      <c r="R80">
        <v>753.9</v>
      </c>
    </row>
    <row r="81" spans="1:18">
      <c r="A81" s="30">
        <v>1979</v>
      </c>
      <c r="B81">
        <v>68.2</v>
      </c>
      <c r="C81">
        <v>54.2</v>
      </c>
      <c r="D81">
        <v>110</v>
      </c>
      <c r="E81">
        <v>64.400000000000006</v>
      </c>
      <c r="F81">
        <v>115.3</v>
      </c>
      <c r="G81">
        <v>29.8</v>
      </c>
      <c r="H81">
        <v>26.1</v>
      </c>
      <c r="I81">
        <v>82.2</v>
      </c>
      <c r="J81">
        <v>32.700000000000003</v>
      </c>
      <c r="K81">
        <v>58</v>
      </c>
      <c r="L81">
        <v>71.099999999999994</v>
      </c>
      <c r="M81">
        <v>138.5</v>
      </c>
      <c r="N81">
        <v>271.60000000000002</v>
      </c>
      <c r="O81">
        <v>289.7</v>
      </c>
      <c r="P81">
        <v>138.1</v>
      </c>
      <c r="Q81">
        <v>161.80000000000001</v>
      </c>
      <c r="R81">
        <v>850.5</v>
      </c>
    </row>
    <row r="82" spans="1:18">
      <c r="A82" s="30">
        <v>1980</v>
      </c>
      <c r="B82">
        <v>67.099999999999994</v>
      </c>
      <c r="C82">
        <v>83.2</v>
      </c>
      <c r="D82">
        <v>89.5</v>
      </c>
      <c r="E82">
        <v>15.6</v>
      </c>
      <c r="F82">
        <v>29.4</v>
      </c>
      <c r="G82">
        <v>111.8</v>
      </c>
      <c r="H82">
        <v>60.5</v>
      </c>
      <c r="I82">
        <v>91.4</v>
      </c>
      <c r="J82">
        <v>61.3</v>
      </c>
      <c r="K82">
        <v>110.6</v>
      </c>
      <c r="L82">
        <v>72.400000000000006</v>
      </c>
      <c r="M82">
        <v>57.9</v>
      </c>
      <c r="N82">
        <v>288.8</v>
      </c>
      <c r="O82">
        <v>134.6</v>
      </c>
      <c r="P82">
        <v>263.7</v>
      </c>
      <c r="Q82">
        <v>244.3</v>
      </c>
      <c r="R82">
        <v>850.8</v>
      </c>
    </row>
    <row r="83" spans="1:18">
      <c r="A83" s="30">
        <v>1981</v>
      </c>
      <c r="B83">
        <v>52.7</v>
      </c>
      <c r="C83">
        <v>53.2</v>
      </c>
      <c r="D83">
        <v>130.5</v>
      </c>
      <c r="E83">
        <v>63.7</v>
      </c>
      <c r="F83">
        <v>81.099999999999994</v>
      </c>
      <c r="G83">
        <v>38.1</v>
      </c>
      <c r="H83">
        <v>35.700000000000003</v>
      </c>
      <c r="I83">
        <v>54</v>
      </c>
      <c r="J83">
        <v>127.7</v>
      </c>
      <c r="K83">
        <v>90.8</v>
      </c>
      <c r="L83">
        <v>54.6</v>
      </c>
      <c r="M83">
        <v>78.400000000000006</v>
      </c>
      <c r="N83">
        <v>163.80000000000001</v>
      </c>
      <c r="O83">
        <v>275.3</v>
      </c>
      <c r="P83">
        <v>127.7</v>
      </c>
      <c r="Q83">
        <v>273.10000000000002</v>
      </c>
      <c r="R83">
        <v>860.5</v>
      </c>
    </row>
    <row r="84" spans="1:18">
      <c r="A84" s="30">
        <v>1982</v>
      </c>
      <c r="B84">
        <v>60.6</v>
      </c>
      <c r="C84">
        <v>33.4</v>
      </c>
      <c r="D84">
        <v>94.2</v>
      </c>
      <c r="E84">
        <v>24.7</v>
      </c>
      <c r="F84">
        <v>32.6</v>
      </c>
      <c r="G84">
        <v>134</v>
      </c>
      <c r="H84">
        <v>28.5</v>
      </c>
      <c r="I84">
        <v>83.3</v>
      </c>
      <c r="J84">
        <v>71.2</v>
      </c>
      <c r="K84">
        <v>73.599999999999994</v>
      </c>
      <c r="L84">
        <v>96.5</v>
      </c>
      <c r="M84">
        <v>76.599999999999994</v>
      </c>
      <c r="N84">
        <v>172.5</v>
      </c>
      <c r="O84">
        <v>151.6</v>
      </c>
      <c r="P84">
        <v>245.8</v>
      </c>
      <c r="Q84">
        <v>241.3</v>
      </c>
      <c r="R84">
        <v>809.2</v>
      </c>
    </row>
    <row r="85" spans="1:18">
      <c r="A85" s="30">
        <v>1983</v>
      </c>
      <c r="B85">
        <v>80</v>
      </c>
      <c r="C85">
        <v>30.3</v>
      </c>
      <c r="D85">
        <v>55.3</v>
      </c>
      <c r="E85">
        <v>107.7</v>
      </c>
      <c r="F85">
        <v>111.6</v>
      </c>
      <c r="G85">
        <v>21.9</v>
      </c>
      <c r="H85">
        <v>44</v>
      </c>
      <c r="I85">
        <v>27.4</v>
      </c>
      <c r="J85">
        <v>89.3</v>
      </c>
      <c r="K85">
        <v>64.8</v>
      </c>
      <c r="L85">
        <v>42.6</v>
      </c>
      <c r="M85">
        <v>94.9</v>
      </c>
      <c r="N85">
        <v>186.8</v>
      </c>
      <c r="O85">
        <v>274.60000000000002</v>
      </c>
      <c r="P85">
        <v>93.3</v>
      </c>
      <c r="Q85">
        <v>196.6</v>
      </c>
      <c r="R85">
        <v>769.6</v>
      </c>
    </row>
    <row r="86" spans="1:18">
      <c r="A86" s="30">
        <v>1984</v>
      </c>
      <c r="B86">
        <v>114.2</v>
      </c>
      <c r="C86">
        <v>51.8</v>
      </c>
      <c r="D86">
        <v>55.6</v>
      </c>
      <c r="E86">
        <v>8.6999999999999993</v>
      </c>
      <c r="F86">
        <v>58.7</v>
      </c>
      <c r="G86">
        <v>44.8</v>
      </c>
      <c r="H86">
        <v>18.3</v>
      </c>
      <c r="I86">
        <v>62.3</v>
      </c>
      <c r="J86">
        <v>104.3</v>
      </c>
      <c r="K86">
        <v>74.400000000000006</v>
      </c>
      <c r="L86">
        <v>127.1</v>
      </c>
      <c r="M86">
        <v>54.4</v>
      </c>
      <c r="N86">
        <v>260.89999999999998</v>
      </c>
      <c r="O86">
        <v>123.1</v>
      </c>
      <c r="P86">
        <v>125.5</v>
      </c>
      <c r="Q86">
        <v>305.7</v>
      </c>
      <c r="R86">
        <v>774.7</v>
      </c>
    </row>
    <row r="87" spans="1:18">
      <c r="A87" s="30">
        <v>1985</v>
      </c>
      <c r="B87">
        <v>55.6</v>
      </c>
      <c r="C87">
        <v>28.5</v>
      </c>
      <c r="D87">
        <v>50.1</v>
      </c>
      <c r="E87">
        <v>61.5</v>
      </c>
      <c r="F87">
        <v>72.3</v>
      </c>
      <c r="G87">
        <v>95.4</v>
      </c>
      <c r="H87">
        <v>62.2</v>
      </c>
      <c r="I87">
        <v>85.9</v>
      </c>
      <c r="J87">
        <v>28.9</v>
      </c>
      <c r="K87">
        <v>46.4</v>
      </c>
      <c r="L87">
        <v>66.3</v>
      </c>
      <c r="M87">
        <v>101.7</v>
      </c>
      <c r="N87">
        <v>138.6</v>
      </c>
      <c r="O87">
        <v>183.8</v>
      </c>
      <c r="P87">
        <v>243.5</v>
      </c>
      <c r="Q87">
        <v>141.6</v>
      </c>
      <c r="R87">
        <v>754.8</v>
      </c>
    </row>
    <row r="88" spans="1:18">
      <c r="A88" s="30">
        <v>1986</v>
      </c>
      <c r="B88">
        <v>108.1</v>
      </c>
      <c r="C88">
        <v>16.7</v>
      </c>
      <c r="D88">
        <v>65.599999999999994</v>
      </c>
      <c r="E88">
        <v>82.8</v>
      </c>
      <c r="F88">
        <v>79.7</v>
      </c>
      <c r="G88">
        <v>37.299999999999997</v>
      </c>
      <c r="H88">
        <v>42.9</v>
      </c>
      <c r="I88">
        <v>115.4</v>
      </c>
      <c r="J88">
        <v>17</v>
      </c>
      <c r="K88">
        <v>77.400000000000006</v>
      </c>
      <c r="L88">
        <v>95</v>
      </c>
      <c r="M88">
        <v>113.2</v>
      </c>
      <c r="N88">
        <v>226.4</v>
      </c>
      <c r="O88">
        <v>228.2</v>
      </c>
      <c r="P88">
        <v>195.5</v>
      </c>
      <c r="Q88">
        <v>189.4</v>
      </c>
      <c r="R88">
        <v>851</v>
      </c>
    </row>
    <row r="89" spans="1:18">
      <c r="A89" s="30">
        <v>1987</v>
      </c>
      <c r="B89">
        <v>24.1</v>
      </c>
      <c r="C89">
        <v>45.2</v>
      </c>
      <c r="D89">
        <v>76</v>
      </c>
      <c r="E89">
        <v>61.1</v>
      </c>
      <c r="F89">
        <v>41.2</v>
      </c>
      <c r="G89">
        <v>112.5</v>
      </c>
      <c r="H89">
        <v>56.4</v>
      </c>
      <c r="I89">
        <v>60.7</v>
      </c>
      <c r="J89">
        <v>54.2</v>
      </c>
      <c r="K89">
        <v>134.1</v>
      </c>
      <c r="L89">
        <v>64.5</v>
      </c>
      <c r="M89">
        <v>44</v>
      </c>
      <c r="N89">
        <v>182.5</v>
      </c>
      <c r="O89">
        <v>178.2</v>
      </c>
      <c r="P89">
        <v>229.7</v>
      </c>
      <c r="Q89">
        <v>252.7</v>
      </c>
      <c r="R89">
        <v>774</v>
      </c>
    </row>
    <row r="90" spans="1:18">
      <c r="A90" s="30">
        <v>1988</v>
      </c>
      <c r="B90">
        <v>124.1</v>
      </c>
      <c r="C90">
        <v>53.6</v>
      </c>
      <c r="D90">
        <v>87.4</v>
      </c>
      <c r="E90">
        <v>34.9</v>
      </c>
      <c r="F90">
        <v>52</v>
      </c>
      <c r="G90">
        <v>45.9</v>
      </c>
      <c r="H90">
        <v>120.6</v>
      </c>
      <c r="I90">
        <v>71.5</v>
      </c>
      <c r="J90">
        <v>47.3</v>
      </c>
      <c r="K90">
        <v>68.5</v>
      </c>
      <c r="L90">
        <v>39.200000000000003</v>
      </c>
      <c r="M90">
        <v>36.200000000000003</v>
      </c>
      <c r="N90">
        <v>221.7</v>
      </c>
      <c r="O90">
        <v>174.2</v>
      </c>
      <c r="P90">
        <v>238</v>
      </c>
      <c r="Q90">
        <v>155</v>
      </c>
      <c r="R90">
        <v>781.2</v>
      </c>
    </row>
    <row r="91" spans="1:18">
      <c r="A91" s="30">
        <v>1989</v>
      </c>
      <c r="B91">
        <v>34</v>
      </c>
      <c r="C91">
        <v>67.599999999999994</v>
      </c>
      <c r="D91">
        <v>67.900000000000006</v>
      </c>
      <c r="E91">
        <v>91.5</v>
      </c>
      <c r="F91">
        <v>25.4</v>
      </c>
      <c r="G91">
        <v>55.1</v>
      </c>
      <c r="H91">
        <v>42.8</v>
      </c>
      <c r="I91">
        <v>45.7</v>
      </c>
      <c r="J91">
        <v>35.9</v>
      </c>
      <c r="K91">
        <v>82.9</v>
      </c>
      <c r="L91">
        <v>50.4</v>
      </c>
      <c r="M91">
        <v>127.8</v>
      </c>
      <c r="N91">
        <v>137.80000000000001</v>
      </c>
      <c r="O91">
        <v>184.8</v>
      </c>
      <c r="P91">
        <v>143.5</v>
      </c>
      <c r="Q91">
        <v>169.1</v>
      </c>
      <c r="R91">
        <v>726.8</v>
      </c>
    </row>
    <row r="92" spans="1:18">
      <c r="A92" s="30">
        <v>1990</v>
      </c>
      <c r="B92">
        <v>107.2</v>
      </c>
      <c r="C92">
        <v>112.6</v>
      </c>
      <c r="D92">
        <v>20.3</v>
      </c>
      <c r="E92">
        <v>32</v>
      </c>
      <c r="F92">
        <v>17.7</v>
      </c>
      <c r="G92">
        <v>60.9</v>
      </c>
      <c r="H92">
        <v>28.6</v>
      </c>
      <c r="I92">
        <v>37.799999999999997</v>
      </c>
      <c r="J92">
        <v>42.8</v>
      </c>
      <c r="K92">
        <v>91.2</v>
      </c>
      <c r="L92">
        <v>47.5</v>
      </c>
      <c r="M92">
        <v>85.6</v>
      </c>
      <c r="N92">
        <v>347.7</v>
      </c>
      <c r="O92">
        <v>69.900000000000006</v>
      </c>
      <c r="P92">
        <v>127.4</v>
      </c>
      <c r="Q92">
        <v>181.5</v>
      </c>
      <c r="R92">
        <v>684.3</v>
      </c>
    </row>
    <row r="93" spans="1:18">
      <c r="A93" s="30">
        <v>1991</v>
      </c>
      <c r="B93">
        <v>75.900000000000006</v>
      </c>
      <c r="C93">
        <v>49</v>
      </c>
      <c r="D93">
        <v>59.7</v>
      </c>
      <c r="E93">
        <v>63</v>
      </c>
      <c r="F93">
        <v>11.4</v>
      </c>
      <c r="G93">
        <v>80.5</v>
      </c>
      <c r="H93">
        <v>71.8</v>
      </c>
      <c r="I93">
        <v>21.2</v>
      </c>
      <c r="J93">
        <v>55.6</v>
      </c>
      <c r="K93">
        <v>54.2</v>
      </c>
      <c r="L93">
        <v>77</v>
      </c>
      <c r="M93">
        <v>42.3</v>
      </c>
      <c r="N93">
        <v>210.5</v>
      </c>
      <c r="O93">
        <v>134.1</v>
      </c>
      <c r="P93">
        <v>173.5</v>
      </c>
      <c r="Q93">
        <v>186.8</v>
      </c>
      <c r="R93">
        <v>661.6</v>
      </c>
    </row>
    <row r="94" spans="1:18">
      <c r="A94" s="30">
        <v>1992</v>
      </c>
      <c r="B94">
        <v>58.9</v>
      </c>
      <c r="C94">
        <v>33.5</v>
      </c>
      <c r="D94">
        <v>69.2</v>
      </c>
      <c r="E94">
        <v>56.1</v>
      </c>
      <c r="F94">
        <v>59</v>
      </c>
      <c r="G94">
        <v>45.8</v>
      </c>
      <c r="H94">
        <v>87.6</v>
      </c>
      <c r="I94">
        <v>119.3</v>
      </c>
      <c r="J94">
        <v>83.3</v>
      </c>
      <c r="K94">
        <v>74.5</v>
      </c>
      <c r="L94">
        <v>114.4</v>
      </c>
      <c r="M94">
        <v>64</v>
      </c>
      <c r="N94">
        <v>134.69999999999999</v>
      </c>
      <c r="O94">
        <v>184.2</v>
      </c>
      <c r="P94">
        <v>252.7</v>
      </c>
      <c r="Q94">
        <v>272.2</v>
      </c>
      <c r="R94">
        <v>865.6</v>
      </c>
    </row>
    <row r="95" spans="1:18">
      <c r="A95" s="30">
        <v>1993</v>
      </c>
      <c r="B95">
        <v>87.4</v>
      </c>
      <c r="C95">
        <v>9.9</v>
      </c>
      <c r="D95">
        <v>17.3</v>
      </c>
      <c r="E95">
        <v>83.3</v>
      </c>
      <c r="F95">
        <v>77.3</v>
      </c>
      <c r="G95">
        <v>64.7</v>
      </c>
      <c r="H95">
        <v>77.8</v>
      </c>
      <c r="I95">
        <v>44.7</v>
      </c>
      <c r="J95">
        <v>101.4</v>
      </c>
      <c r="K95">
        <v>75.5</v>
      </c>
      <c r="L95">
        <v>60.8</v>
      </c>
      <c r="M95">
        <v>132.69999999999999</v>
      </c>
      <c r="N95">
        <v>161.30000000000001</v>
      </c>
      <c r="O95">
        <v>177.9</v>
      </c>
      <c r="P95">
        <v>187.3</v>
      </c>
      <c r="Q95">
        <v>237.7</v>
      </c>
      <c r="R95">
        <v>832.9</v>
      </c>
    </row>
    <row r="96" spans="1:18">
      <c r="A96" s="30">
        <v>1994</v>
      </c>
      <c r="B96">
        <v>95.8</v>
      </c>
      <c r="C96">
        <v>67.7</v>
      </c>
      <c r="D96">
        <v>72.400000000000006</v>
      </c>
      <c r="E96">
        <v>57.1</v>
      </c>
      <c r="F96">
        <v>56.6</v>
      </c>
      <c r="G96">
        <v>25.4</v>
      </c>
      <c r="H96">
        <v>42.2</v>
      </c>
      <c r="I96">
        <v>55.8</v>
      </c>
      <c r="J96">
        <v>113.7</v>
      </c>
      <c r="K96">
        <v>70.8</v>
      </c>
      <c r="L96">
        <v>75.8</v>
      </c>
      <c r="M96">
        <v>109.5</v>
      </c>
      <c r="N96">
        <v>296.3</v>
      </c>
      <c r="O96">
        <v>186.1</v>
      </c>
      <c r="P96">
        <v>123.5</v>
      </c>
      <c r="Q96">
        <v>260.3</v>
      </c>
      <c r="R96">
        <v>843</v>
      </c>
    </row>
    <row r="97" spans="1:18">
      <c r="A97" s="30">
        <v>1995</v>
      </c>
      <c r="B97">
        <v>131.19999999999999</v>
      </c>
      <c r="C97">
        <v>87.8</v>
      </c>
      <c r="D97">
        <v>54.2</v>
      </c>
      <c r="E97">
        <v>21.4</v>
      </c>
      <c r="F97">
        <v>47.7</v>
      </c>
      <c r="G97">
        <v>14.9</v>
      </c>
      <c r="H97">
        <v>30.1</v>
      </c>
      <c r="I97">
        <v>8.3000000000000007</v>
      </c>
      <c r="J97">
        <v>97.6</v>
      </c>
      <c r="K97">
        <v>38.200000000000003</v>
      </c>
      <c r="L97">
        <v>65.2</v>
      </c>
      <c r="M97">
        <v>77.2</v>
      </c>
      <c r="N97">
        <v>328.5</v>
      </c>
      <c r="O97">
        <v>123.2</v>
      </c>
      <c r="P97">
        <v>53.3</v>
      </c>
      <c r="Q97">
        <v>201.1</v>
      </c>
      <c r="R97">
        <v>673.8</v>
      </c>
    </row>
    <row r="98" spans="1:18">
      <c r="A98" s="30">
        <v>1996</v>
      </c>
      <c r="B98">
        <v>45.2</v>
      </c>
      <c r="C98">
        <v>67.099999999999994</v>
      </c>
      <c r="D98">
        <v>38.799999999999997</v>
      </c>
      <c r="E98">
        <v>48.1</v>
      </c>
      <c r="F98">
        <v>44.3</v>
      </c>
      <c r="G98">
        <v>29.7</v>
      </c>
      <c r="H98">
        <v>37.1</v>
      </c>
      <c r="I98">
        <v>68.900000000000006</v>
      </c>
      <c r="J98">
        <v>23.1</v>
      </c>
      <c r="K98">
        <v>65.5</v>
      </c>
      <c r="L98">
        <v>95.4</v>
      </c>
      <c r="M98">
        <v>55.3</v>
      </c>
      <c r="N98">
        <v>189.5</v>
      </c>
      <c r="O98">
        <v>131.19999999999999</v>
      </c>
      <c r="P98">
        <v>135.69999999999999</v>
      </c>
      <c r="Q98">
        <v>184</v>
      </c>
      <c r="R98">
        <v>618.4</v>
      </c>
    </row>
    <row r="99" spans="1:18">
      <c r="A99" s="30">
        <v>1997</v>
      </c>
      <c r="B99">
        <v>12.2</v>
      </c>
      <c r="C99">
        <v>89.6</v>
      </c>
      <c r="D99">
        <v>24</v>
      </c>
      <c r="E99">
        <v>27.4</v>
      </c>
      <c r="F99">
        <v>75.7</v>
      </c>
      <c r="G99">
        <v>119.6</v>
      </c>
      <c r="H99">
        <v>47</v>
      </c>
      <c r="I99">
        <v>86.1</v>
      </c>
      <c r="J99">
        <v>28.2</v>
      </c>
      <c r="K99">
        <v>59.2</v>
      </c>
      <c r="L99">
        <v>88.2</v>
      </c>
      <c r="M99">
        <v>76.400000000000006</v>
      </c>
      <c r="N99">
        <v>157.1</v>
      </c>
      <c r="O99">
        <v>127.1</v>
      </c>
      <c r="P99">
        <v>252.6</v>
      </c>
      <c r="Q99">
        <v>175.6</v>
      </c>
      <c r="R99">
        <v>733.6</v>
      </c>
    </row>
    <row r="100" spans="1:18">
      <c r="A100" s="30">
        <v>1998</v>
      </c>
      <c r="B100">
        <v>95.4</v>
      </c>
      <c r="C100">
        <v>17.600000000000001</v>
      </c>
      <c r="D100">
        <v>84.4</v>
      </c>
      <c r="E100">
        <v>117.1</v>
      </c>
      <c r="F100">
        <v>23.9</v>
      </c>
      <c r="G100">
        <v>119</v>
      </c>
      <c r="H100">
        <v>40</v>
      </c>
      <c r="I100">
        <v>46.6</v>
      </c>
      <c r="J100">
        <v>81.8</v>
      </c>
      <c r="K100">
        <v>140.6</v>
      </c>
      <c r="L100">
        <v>60.6</v>
      </c>
      <c r="M100">
        <v>70.599999999999994</v>
      </c>
      <c r="N100">
        <v>189.5</v>
      </c>
      <c r="O100">
        <v>225.4</v>
      </c>
      <c r="P100">
        <v>205.6</v>
      </c>
      <c r="Q100">
        <v>283.10000000000002</v>
      </c>
      <c r="R100">
        <v>897.6</v>
      </c>
    </row>
    <row r="101" spans="1:18">
      <c r="A101" s="30">
        <v>1999</v>
      </c>
      <c r="B101">
        <v>114.8</v>
      </c>
      <c r="C101">
        <v>43</v>
      </c>
      <c r="D101">
        <v>67.900000000000006</v>
      </c>
      <c r="E101">
        <v>70.2</v>
      </c>
      <c r="F101">
        <v>62.6</v>
      </c>
      <c r="G101">
        <v>76.3</v>
      </c>
      <c r="H101">
        <v>21.9</v>
      </c>
      <c r="I101">
        <v>99.6</v>
      </c>
      <c r="J101">
        <v>104.5</v>
      </c>
      <c r="K101">
        <v>79</v>
      </c>
      <c r="L101">
        <v>47.7</v>
      </c>
      <c r="M101">
        <v>117.5</v>
      </c>
      <c r="N101">
        <v>228.4</v>
      </c>
      <c r="O101">
        <v>200.8</v>
      </c>
      <c r="P101">
        <v>197.8</v>
      </c>
      <c r="Q101">
        <v>231.3</v>
      </c>
      <c r="R101">
        <v>905.1</v>
      </c>
    </row>
    <row r="102" spans="1:18">
      <c r="A102" s="30">
        <v>2000</v>
      </c>
      <c r="B102">
        <v>37.6</v>
      </c>
      <c r="C102">
        <v>78.099999999999994</v>
      </c>
      <c r="D102">
        <v>32.5</v>
      </c>
      <c r="E102">
        <v>137.9</v>
      </c>
      <c r="F102">
        <v>73.2</v>
      </c>
      <c r="G102">
        <v>42.3</v>
      </c>
      <c r="H102">
        <v>55.1</v>
      </c>
      <c r="I102">
        <v>56.4</v>
      </c>
      <c r="J102">
        <v>115.3</v>
      </c>
      <c r="K102">
        <v>145.1</v>
      </c>
      <c r="L102">
        <v>144</v>
      </c>
      <c r="M102">
        <v>116.7</v>
      </c>
      <c r="N102">
        <v>233.2</v>
      </c>
      <c r="O102">
        <v>243.6</v>
      </c>
      <c r="P102">
        <v>153.80000000000001</v>
      </c>
      <c r="Q102">
        <v>404.5</v>
      </c>
      <c r="R102">
        <v>1034.2</v>
      </c>
    </row>
    <row r="103" spans="1:18">
      <c r="A103" s="30">
        <v>2001</v>
      </c>
      <c r="B103">
        <v>51.3</v>
      </c>
      <c r="C103">
        <v>81.599999999999994</v>
      </c>
      <c r="D103">
        <v>71.5</v>
      </c>
      <c r="E103">
        <v>94</v>
      </c>
      <c r="F103">
        <v>53.7</v>
      </c>
      <c r="G103">
        <v>37.200000000000003</v>
      </c>
      <c r="H103">
        <v>69.2</v>
      </c>
      <c r="I103">
        <v>75.2</v>
      </c>
      <c r="J103">
        <v>66.900000000000006</v>
      </c>
      <c r="K103">
        <v>116</v>
      </c>
      <c r="L103">
        <v>45.8</v>
      </c>
      <c r="M103">
        <v>32.700000000000003</v>
      </c>
      <c r="N103">
        <v>249.6</v>
      </c>
      <c r="O103">
        <v>219.2</v>
      </c>
      <c r="P103">
        <v>181.6</v>
      </c>
      <c r="Q103">
        <v>228.7</v>
      </c>
      <c r="R103">
        <v>795</v>
      </c>
    </row>
    <row r="104" spans="1:18">
      <c r="A104" s="30">
        <v>2002</v>
      </c>
      <c r="B104">
        <v>66.3</v>
      </c>
      <c r="C104">
        <v>116.8</v>
      </c>
      <c r="D104">
        <v>37.6</v>
      </c>
      <c r="E104">
        <v>45.4</v>
      </c>
      <c r="F104">
        <v>74.7</v>
      </c>
      <c r="G104">
        <v>46.4</v>
      </c>
      <c r="H104">
        <v>93.9</v>
      </c>
      <c r="I104">
        <v>63.2</v>
      </c>
      <c r="J104">
        <v>30.4</v>
      </c>
      <c r="K104">
        <v>126.4</v>
      </c>
      <c r="L104">
        <v>115.3</v>
      </c>
      <c r="M104">
        <v>110.2</v>
      </c>
      <c r="N104">
        <v>215.8</v>
      </c>
      <c r="O104">
        <v>157.69999999999999</v>
      </c>
      <c r="P104">
        <v>203.5</v>
      </c>
      <c r="Q104">
        <v>272.2</v>
      </c>
      <c r="R104">
        <v>926.7</v>
      </c>
    </row>
    <row r="105" spans="1:18">
      <c r="A105" s="30">
        <v>2003</v>
      </c>
      <c r="B105">
        <v>64.599999999999994</v>
      </c>
      <c r="C105">
        <v>28.3</v>
      </c>
      <c r="D105">
        <v>32.799999999999997</v>
      </c>
      <c r="E105">
        <v>41.3</v>
      </c>
      <c r="F105">
        <v>65.5</v>
      </c>
      <c r="G105">
        <v>67.2</v>
      </c>
      <c r="H105">
        <v>64.5</v>
      </c>
      <c r="I105">
        <v>16.100000000000001</v>
      </c>
      <c r="J105">
        <v>29.1</v>
      </c>
      <c r="K105">
        <v>47.8</v>
      </c>
      <c r="L105">
        <v>69.8</v>
      </c>
      <c r="M105">
        <v>85.6</v>
      </c>
      <c r="N105">
        <v>203.2</v>
      </c>
      <c r="O105">
        <v>139.69999999999999</v>
      </c>
      <c r="P105">
        <v>147.80000000000001</v>
      </c>
      <c r="Q105">
        <v>146.6</v>
      </c>
      <c r="R105">
        <v>612.6</v>
      </c>
    </row>
    <row r="106" spans="1:18">
      <c r="A106" s="30">
        <v>2004</v>
      </c>
      <c r="B106">
        <v>98</v>
      </c>
      <c r="C106">
        <v>40.6</v>
      </c>
      <c r="D106">
        <v>41.2</v>
      </c>
      <c r="E106">
        <v>87.2</v>
      </c>
      <c r="F106">
        <v>43</v>
      </c>
      <c r="G106">
        <v>51.8</v>
      </c>
      <c r="H106">
        <v>60.5</v>
      </c>
      <c r="I106">
        <v>155.6</v>
      </c>
      <c r="J106">
        <v>51.3</v>
      </c>
      <c r="K106">
        <v>121.3</v>
      </c>
      <c r="L106">
        <v>46.5</v>
      </c>
      <c r="M106">
        <v>44</v>
      </c>
      <c r="N106">
        <v>224.2</v>
      </c>
      <c r="O106">
        <v>171.4</v>
      </c>
      <c r="P106">
        <v>268</v>
      </c>
      <c r="Q106">
        <v>219.1</v>
      </c>
      <c r="R106">
        <v>841.1</v>
      </c>
    </row>
    <row r="107" spans="1:18">
      <c r="A107" s="30">
        <v>2005</v>
      </c>
      <c r="B107">
        <v>42.4</v>
      </c>
      <c r="C107">
        <v>44.5</v>
      </c>
      <c r="D107">
        <v>47.6</v>
      </c>
      <c r="E107">
        <v>61.8</v>
      </c>
      <c r="F107">
        <v>38.1</v>
      </c>
      <c r="G107">
        <v>54.4</v>
      </c>
      <c r="H107">
        <v>61.7</v>
      </c>
      <c r="I107">
        <v>53.4</v>
      </c>
      <c r="J107">
        <v>62.7</v>
      </c>
      <c r="K107">
        <v>95.8</v>
      </c>
      <c r="L107">
        <v>65.5</v>
      </c>
      <c r="M107">
        <v>55.9</v>
      </c>
      <c r="N107">
        <v>130.9</v>
      </c>
      <c r="O107">
        <v>147.5</v>
      </c>
      <c r="P107">
        <v>169.6</v>
      </c>
      <c r="Q107">
        <v>224.1</v>
      </c>
      <c r="R107">
        <v>684</v>
      </c>
    </row>
    <row r="108" spans="1:18">
      <c r="A108" s="30">
        <v>2006</v>
      </c>
      <c r="B108">
        <v>22.3</v>
      </c>
      <c r="C108">
        <v>41.7</v>
      </c>
      <c r="D108">
        <v>77.7</v>
      </c>
      <c r="E108">
        <v>43.6</v>
      </c>
      <c r="F108">
        <v>104.4</v>
      </c>
      <c r="G108">
        <v>16.5</v>
      </c>
      <c r="H108">
        <v>50.7</v>
      </c>
      <c r="I108">
        <v>85.3</v>
      </c>
      <c r="J108">
        <v>75.7</v>
      </c>
      <c r="K108">
        <v>95.3</v>
      </c>
      <c r="L108">
        <v>82.8</v>
      </c>
      <c r="M108">
        <v>100.9</v>
      </c>
      <c r="N108">
        <v>119.9</v>
      </c>
      <c r="O108">
        <v>225.7</v>
      </c>
      <c r="P108">
        <v>152.5</v>
      </c>
      <c r="Q108">
        <v>253.8</v>
      </c>
      <c r="R108">
        <v>796.9</v>
      </c>
    </row>
    <row r="109" spans="1:18">
      <c r="A109" s="30">
        <v>2007</v>
      </c>
      <c r="B109">
        <v>91.9</v>
      </c>
      <c r="C109">
        <v>85</v>
      </c>
      <c r="D109">
        <v>55.3</v>
      </c>
      <c r="E109">
        <v>8.6999999999999993</v>
      </c>
      <c r="F109">
        <v>112.5</v>
      </c>
      <c r="G109">
        <v>167</v>
      </c>
      <c r="H109">
        <v>144.5</v>
      </c>
      <c r="I109">
        <v>40.700000000000003</v>
      </c>
      <c r="J109">
        <v>38.5</v>
      </c>
      <c r="K109">
        <v>41.4</v>
      </c>
      <c r="L109">
        <v>64.400000000000006</v>
      </c>
      <c r="M109">
        <v>78</v>
      </c>
      <c r="N109">
        <v>277.8</v>
      </c>
      <c r="O109">
        <v>176.6</v>
      </c>
      <c r="P109">
        <v>352.2</v>
      </c>
      <c r="Q109">
        <v>144.30000000000001</v>
      </c>
      <c r="R109">
        <v>928.1</v>
      </c>
    </row>
    <row r="110" spans="1:18">
      <c r="A110" s="30">
        <v>2008</v>
      </c>
      <c r="B110">
        <v>127</v>
      </c>
      <c r="C110">
        <v>36.799999999999997</v>
      </c>
      <c r="D110">
        <v>84.4</v>
      </c>
      <c r="E110">
        <v>62.9</v>
      </c>
      <c r="F110">
        <v>59.7</v>
      </c>
      <c r="G110">
        <v>52.9</v>
      </c>
      <c r="H110">
        <v>98.3</v>
      </c>
      <c r="I110">
        <v>102.8</v>
      </c>
      <c r="J110">
        <v>103.9</v>
      </c>
      <c r="K110">
        <v>78.599999999999994</v>
      </c>
      <c r="L110">
        <v>76.400000000000006</v>
      </c>
      <c r="M110">
        <v>54.8</v>
      </c>
      <c r="N110">
        <v>241.9</v>
      </c>
      <c r="O110">
        <v>207</v>
      </c>
      <c r="P110">
        <v>254.1</v>
      </c>
      <c r="Q110">
        <v>258.89999999999998</v>
      </c>
      <c r="R110">
        <v>938.6</v>
      </c>
    </row>
    <row r="111" spans="1:18">
      <c r="A111" s="30">
        <v>2009</v>
      </c>
      <c r="B111">
        <v>66.2</v>
      </c>
      <c r="C111">
        <v>40.6</v>
      </c>
      <c r="D111">
        <v>32.299999999999997</v>
      </c>
      <c r="E111">
        <v>40.5</v>
      </c>
      <c r="F111">
        <v>57</v>
      </c>
      <c r="G111">
        <v>68.900000000000006</v>
      </c>
      <c r="H111">
        <v>127.5</v>
      </c>
      <c r="I111">
        <v>53.5</v>
      </c>
      <c r="J111">
        <v>23.7</v>
      </c>
      <c r="K111">
        <v>57.3</v>
      </c>
      <c r="L111">
        <v>141</v>
      </c>
      <c r="M111">
        <v>74</v>
      </c>
      <c r="N111">
        <v>161.6</v>
      </c>
      <c r="O111">
        <v>129.80000000000001</v>
      </c>
      <c r="P111">
        <v>250</v>
      </c>
      <c r="Q111">
        <v>222</v>
      </c>
      <c r="R111">
        <v>782.5</v>
      </c>
    </row>
    <row r="112" spans="1:18">
      <c r="A112" s="30">
        <v>2010</v>
      </c>
      <c r="B112">
        <v>61.2</v>
      </c>
      <c r="C112">
        <v>56.1</v>
      </c>
      <c r="D112">
        <v>50.2</v>
      </c>
      <c r="E112">
        <v>24.9</v>
      </c>
      <c r="F112">
        <v>31.6</v>
      </c>
      <c r="G112">
        <v>40.6</v>
      </c>
      <c r="H112">
        <v>53.4</v>
      </c>
      <c r="I112">
        <v>98.4</v>
      </c>
      <c r="J112">
        <v>67.5</v>
      </c>
      <c r="K112">
        <v>65</v>
      </c>
      <c r="L112">
        <v>71.3</v>
      </c>
      <c r="M112">
        <v>27.6</v>
      </c>
      <c r="N112">
        <v>191.3</v>
      </c>
      <c r="O112">
        <v>106.7</v>
      </c>
      <c r="P112">
        <v>192.5</v>
      </c>
      <c r="Q112">
        <v>203.7</v>
      </c>
      <c r="R112">
        <v>647.70000000000005</v>
      </c>
    </row>
    <row r="113" spans="1:19">
      <c r="A113" s="30">
        <v>2011</v>
      </c>
      <c r="B113">
        <v>56.8</v>
      </c>
      <c r="C113">
        <v>72.5</v>
      </c>
      <c r="D113">
        <v>12</v>
      </c>
      <c r="E113">
        <v>7.9</v>
      </c>
      <c r="F113">
        <v>54</v>
      </c>
      <c r="G113">
        <v>55.8</v>
      </c>
      <c r="H113">
        <v>48.5</v>
      </c>
      <c r="I113">
        <v>57.1</v>
      </c>
      <c r="J113">
        <v>41.5</v>
      </c>
      <c r="K113">
        <v>52.8</v>
      </c>
      <c r="L113">
        <v>42.9</v>
      </c>
      <c r="M113">
        <v>93.4</v>
      </c>
      <c r="N113">
        <v>156.80000000000001</v>
      </c>
      <c r="O113">
        <v>73.900000000000006</v>
      </c>
      <c r="P113">
        <v>161.5</v>
      </c>
      <c r="Q113">
        <v>137.19999999999999</v>
      </c>
      <c r="R113">
        <v>595.29999999999995</v>
      </c>
    </row>
    <row r="114" spans="1:19">
      <c r="A114" s="30">
        <v>2012</v>
      </c>
      <c r="B114">
        <v>62.8</v>
      </c>
      <c r="C114">
        <v>29</v>
      </c>
      <c r="D114">
        <v>22.9</v>
      </c>
      <c r="E114">
        <v>140.5</v>
      </c>
      <c r="F114">
        <v>51.7</v>
      </c>
      <c r="G114">
        <v>152.19999999999999</v>
      </c>
      <c r="H114">
        <v>112.9</v>
      </c>
      <c r="I114">
        <v>88.1</v>
      </c>
      <c r="J114">
        <v>87.6</v>
      </c>
      <c r="K114">
        <v>86.9</v>
      </c>
      <c r="L114">
        <v>113.2</v>
      </c>
      <c r="M114">
        <v>137.80000000000001</v>
      </c>
      <c r="N114">
        <v>185.2</v>
      </c>
      <c r="O114">
        <v>215.1</v>
      </c>
      <c r="P114">
        <v>353.2</v>
      </c>
      <c r="Q114">
        <v>287.7</v>
      </c>
      <c r="R114">
        <v>1085.5</v>
      </c>
    </row>
    <row r="115" spans="1:19">
      <c r="A115" s="30">
        <v>2013</v>
      </c>
      <c r="B115">
        <v>64.2</v>
      </c>
      <c r="C115">
        <v>45.5</v>
      </c>
      <c r="D115">
        <v>65.2</v>
      </c>
      <c r="E115">
        <v>21.9</v>
      </c>
      <c r="F115">
        <v>78.7</v>
      </c>
      <c r="G115">
        <v>36.299999999999997</v>
      </c>
      <c r="H115">
        <v>67.400000000000006</v>
      </c>
      <c r="I115">
        <v>53</v>
      </c>
      <c r="J115">
        <v>44.9</v>
      </c>
      <c r="K115">
        <v>133.1</v>
      </c>
      <c r="L115">
        <v>58.8</v>
      </c>
      <c r="M115">
        <v>89.7</v>
      </c>
      <c r="N115">
        <v>247.4</v>
      </c>
      <c r="O115">
        <v>165.8</v>
      </c>
      <c r="P115">
        <v>156.6</v>
      </c>
      <c r="Q115">
        <v>236.8</v>
      </c>
      <c r="R115">
        <v>758.6</v>
      </c>
    </row>
    <row r="116" spans="1:19">
      <c r="A116" s="30">
        <v>2014</v>
      </c>
      <c r="B116">
        <v>148.6</v>
      </c>
      <c r="C116">
        <v>108.8</v>
      </c>
      <c r="D116">
        <v>47.4</v>
      </c>
      <c r="E116">
        <v>46.1</v>
      </c>
      <c r="F116">
        <v>102.9</v>
      </c>
      <c r="G116">
        <v>51.7</v>
      </c>
      <c r="H116">
        <v>48.7</v>
      </c>
      <c r="I116">
        <v>102.6</v>
      </c>
      <c r="J116">
        <v>13.7</v>
      </c>
      <c r="K116">
        <v>85</v>
      </c>
      <c r="L116">
        <v>92.8</v>
      </c>
      <c r="M116">
        <v>72.8</v>
      </c>
      <c r="N116">
        <v>347.1</v>
      </c>
      <c r="O116">
        <v>196.4</v>
      </c>
      <c r="P116">
        <v>202.9</v>
      </c>
      <c r="Q116">
        <v>191.5</v>
      </c>
      <c r="R116">
        <v>921</v>
      </c>
    </row>
    <row r="117" spans="1:19">
      <c r="A117" s="30">
        <v>2015</v>
      </c>
      <c r="B117">
        <v>75.400000000000006</v>
      </c>
      <c r="C117">
        <v>41</v>
      </c>
      <c r="D117">
        <v>52.4</v>
      </c>
      <c r="E117">
        <v>23.3</v>
      </c>
      <c r="F117">
        <v>79.3</v>
      </c>
      <c r="G117">
        <v>37.6</v>
      </c>
      <c r="H117">
        <v>65.900000000000006</v>
      </c>
      <c r="I117">
        <v>80.3</v>
      </c>
      <c r="J117">
        <v>41.7</v>
      </c>
      <c r="K117">
        <v>57.2</v>
      </c>
      <c r="L117">
        <v>107.5</v>
      </c>
      <c r="M117">
        <v>120.8</v>
      </c>
      <c r="N117">
        <v>189.1</v>
      </c>
      <c r="O117">
        <v>155.1</v>
      </c>
      <c r="P117">
        <v>183.8</v>
      </c>
      <c r="Q117">
        <v>206.4</v>
      </c>
      <c r="R117">
        <v>782.4</v>
      </c>
    </row>
    <row r="118" spans="1:19">
      <c r="A118" s="30">
        <v>2016</v>
      </c>
      <c r="B118">
        <v>98.7</v>
      </c>
      <c r="C118">
        <v>69.900000000000006</v>
      </c>
      <c r="D118">
        <v>82.6</v>
      </c>
      <c r="E118">
        <v>62.1</v>
      </c>
      <c r="F118">
        <v>54.7</v>
      </c>
      <c r="G118">
        <v>100.8</v>
      </c>
      <c r="H118">
        <v>35.1</v>
      </c>
      <c r="I118">
        <v>64.7</v>
      </c>
      <c r="J118">
        <v>58.7</v>
      </c>
      <c r="K118">
        <v>28.3</v>
      </c>
      <c r="L118">
        <v>96</v>
      </c>
      <c r="M118">
        <v>33.9</v>
      </c>
      <c r="N118">
        <v>289.39999999999998</v>
      </c>
      <c r="O118">
        <v>199.4</v>
      </c>
      <c r="P118">
        <v>200.6</v>
      </c>
      <c r="Q118">
        <v>183.1</v>
      </c>
      <c r="R118">
        <v>785.6</v>
      </c>
    </row>
    <row r="119" spans="1:19">
      <c r="A119" s="30">
        <v>2017</v>
      </c>
      <c r="B119">
        <v>59</v>
      </c>
      <c r="C119">
        <v>55.9</v>
      </c>
      <c r="D119">
        <v>66.7</v>
      </c>
      <c r="E119">
        <v>16.3</v>
      </c>
      <c r="F119">
        <v>55.9</v>
      </c>
      <c r="G119">
        <v>66.2</v>
      </c>
      <c r="H119">
        <v>79.900000000000006</v>
      </c>
      <c r="I119">
        <v>68.099999999999994</v>
      </c>
      <c r="J119">
        <v>84.6</v>
      </c>
      <c r="K119">
        <v>46.3</v>
      </c>
      <c r="L119">
        <v>55</v>
      </c>
      <c r="M119">
        <v>87.8</v>
      </c>
      <c r="N119">
        <v>148.80000000000001</v>
      </c>
      <c r="O119">
        <v>138.9</v>
      </c>
      <c r="P119">
        <v>214.2</v>
      </c>
      <c r="Q119">
        <v>185.9</v>
      </c>
      <c r="R119">
        <v>741.8</v>
      </c>
    </row>
    <row r="120" spans="1:19">
      <c r="A120" s="30">
        <v>2018</v>
      </c>
      <c r="B120">
        <v>82.6</v>
      </c>
      <c r="C120">
        <v>37</v>
      </c>
      <c r="D120">
        <v>105</v>
      </c>
      <c r="E120">
        <v>79.3</v>
      </c>
      <c r="F120">
        <v>55.7</v>
      </c>
      <c r="G120">
        <v>11.5</v>
      </c>
      <c r="H120">
        <v>30.8</v>
      </c>
      <c r="I120">
        <v>55.5</v>
      </c>
      <c r="J120">
        <v>61.2</v>
      </c>
      <c r="K120">
        <v>54.2</v>
      </c>
      <c r="L120">
        <v>62.6</v>
      </c>
      <c r="M120">
        <v>92.8</v>
      </c>
      <c r="N120">
        <v>207.4</v>
      </c>
      <c r="O120">
        <v>240</v>
      </c>
      <c r="P120">
        <v>97.8</v>
      </c>
      <c r="Q120">
        <v>178</v>
      </c>
      <c r="R120">
        <v>728.1</v>
      </c>
    </row>
    <row r="121" spans="1:19">
      <c r="A121" s="30">
        <v>2019</v>
      </c>
      <c r="B121">
        <v>32.299999999999997</v>
      </c>
      <c r="C121">
        <v>38.5</v>
      </c>
      <c r="D121">
        <v>83.4</v>
      </c>
      <c r="E121">
        <v>36.1</v>
      </c>
      <c r="F121">
        <v>42.6</v>
      </c>
      <c r="G121">
        <v>122.4</v>
      </c>
      <c r="H121">
        <v>78</v>
      </c>
      <c r="I121">
        <v>77.7</v>
      </c>
      <c r="J121">
        <v>105.9</v>
      </c>
      <c r="K121">
        <v>125.1</v>
      </c>
      <c r="L121">
        <v>122.9</v>
      </c>
      <c r="M121">
        <v>86.2</v>
      </c>
      <c r="N121">
        <v>163.5</v>
      </c>
      <c r="O121">
        <v>162.1</v>
      </c>
      <c r="P121">
        <v>278.10000000000002</v>
      </c>
      <c r="Q121">
        <v>353.8</v>
      </c>
      <c r="R121">
        <v>950.9</v>
      </c>
      <c r="S121" t="s">
        <v>84</v>
      </c>
    </row>
    <row r="123" spans="1:19">
      <c r="A123" t="s">
        <v>80</v>
      </c>
      <c r="B123">
        <f>AVERAGE(Rainfall!B12:B121)</f>
        <v>74.329090909090922</v>
      </c>
      <c r="C123">
        <f>AVERAGE(Rainfall!C12:C121)</f>
        <v>56.213636363636382</v>
      </c>
      <c r="D123">
        <f>AVERAGE(Rainfall!D12:D121)</f>
        <v>55.625454545454538</v>
      </c>
      <c r="E123">
        <f>AVERAGE(Rainfall!E12:E121)</f>
        <v>53.611818181818187</v>
      </c>
      <c r="F123">
        <f>AVERAGE(Rainfall!F12:F121)</f>
        <v>59.388181818181813</v>
      </c>
      <c r="G123">
        <f>AVERAGE(Rainfall!G12:G121)</f>
        <v>57.86999999999999</v>
      </c>
      <c r="H123">
        <f>AVERAGE(Rainfall!H12:H121)</f>
        <v>65.561818181818182</v>
      </c>
      <c r="I123">
        <f>AVERAGE(Rainfall!I12:I121)</f>
        <v>72.126363636363607</v>
      </c>
      <c r="J123">
        <f>AVERAGE(Rainfall!J12:J121)</f>
        <v>63.98272727272726</v>
      </c>
      <c r="K123">
        <f>AVERAGE(Rainfall!K12:K121)</f>
        <v>74.443636363636358</v>
      </c>
      <c r="L123">
        <f>AVERAGE(Rainfall!L12:L121)</f>
        <v>77.959090909090932</v>
      </c>
      <c r="M123">
        <f>AVERAGE(Rainfall!M12:M121)</f>
        <v>78.591818181818141</v>
      </c>
      <c r="R123">
        <f>AVERAGE(Rainfall!R12:R120)</f>
        <v>788.22477064220209</v>
      </c>
      <c r="S123" t="s">
        <v>80</v>
      </c>
    </row>
    <row r="124" spans="1:19">
      <c r="R124" s="29">
        <f>R121/R123</f>
        <v>1.2063817776562122</v>
      </c>
      <c r="S124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2"/>
  <sheetViews>
    <sheetView topLeftCell="A112" workbookViewId="0">
      <selection activeCell="B122" sqref="B122:M122"/>
    </sheetView>
  </sheetViews>
  <sheetFormatPr defaultRowHeight="15"/>
  <sheetData>
    <row r="1" spans="1:18">
      <c r="A1" t="s">
        <v>78</v>
      </c>
      <c r="B1" s="31" t="s">
        <v>89</v>
      </c>
    </row>
    <row r="3" spans="1:18">
      <c r="A3" s="30" t="s">
        <v>88</v>
      </c>
    </row>
    <row r="4" spans="1:18">
      <c r="A4" s="30" t="s">
        <v>56</v>
      </c>
    </row>
    <row r="5" spans="1:18">
      <c r="A5" s="30" t="s">
        <v>57</v>
      </c>
    </row>
    <row r="6" spans="1:18">
      <c r="A6" s="30" t="s">
        <v>58</v>
      </c>
    </row>
    <row r="7" spans="1:18">
      <c r="A7" s="30" t="s">
        <v>79</v>
      </c>
    </row>
    <row r="8" spans="1:18">
      <c r="A8" s="30" t="s">
        <v>87</v>
      </c>
    </row>
    <row r="9" spans="1:18">
      <c r="A9" s="27"/>
    </row>
    <row r="10" spans="1:18">
      <c r="A10" s="30" t="s">
        <v>60</v>
      </c>
      <c r="B10" t="s">
        <v>61</v>
      </c>
      <c r="C10" t="s">
        <v>62</v>
      </c>
      <c r="D10" t="s">
        <v>63</v>
      </c>
      <c r="E10" t="s">
        <v>64</v>
      </c>
      <c r="F10" t="s">
        <v>65</v>
      </c>
      <c r="G10" t="s">
        <v>66</v>
      </c>
      <c r="H10" t="s">
        <v>67</v>
      </c>
      <c r="I10" t="s">
        <v>68</v>
      </c>
      <c r="J10" t="s">
        <v>69</v>
      </c>
      <c r="K10" t="s">
        <v>70</v>
      </c>
      <c r="L10" t="s">
        <v>71</v>
      </c>
      <c r="M10" t="s">
        <v>72</v>
      </c>
      <c r="N10" t="s">
        <v>73</v>
      </c>
      <c r="O10" t="s">
        <v>74</v>
      </c>
      <c r="P10" t="s">
        <v>75</v>
      </c>
      <c r="Q10" t="s">
        <v>76</v>
      </c>
      <c r="R10" t="s">
        <v>77</v>
      </c>
    </row>
    <row r="11" spans="1:18">
      <c r="A11" s="30">
        <v>1910</v>
      </c>
      <c r="B11">
        <v>2.8</v>
      </c>
      <c r="C11">
        <v>4.4000000000000004</v>
      </c>
      <c r="D11">
        <v>5.4</v>
      </c>
      <c r="E11">
        <v>6.7</v>
      </c>
      <c r="F11">
        <v>10.7</v>
      </c>
      <c r="G11">
        <v>14.3</v>
      </c>
      <c r="H11">
        <v>13.8</v>
      </c>
      <c r="I11">
        <v>14.7</v>
      </c>
      <c r="J11">
        <v>12.1</v>
      </c>
      <c r="K11">
        <v>10.1</v>
      </c>
      <c r="L11">
        <v>2.6</v>
      </c>
      <c r="M11">
        <v>5.7</v>
      </c>
      <c r="N11">
        <v>3.42</v>
      </c>
      <c r="O11">
        <v>7.61</v>
      </c>
      <c r="P11">
        <v>14.27</v>
      </c>
      <c r="Q11">
        <v>8.2799999999999994</v>
      </c>
      <c r="R11">
        <v>8.64</v>
      </c>
    </row>
    <row r="12" spans="1:18">
      <c r="A12" s="30">
        <v>1911</v>
      </c>
      <c r="B12">
        <v>3.1</v>
      </c>
      <c r="C12">
        <v>4.2</v>
      </c>
      <c r="D12">
        <v>4.5</v>
      </c>
      <c r="E12">
        <v>7.1</v>
      </c>
      <c r="F12">
        <v>12.3</v>
      </c>
      <c r="G12">
        <v>14</v>
      </c>
      <c r="H12">
        <v>17.7</v>
      </c>
      <c r="I12">
        <v>17.899999999999999</v>
      </c>
      <c r="J12">
        <v>13.5</v>
      </c>
      <c r="K12">
        <v>8.8000000000000007</v>
      </c>
      <c r="L12">
        <v>5.4</v>
      </c>
      <c r="M12">
        <v>5.5</v>
      </c>
      <c r="N12">
        <v>4.34</v>
      </c>
      <c r="O12">
        <v>8.01</v>
      </c>
      <c r="P12">
        <v>16.54</v>
      </c>
      <c r="Q12">
        <v>9.2100000000000009</v>
      </c>
      <c r="R12">
        <v>9.5299999999999994</v>
      </c>
    </row>
    <row r="13" spans="1:18">
      <c r="A13" s="30">
        <v>1912</v>
      </c>
      <c r="B13">
        <v>2.7</v>
      </c>
      <c r="C13">
        <v>4.5999999999999996</v>
      </c>
      <c r="D13">
        <v>6.6</v>
      </c>
      <c r="E13">
        <v>8.1999999999999993</v>
      </c>
      <c r="F13">
        <v>11.4</v>
      </c>
      <c r="G13">
        <v>13.3</v>
      </c>
      <c r="H13">
        <v>15.5</v>
      </c>
      <c r="I13">
        <v>12.4</v>
      </c>
      <c r="J13">
        <v>10.6</v>
      </c>
      <c r="K13">
        <v>7.6</v>
      </c>
      <c r="L13">
        <v>5.6</v>
      </c>
      <c r="M13">
        <v>6</v>
      </c>
      <c r="N13">
        <v>4.22</v>
      </c>
      <c r="O13">
        <v>8.7799999999999994</v>
      </c>
      <c r="P13">
        <v>13.74</v>
      </c>
      <c r="Q13">
        <v>7.95</v>
      </c>
      <c r="R13">
        <v>8.74</v>
      </c>
    </row>
    <row r="14" spans="1:18">
      <c r="A14" s="30">
        <v>1913</v>
      </c>
      <c r="B14">
        <v>3.5</v>
      </c>
      <c r="C14">
        <v>4</v>
      </c>
      <c r="D14">
        <v>5.5</v>
      </c>
      <c r="E14">
        <v>7.4</v>
      </c>
      <c r="F14">
        <v>11</v>
      </c>
      <c r="G14">
        <v>13.7</v>
      </c>
      <c r="H14">
        <v>14.2</v>
      </c>
      <c r="I14">
        <v>14.8</v>
      </c>
      <c r="J14">
        <v>13.6</v>
      </c>
      <c r="K14">
        <v>10.3</v>
      </c>
      <c r="L14">
        <v>7.5</v>
      </c>
      <c r="M14">
        <v>4.3</v>
      </c>
      <c r="N14">
        <v>4.54</v>
      </c>
      <c r="O14">
        <v>7.96</v>
      </c>
      <c r="P14">
        <v>14.25</v>
      </c>
      <c r="Q14">
        <v>10.47</v>
      </c>
      <c r="R14">
        <v>9.18</v>
      </c>
    </row>
    <row r="15" spans="1:18">
      <c r="A15" s="30">
        <v>1914</v>
      </c>
      <c r="B15">
        <v>2.9</v>
      </c>
      <c r="C15">
        <v>6.1</v>
      </c>
      <c r="D15">
        <v>5.6</v>
      </c>
      <c r="E15">
        <v>9.1999999999999993</v>
      </c>
      <c r="F15">
        <v>10</v>
      </c>
      <c r="G15">
        <v>14</v>
      </c>
      <c r="H15">
        <v>15.5</v>
      </c>
      <c r="I15">
        <v>15.6</v>
      </c>
      <c r="J15">
        <v>12.7</v>
      </c>
      <c r="K15">
        <v>9.8000000000000007</v>
      </c>
      <c r="L15">
        <v>6</v>
      </c>
      <c r="M15">
        <v>3.9</v>
      </c>
      <c r="N15">
        <v>4.3899999999999997</v>
      </c>
      <c r="O15">
        <v>8.24</v>
      </c>
      <c r="P15">
        <v>15.05</v>
      </c>
      <c r="Q15">
        <v>9.5299999999999994</v>
      </c>
      <c r="R15">
        <v>9.2899999999999991</v>
      </c>
    </row>
    <row r="16" spans="1:18">
      <c r="A16" s="30">
        <v>1915</v>
      </c>
      <c r="B16">
        <v>3.4</v>
      </c>
      <c r="C16">
        <v>3.5</v>
      </c>
      <c r="D16">
        <v>4.5999999999999996</v>
      </c>
      <c r="E16">
        <v>7.2</v>
      </c>
      <c r="F16">
        <v>10.3</v>
      </c>
      <c r="G16">
        <v>13.7</v>
      </c>
      <c r="H16">
        <v>14</v>
      </c>
      <c r="I16">
        <v>14.8</v>
      </c>
      <c r="J16">
        <v>12.8</v>
      </c>
      <c r="K16">
        <v>8.4</v>
      </c>
      <c r="L16">
        <v>2.5</v>
      </c>
      <c r="M16">
        <v>4.5999999999999996</v>
      </c>
      <c r="N16">
        <v>3.62</v>
      </c>
      <c r="O16">
        <v>7.35</v>
      </c>
      <c r="P16">
        <v>14.18</v>
      </c>
      <c r="Q16">
        <v>7.89</v>
      </c>
      <c r="R16">
        <v>8.34</v>
      </c>
    </row>
    <row r="17" spans="1:18">
      <c r="A17" s="30">
        <v>1916</v>
      </c>
      <c r="B17">
        <v>6.8</v>
      </c>
      <c r="C17">
        <v>3</v>
      </c>
      <c r="D17">
        <v>2.7</v>
      </c>
      <c r="E17">
        <v>7.7</v>
      </c>
      <c r="F17">
        <v>10.9</v>
      </c>
      <c r="G17">
        <v>11.1</v>
      </c>
      <c r="H17">
        <v>14.8</v>
      </c>
      <c r="I17">
        <v>16</v>
      </c>
      <c r="J17">
        <v>12.4</v>
      </c>
      <c r="K17">
        <v>10</v>
      </c>
      <c r="L17">
        <v>5.9</v>
      </c>
      <c r="M17">
        <v>1.2</v>
      </c>
      <c r="N17">
        <v>4.8499999999999996</v>
      </c>
      <c r="O17">
        <v>7.1</v>
      </c>
      <c r="P17">
        <v>14.01</v>
      </c>
      <c r="Q17">
        <v>9.4700000000000006</v>
      </c>
      <c r="R17">
        <v>8.58</v>
      </c>
    </row>
    <row r="18" spans="1:18">
      <c r="A18" s="30">
        <v>1917</v>
      </c>
      <c r="B18">
        <v>0.9</v>
      </c>
      <c r="C18">
        <v>0.3</v>
      </c>
      <c r="D18">
        <v>2.5</v>
      </c>
      <c r="E18">
        <v>4.9000000000000004</v>
      </c>
      <c r="F18">
        <v>12.1</v>
      </c>
      <c r="G18">
        <v>14.4</v>
      </c>
      <c r="H18">
        <v>15.5</v>
      </c>
      <c r="I18">
        <v>15</v>
      </c>
      <c r="J18">
        <v>13.6</v>
      </c>
      <c r="K18">
        <v>7</v>
      </c>
      <c r="L18">
        <v>7.5</v>
      </c>
      <c r="M18">
        <v>1.7</v>
      </c>
      <c r="N18">
        <v>0.84</v>
      </c>
      <c r="O18">
        <v>6.52</v>
      </c>
      <c r="P18">
        <v>14.99</v>
      </c>
      <c r="Q18">
        <v>9.32</v>
      </c>
      <c r="R18">
        <v>7.99</v>
      </c>
    </row>
    <row r="19" spans="1:18">
      <c r="A19" s="30">
        <v>1918</v>
      </c>
      <c r="B19">
        <v>3.2</v>
      </c>
      <c r="C19">
        <v>5.8</v>
      </c>
      <c r="D19">
        <v>5.3</v>
      </c>
      <c r="E19">
        <v>6.3</v>
      </c>
      <c r="F19">
        <v>12.3</v>
      </c>
      <c r="G19">
        <v>12.6</v>
      </c>
      <c r="H19">
        <v>15.1</v>
      </c>
      <c r="I19">
        <v>15.7</v>
      </c>
      <c r="J19">
        <v>11.5</v>
      </c>
      <c r="K19">
        <v>8.6999999999999993</v>
      </c>
      <c r="L19">
        <v>4.7</v>
      </c>
      <c r="M19">
        <v>6.3</v>
      </c>
      <c r="N19">
        <v>3.51</v>
      </c>
      <c r="O19">
        <v>8.01</v>
      </c>
      <c r="P19">
        <v>14.46</v>
      </c>
      <c r="Q19">
        <v>8.2899999999999991</v>
      </c>
      <c r="R19">
        <v>8.99</v>
      </c>
    </row>
    <row r="20" spans="1:18">
      <c r="A20" s="30">
        <v>1919</v>
      </c>
      <c r="B20">
        <v>2.1</v>
      </c>
      <c r="C20">
        <v>0.8</v>
      </c>
      <c r="D20">
        <v>2.9</v>
      </c>
      <c r="E20">
        <v>6.6</v>
      </c>
      <c r="F20">
        <v>12.7</v>
      </c>
      <c r="G20">
        <v>13.7</v>
      </c>
      <c r="H20">
        <v>13.5</v>
      </c>
      <c r="I20">
        <v>15.3</v>
      </c>
      <c r="J20">
        <v>12.2</v>
      </c>
      <c r="K20">
        <v>6.8</v>
      </c>
      <c r="L20">
        <v>2.7</v>
      </c>
      <c r="M20">
        <v>4.8</v>
      </c>
      <c r="N20">
        <v>3.17</v>
      </c>
      <c r="O20">
        <v>7.4</v>
      </c>
      <c r="P20">
        <v>14.2</v>
      </c>
      <c r="Q20">
        <v>7.22</v>
      </c>
      <c r="R20">
        <v>7.9</v>
      </c>
    </row>
    <row r="21" spans="1:18">
      <c r="A21" s="30">
        <v>1920</v>
      </c>
      <c r="B21">
        <v>4.5</v>
      </c>
      <c r="C21">
        <v>5.2</v>
      </c>
      <c r="D21">
        <v>6.6</v>
      </c>
      <c r="E21">
        <v>7.6</v>
      </c>
      <c r="F21">
        <v>11.2</v>
      </c>
      <c r="G21">
        <v>13.7</v>
      </c>
      <c r="H21">
        <v>13.6</v>
      </c>
      <c r="I21">
        <v>13.1</v>
      </c>
      <c r="J21">
        <v>12.3</v>
      </c>
      <c r="K21">
        <v>9.8000000000000007</v>
      </c>
      <c r="L21">
        <v>6.1</v>
      </c>
      <c r="M21">
        <v>3.7</v>
      </c>
      <c r="N21">
        <v>4.83</v>
      </c>
      <c r="O21">
        <v>8.49</v>
      </c>
      <c r="P21">
        <v>13.46</v>
      </c>
      <c r="Q21">
        <v>9.3699999999999992</v>
      </c>
      <c r="R21">
        <v>8.9499999999999993</v>
      </c>
    </row>
    <row r="22" spans="1:18">
      <c r="A22" s="30">
        <v>1921</v>
      </c>
      <c r="B22">
        <v>6.6</v>
      </c>
      <c r="C22">
        <v>4.0999999999999996</v>
      </c>
      <c r="D22">
        <v>6.8</v>
      </c>
      <c r="E22">
        <v>7.7</v>
      </c>
      <c r="F22">
        <v>10.8</v>
      </c>
      <c r="G22">
        <v>14</v>
      </c>
      <c r="H22">
        <v>17.899999999999999</v>
      </c>
      <c r="I22">
        <v>15</v>
      </c>
      <c r="J22">
        <v>13.6</v>
      </c>
      <c r="K22">
        <v>12.3</v>
      </c>
      <c r="L22">
        <v>3.9</v>
      </c>
      <c r="M22">
        <v>5.8</v>
      </c>
      <c r="N22">
        <v>4.82</v>
      </c>
      <c r="O22">
        <v>8.43</v>
      </c>
      <c r="P22">
        <v>15.65</v>
      </c>
      <c r="Q22">
        <v>9.9700000000000006</v>
      </c>
      <c r="R22">
        <v>9.93</v>
      </c>
    </row>
    <row r="23" spans="1:18">
      <c r="A23" s="30">
        <v>1922</v>
      </c>
      <c r="B23">
        <v>2.9</v>
      </c>
      <c r="C23">
        <v>3.7</v>
      </c>
      <c r="D23">
        <v>4</v>
      </c>
      <c r="E23">
        <v>5</v>
      </c>
      <c r="F23">
        <v>12.3</v>
      </c>
      <c r="G23">
        <v>13.2</v>
      </c>
      <c r="H23">
        <v>13</v>
      </c>
      <c r="I23">
        <v>12.8</v>
      </c>
      <c r="J23">
        <v>11.6</v>
      </c>
      <c r="K23">
        <v>7.7</v>
      </c>
      <c r="L23">
        <v>5.0999999999999996</v>
      </c>
      <c r="M23">
        <v>5</v>
      </c>
      <c r="N23">
        <v>4.1399999999999997</v>
      </c>
      <c r="O23">
        <v>7.13</v>
      </c>
      <c r="P23">
        <v>12.99</v>
      </c>
      <c r="Q23">
        <v>8.14</v>
      </c>
      <c r="R23">
        <v>8.06</v>
      </c>
    </row>
    <row r="24" spans="1:18">
      <c r="A24" s="30">
        <v>1923</v>
      </c>
      <c r="B24">
        <v>5</v>
      </c>
      <c r="C24">
        <v>4.8</v>
      </c>
      <c r="D24">
        <v>5.9</v>
      </c>
      <c r="E24">
        <v>7</v>
      </c>
      <c r="F24">
        <v>8.6999999999999993</v>
      </c>
      <c r="G24">
        <v>12</v>
      </c>
      <c r="H24">
        <v>17.100000000000001</v>
      </c>
      <c r="I24">
        <v>14.6</v>
      </c>
      <c r="J24">
        <v>11.8</v>
      </c>
      <c r="K24">
        <v>9</v>
      </c>
      <c r="L24">
        <v>2.6</v>
      </c>
      <c r="M24">
        <v>3</v>
      </c>
      <c r="N24">
        <v>4.95</v>
      </c>
      <c r="O24">
        <v>7.21</v>
      </c>
      <c r="P24">
        <v>14.57</v>
      </c>
      <c r="Q24">
        <v>7.83</v>
      </c>
      <c r="R24">
        <v>8.49</v>
      </c>
    </row>
    <row r="25" spans="1:18">
      <c r="A25" s="30">
        <v>1924</v>
      </c>
      <c r="B25">
        <v>3.8</v>
      </c>
      <c r="C25">
        <v>2.6</v>
      </c>
      <c r="D25">
        <v>3.4</v>
      </c>
      <c r="E25">
        <v>6.6</v>
      </c>
      <c r="F25">
        <v>11</v>
      </c>
      <c r="G25">
        <v>13.4</v>
      </c>
      <c r="H25">
        <v>14.8</v>
      </c>
      <c r="I25">
        <v>13.5</v>
      </c>
      <c r="J25">
        <v>12.9</v>
      </c>
      <c r="K25">
        <v>9.5</v>
      </c>
      <c r="L25">
        <v>6.4</v>
      </c>
      <c r="M25">
        <v>6.1</v>
      </c>
      <c r="N25">
        <v>3.16</v>
      </c>
      <c r="O25">
        <v>7</v>
      </c>
      <c r="P25">
        <v>13.9</v>
      </c>
      <c r="Q25">
        <v>9.59</v>
      </c>
      <c r="R25">
        <v>8.69</v>
      </c>
    </row>
    <row r="26" spans="1:18">
      <c r="A26" s="30">
        <v>1925</v>
      </c>
      <c r="B26">
        <v>4.5</v>
      </c>
      <c r="C26">
        <v>4.5</v>
      </c>
      <c r="D26">
        <v>4.4000000000000004</v>
      </c>
      <c r="E26">
        <v>6.9</v>
      </c>
      <c r="F26">
        <v>11.1</v>
      </c>
      <c r="G26">
        <v>14.3</v>
      </c>
      <c r="H26">
        <v>16.5</v>
      </c>
      <c r="I26">
        <v>15.1</v>
      </c>
      <c r="J26">
        <v>10.9</v>
      </c>
      <c r="K26">
        <v>9.9</v>
      </c>
      <c r="L26">
        <v>3.1</v>
      </c>
      <c r="M26">
        <v>2.1</v>
      </c>
      <c r="N26">
        <v>5.07</v>
      </c>
      <c r="O26">
        <v>7.48</v>
      </c>
      <c r="P26">
        <v>15.33</v>
      </c>
      <c r="Q26">
        <v>7.98</v>
      </c>
      <c r="R26">
        <v>8.65</v>
      </c>
    </row>
    <row r="27" spans="1:18">
      <c r="A27" s="30">
        <v>1926</v>
      </c>
      <c r="B27">
        <v>3.7</v>
      </c>
      <c r="C27">
        <v>6.1</v>
      </c>
      <c r="D27">
        <v>5.8</v>
      </c>
      <c r="E27">
        <v>8.6</v>
      </c>
      <c r="F27">
        <v>9.4</v>
      </c>
      <c r="G27">
        <v>13</v>
      </c>
      <c r="H27">
        <v>16.3</v>
      </c>
      <c r="I27">
        <v>15.8</v>
      </c>
      <c r="J27">
        <v>13.9</v>
      </c>
      <c r="K27">
        <v>7.4</v>
      </c>
      <c r="L27">
        <v>5.2</v>
      </c>
      <c r="M27">
        <v>3.6</v>
      </c>
      <c r="N27">
        <v>3.91</v>
      </c>
      <c r="O27">
        <v>7.94</v>
      </c>
      <c r="P27">
        <v>15.05</v>
      </c>
      <c r="Q27">
        <v>8.83</v>
      </c>
      <c r="R27">
        <v>9.09</v>
      </c>
    </row>
    <row r="28" spans="1:18">
      <c r="A28" s="30">
        <v>1927</v>
      </c>
      <c r="B28">
        <v>3.9</v>
      </c>
      <c r="C28">
        <v>3.4</v>
      </c>
      <c r="D28">
        <v>6.7</v>
      </c>
      <c r="E28">
        <v>7.5</v>
      </c>
      <c r="F28">
        <v>10.4</v>
      </c>
      <c r="G28">
        <v>11.8</v>
      </c>
      <c r="H28">
        <v>15</v>
      </c>
      <c r="I28">
        <v>15.1</v>
      </c>
      <c r="J28">
        <v>11.9</v>
      </c>
      <c r="K28">
        <v>9.8000000000000007</v>
      </c>
      <c r="L28">
        <v>5.4</v>
      </c>
      <c r="M28">
        <v>1.1000000000000001</v>
      </c>
      <c r="N28">
        <v>3.67</v>
      </c>
      <c r="O28">
        <v>8.1999999999999993</v>
      </c>
      <c r="P28">
        <v>13.99</v>
      </c>
      <c r="Q28">
        <v>9.08</v>
      </c>
      <c r="R28">
        <v>8.5500000000000007</v>
      </c>
    </row>
    <row r="29" spans="1:18">
      <c r="A29" s="30">
        <v>1928</v>
      </c>
      <c r="B29">
        <v>4.5</v>
      </c>
      <c r="C29">
        <v>5.0999999999999996</v>
      </c>
      <c r="D29">
        <v>5.5</v>
      </c>
      <c r="E29">
        <v>7.6</v>
      </c>
      <c r="F29">
        <v>10</v>
      </c>
      <c r="G29">
        <v>12.3</v>
      </c>
      <c r="H29">
        <v>15.8</v>
      </c>
      <c r="I29">
        <v>14.8</v>
      </c>
      <c r="J29">
        <v>12.1</v>
      </c>
      <c r="K29">
        <v>9.5</v>
      </c>
      <c r="L29">
        <v>7</v>
      </c>
      <c r="M29">
        <v>2.7</v>
      </c>
      <c r="N29">
        <v>3.54</v>
      </c>
      <c r="O29">
        <v>7.7</v>
      </c>
      <c r="P29">
        <v>14.33</v>
      </c>
      <c r="Q29">
        <v>9.5299999999999994</v>
      </c>
      <c r="R29">
        <v>8.92</v>
      </c>
    </row>
    <row r="30" spans="1:18">
      <c r="A30" s="30">
        <v>1929</v>
      </c>
      <c r="B30">
        <v>1</v>
      </c>
      <c r="C30">
        <v>-0.6</v>
      </c>
      <c r="D30">
        <v>5.8</v>
      </c>
      <c r="E30">
        <v>6.1</v>
      </c>
      <c r="F30">
        <v>10.6</v>
      </c>
      <c r="G30">
        <v>12.6</v>
      </c>
      <c r="H30">
        <v>15.5</v>
      </c>
      <c r="I30">
        <v>14.7</v>
      </c>
      <c r="J30">
        <v>14.9</v>
      </c>
      <c r="K30">
        <v>9</v>
      </c>
      <c r="L30">
        <v>6</v>
      </c>
      <c r="M30">
        <v>5</v>
      </c>
      <c r="N30">
        <v>1.07</v>
      </c>
      <c r="O30">
        <v>7.49</v>
      </c>
      <c r="P30">
        <v>14.28</v>
      </c>
      <c r="Q30">
        <v>9.94</v>
      </c>
      <c r="R30">
        <v>8.43</v>
      </c>
    </row>
    <row r="31" spans="1:18">
      <c r="A31" s="30">
        <v>1930</v>
      </c>
      <c r="B31">
        <v>4.9000000000000004</v>
      </c>
      <c r="C31">
        <v>1.9</v>
      </c>
      <c r="D31">
        <v>4.5999999999999996</v>
      </c>
      <c r="E31">
        <v>7.6</v>
      </c>
      <c r="F31">
        <v>10</v>
      </c>
      <c r="G31">
        <v>14.6</v>
      </c>
      <c r="H31">
        <v>14.6</v>
      </c>
      <c r="I31">
        <v>15.3</v>
      </c>
      <c r="J31">
        <v>13</v>
      </c>
      <c r="K31">
        <v>9.8000000000000007</v>
      </c>
      <c r="L31">
        <v>5.6</v>
      </c>
      <c r="M31">
        <v>3.6</v>
      </c>
      <c r="N31">
        <v>4.01</v>
      </c>
      <c r="O31">
        <v>7.41</v>
      </c>
      <c r="P31">
        <v>14.83</v>
      </c>
      <c r="Q31">
        <v>9.49</v>
      </c>
      <c r="R31">
        <v>8.85</v>
      </c>
    </row>
    <row r="32" spans="1:18">
      <c r="A32" s="30">
        <v>1931</v>
      </c>
      <c r="B32">
        <v>2.6</v>
      </c>
      <c r="C32">
        <v>3.2</v>
      </c>
      <c r="D32">
        <v>3.4</v>
      </c>
      <c r="E32">
        <v>7.1</v>
      </c>
      <c r="F32">
        <v>10.6</v>
      </c>
      <c r="G32">
        <v>13.9</v>
      </c>
      <c r="H32">
        <v>14.9</v>
      </c>
      <c r="I32">
        <v>13.7</v>
      </c>
      <c r="J32">
        <v>11.2</v>
      </c>
      <c r="K32">
        <v>8.1</v>
      </c>
      <c r="L32">
        <v>7</v>
      </c>
      <c r="M32">
        <v>4.7</v>
      </c>
      <c r="N32">
        <v>3.16</v>
      </c>
      <c r="O32">
        <v>7.01</v>
      </c>
      <c r="P32">
        <v>14.15</v>
      </c>
      <c r="Q32">
        <v>8.77</v>
      </c>
      <c r="R32">
        <v>8.3800000000000008</v>
      </c>
    </row>
    <row r="33" spans="1:18">
      <c r="A33" s="30">
        <v>1932</v>
      </c>
      <c r="B33">
        <v>5.5</v>
      </c>
      <c r="C33">
        <v>2.6</v>
      </c>
      <c r="D33">
        <v>4.0999999999999996</v>
      </c>
      <c r="E33">
        <v>6.1</v>
      </c>
      <c r="F33">
        <v>9.6</v>
      </c>
      <c r="G33">
        <v>13.3</v>
      </c>
      <c r="H33">
        <v>15.6</v>
      </c>
      <c r="I33">
        <v>16.7</v>
      </c>
      <c r="J33">
        <v>12.5</v>
      </c>
      <c r="K33">
        <v>8.1</v>
      </c>
      <c r="L33">
        <v>6</v>
      </c>
      <c r="M33">
        <v>4.9000000000000004</v>
      </c>
      <c r="N33">
        <v>4.29</v>
      </c>
      <c r="O33">
        <v>6.58</v>
      </c>
      <c r="P33">
        <v>15.2</v>
      </c>
      <c r="Q33">
        <v>8.84</v>
      </c>
      <c r="R33">
        <v>8.76</v>
      </c>
    </row>
    <row r="34" spans="1:18">
      <c r="A34" s="30">
        <v>1933</v>
      </c>
      <c r="B34">
        <v>1.7</v>
      </c>
      <c r="C34">
        <v>3.5</v>
      </c>
      <c r="D34">
        <v>6.7</v>
      </c>
      <c r="E34">
        <v>8.4</v>
      </c>
      <c r="F34">
        <v>11.5</v>
      </c>
      <c r="G34">
        <v>14.8</v>
      </c>
      <c r="H34">
        <v>17.3</v>
      </c>
      <c r="I34">
        <v>17.100000000000001</v>
      </c>
      <c r="J34">
        <v>14.5</v>
      </c>
      <c r="K34">
        <v>9.5</v>
      </c>
      <c r="L34">
        <v>5.0999999999999996</v>
      </c>
      <c r="M34">
        <v>1</v>
      </c>
      <c r="N34">
        <v>3.36</v>
      </c>
      <c r="O34">
        <v>8.8699999999999992</v>
      </c>
      <c r="P34">
        <v>16.420000000000002</v>
      </c>
      <c r="Q34">
        <v>9.6999999999999993</v>
      </c>
      <c r="R34">
        <v>9.2899999999999991</v>
      </c>
    </row>
    <row r="35" spans="1:18">
      <c r="A35" s="30">
        <v>1934</v>
      </c>
      <c r="B35">
        <v>3.6</v>
      </c>
      <c r="C35">
        <v>3.3</v>
      </c>
      <c r="D35">
        <v>4.3</v>
      </c>
      <c r="E35">
        <v>7.3</v>
      </c>
      <c r="F35">
        <v>10.8</v>
      </c>
      <c r="G35">
        <v>14.4</v>
      </c>
      <c r="H35">
        <v>17.7</v>
      </c>
      <c r="I35">
        <v>14.7</v>
      </c>
      <c r="J35">
        <v>13.9</v>
      </c>
      <c r="K35">
        <v>9.8000000000000007</v>
      </c>
      <c r="L35">
        <v>5.6</v>
      </c>
      <c r="M35">
        <v>7.2</v>
      </c>
      <c r="N35">
        <v>2.61</v>
      </c>
      <c r="O35">
        <v>7.46</v>
      </c>
      <c r="P35">
        <v>15.6</v>
      </c>
      <c r="Q35">
        <v>9.7799999999999994</v>
      </c>
      <c r="R35">
        <v>9.42</v>
      </c>
    </row>
    <row r="36" spans="1:18">
      <c r="A36" s="30">
        <v>1935</v>
      </c>
      <c r="B36">
        <v>4.0999999999999996</v>
      </c>
      <c r="C36">
        <v>5.3</v>
      </c>
      <c r="D36">
        <v>6</v>
      </c>
      <c r="E36">
        <v>7.5</v>
      </c>
      <c r="F36">
        <v>9.3000000000000007</v>
      </c>
      <c r="G36">
        <v>14.5</v>
      </c>
      <c r="H36">
        <v>16.8</v>
      </c>
      <c r="I36">
        <v>16.3</v>
      </c>
      <c r="J36">
        <v>13</v>
      </c>
      <c r="K36">
        <v>8.9</v>
      </c>
      <c r="L36">
        <v>6.1</v>
      </c>
      <c r="M36">
        <v>2.2999999999999998</v>
      </c>
      <c r="N36">
        <v>5.53</v>
      </c>
      <c r="O36">
        <v>7.6</v>
      </c>
      <c r="P36">
        <v>15.91</v>
      </c>
      <c r="Q36">
        <v>9.31</v>
      </c>
      <c r="R36">
        <v>9.19</v>
      </c>
    </row>
    <row r="37" spans="1:18">
      <c r="A37" s="30">
        <v>1936</v>
      </c>
      <c r="B37">
        <v>2.8</v>
      </c>
      <c r="C37">
        <v>1.6</v>
      </c>
      <c r="D37">
        <v>6.3</v>
      </c>
      <c r="E37">
        <v>5.7</v>
      </c>
      <c r="F37">
        <v>10.6</v>
      </c>
      <c r="G37">
        <v>13.9</v>
      </c>
      <c r="H37">
        <v>14.6</v>
      </c>
      <c r="I37">
        <v>15.5</v>
      </c>
      <c r="J37">
        <v>13.9</v>
      </c>
      <c r="K37">
        <v>8.8000000000000007</v>
      </c>
      <c r="L37">
        <v>4.9000000000000004</v>
      </c>
      <c r="M37">
        <v>4.5999999999999996</v>
      </c>
      <c r="N37">
        <v>2.23</v>
      </c>
      <c r="O37">
        <v>7.56</v>
      </c>
      <c r="P37">
        <v>14.67</v>
      </c>
      <c r="Q37">
        <v>9.18</v>
      </c>
      <c r="R37">
        <v>8.6199999999999992</v>
      </c>
    </row>
    <row r="38" spans="1:18">
      <c r="A38" s="30">
        <v>1937</v>
      </c>
      <c r="B38">
        <v>4.4000000000000004</v>
      </c>
      <c r="C38">
        <v>4.8</v>
      </c>
      <c r="D38">
        <v>2.7</v>
      </c>
      <c r="E38">
        <v>8.4</v>
      </c>
      <c r="F38">
        <v>11.4</v>
      </c>
      <c r="G38">
        <v>13.4</v>
      </c>
      <c r="H38">
        <v>15.5</v>
      </c>
      <c r="I38">
        <v>16.2</v>
      </c>
      <c r="J38">
        <v>12.7</v>
      </c>
      <c r="K38">
        <v>9.6</v>
      </c>
      <c r="L38">
        <v>4.5</v>
      </c>
      <c r="M38">
        <v>2.2999999999999998</v>
      </c>
      <c r="N38">
        <v>4.58</v>
      </c>
      <c r="O38">
        <v>7.49</v>
      </c>
      <c r="P38">
        <v>15.05</v>
      </c>
      <c r="Q38">
        <v>8.9600000000000009</v>
      </c>
      <c r="R38">
        <v>8.84</v>
      </c>
    </row>
    <row r="39" spans="1:18">
      <c r="A39" s="30">
        <v>1938</v>
      </c>
      <c r="B39">
        <v>5.2</v>
      </c>
      <c r="C39">
        <v>4.4000000000000004</v>
      </c>
      <c r="D39">
        <v>8.6</v>
      </c>
      <c r="E39">
        <v>6.9</v>
      </c>
      <c r="F39">
        <v>10</v>
      </c>
      <c r="G39">
        <v>13.8</v>
      </c>
      <c r="H39">
        <v>14.5</v>
      </c>
      <c r="I39">
        <v>15.3</v>
      </c>
      <c r="J39">
        <v>13</v>
      </c>
      <c r="K39">
        <v>9.6999999999999993</v>
      </c>
      <c r="L39">
        <v>8.5</v>
      </c>
      <c r="M39">
        <v>3.6</v>
      </c>
      <c r="N39">
        <v>3.94</v>
      </c>
      <c r="O39">
        <v>8.5299999999999994</v>
      </c>
      <c r="P39">
        <v>14.52</v>
      </c>
      <c r="Q39">
        <v>10.39</v>
      </c>
      <c r="R39">
        <v>9.48</v>
      </c>
    </row>
    <row r="40" spans="1:18">
      <c r="A40" s="30">
        <v>1939</v>
      </c>
      <c r="B40">
        <v>3.5</v>
      </c>
      <c r="C40">
        <v>4.9000000000000004</v>
      </c>
      <c r="D40">
        <v>5.2</v>
      </c>
      <c r="E40">
        <v>8</v>
      </c>
      <c r="F40">
        <v>10.6</v>
      </c>
      <c r="G40">
        <v>13.4</v>
      </c>
      <c r="H40">
        <v>14.7</v>
      </c>
      <c r="I40">
        <v>15.8</v>
      </c>
      <c r="J40">
        <v>13.6</v>
      </c>
      <c r="K40">
        <v>7.5</v>
      </c>
      <c r="L40">
        <v>7.8</v>
      </c>
      <c r="M40">
        <v>2.6</v>
      </c>
      <c r="N40">
        <v>3.94</v>
      </c>
      <c r="O40">
        <v>7.94</v>
      </c>
      <c r="P40">
        <v>14.65</v>
      </c>
      <c r="Q40">
        <v>9.61</v>
      </c>
      <c r="R40">
        <v>8.98</v>
      </c>
    </row>
    <row r="41" spans="1:18">
      <c r="A41" s="30">
        <v>1940</v>
      </c>
      <c r="B41">
        <v>-2.1</v>
      </c>
      <c r="C41">
        <v>1.5</v>
      </c>
      <c r="D41">
        <v>5.5</v>
      </c>
      <c r="E41">
        <v>7.9</v>
      </c>
      <c r="F41">
        <v>11.9</v>
      </c>
      <c r="G41">
        <v>15.8</v>
      </c>
      <c r="H41">
        <v>14.5</v>
      </c>
      <c r="I41">
        <v>15</v>
      </c>
      <c r="J41">
        <v>12.2</v>
      </c>
      <c r="K41">
        <v>9</v>
      </c>
      <c r="L41">
        <v>6.1</v>
      </c>
      <c r="M41">
        <v>3.3</v>
      </c>
      <c r="N41">
        <v>0.65</v>
      </c>
      <c r="O41">
        <v>8.43</v>
      </c>
      <c r="P41">
        <v>15.08</v>
      </c>
      <c r="Q41">
        <v>9.09</v>
      </c>
      <c r="R41">
        <v>8.39</v>
      </c>
    </row>
    <row r="42" spans="1:18">
      <c r="A42" s="30">
        <v>1941</v>
      </c>
      <c r="B42">
        <v>-0.3</v>
      </c>
      <c r="C42">
        <v>2.7</v>
      </c>
      <c r="D42">
        <v>4.4000000000000004</v>
      </c>
      <c r="E42">
        <v>5.9</v>
      </c>
      <c r="F42">
        <v>8.5</v>
      </c>
      <c r="G42">
        <v>14.5</v>
      </c>
      <c r="H42">
        <v>16.899999999999999</v>
      </c>
      <c r="I42">
        <v>14.1</v>
      </c>
      <c r="J42">
        <v>13.9</v>
      </c>
      <c r="K42">
        <v>9.8000000000000007</v>
      </c>
      <c r="L42">
        <v>5.8</v>
      </c>
      <c r="M42">
        <v>4.9000000000000004</v>
      </c>
      <c r="N42">
        <v>1.88</v>
      </c>
      <c r="O42">
        <v>6.26</v>
      </c>
      <c r="P42">
        <v>15.17</v>
      </c>
      <c r="Q42">
        <v>9.83</v>
      </c>
      <c r="R42">
        <v>8.4499999999999993</v>
      </c>
    </row>
    <row r="43" spans="1:18">
      <c r="A43" s="30">
        <v>1942</v>
      </c>
      <c r="B43">
        <v>0.2</v>
      </c>
      <c r="C43">
        <v>-0.5</v>
      </c>
      <c r="D43">
        <v>4.3</v>
      </c>
      <c r="E43">
        <v>8.5</v>
      </c>
      <c r="F43">
        <v>10.5</v>
      </c>
      <c r="G43">
        <v>14</v>
      </c>
      <c r="H43">
        <v>14.9</v>
      </c>
      <c r="I43">
        <v>15.9</v>
      </c>
      <c r="J43">
        <v>13.1</v>
      </c>
      <c r="K43">
        <v>9.9</v>
      </c>
      <c r="L43">
        <v>4.5999999999999996</v>
      </c>
      <c r="M43">
        <v>6.1</v>
      </c>
      <c r="N43">
        <v>1.61</v>
      </c>
      <c r="O43">
        <v>7.75</v>
      </c>
      <c r="P43">
        <v>14.9</v>
      </c>
      <c r="Q43">
        <v>9.2200000000000006</v>
      </c>
      <c r="R43">
        <v>8.51</v>
      </c>
    </row>
    <row r="44" spans="1:18">
      <c r="A44" s="30">
        <v>1943</v>
      </c>
      <c r="B44">
        <v>4.2</v>
      </c>
      <c r="C44">
        <v>5.4</v>
      </c>
      <c r="D44">
        <v>6.1</v>
      </c>
      <c r="E44">
        <v>10.1</v>
      </c>
      <c r="F44">
        <v>11.3</v>
      </c>
      <c r="G44">
        <v>13.8</v>
      </c>
      <c r="H44">
        <v>15.8</v>
      </c>
      <c r="I44">
        <v>15.4</v>
      </c>
      <c r="J44">
        <v>12.6</v>
      </c>
      <c r="K44">
        <v>9.9</v>
      </c>
      <c r="L44">
        <v>5.6</v>
      </c>
      <c r="M44">
        <v>3</v>
      </c>
      <c r="N44">
        <v>5.22</v>
      </c>
      <c r="O44">
        <v>9.15</v>
      </c>
      <c r="P44">
        <v>14.99</v>
      </c>
      <c r="Q44">
        <v>9.3800000000000008</v>
      </c>
      <c r="R44">
        <v>9.4499999999999993</v>
      </c>
    </row>
    <row r="45" spans="1:18">
      <c r="A45" s="30">
        <v>1944</v>
      </c>
      <c r="B45">
        <v>5.3</v>
      </c>
      <c r="C45">
        <v>2.8</v>
      </c>
      <c r="D45">
        <v>4.7</v>
      </c>
      <c r="E45">
        <v>9.5</v>
      </c>
      <c r="F45">
        <v>10.7</v>
      </c>
      <c r="G45">
        <v>12.8</v>
      </c>
      <c r="H45">
        <v>15.8</v>
      </c>
      <c r="I45">
        <v>16.399999999999999</v>
      </c>
      <c r="J45">
        <v>11.9</v>
      </c>
      <c r="K45">
        <v>8.6999999999999993</v>
      </c>
      <c r="L45">
        <v>5.7</v>
      </c>
      <c r="M45">
        <v>3</v>
      </c>
      <c r="N45">
        <v>3.74</v>
      </c>
      <c r="O45">
        <v>8.27</v>
      </c>
      <c r="P45">
        <v>15</v>
      </c>
      <c r="Q45">
        <v>8.74</v>
      </c>
      <c r="R45">
        <v>8.9499999999999993</v>
      </c>
    </row>
    <row r="46" spans="1:18">
      <c r="A46" s="30">
        <v>1945</v>
      </c>
      <c r="B46">
        <v>-0.1</v>
      </c>
      <c r="C46">
        <v>6.6</v>
      </c>
      <c r="D46">
        <v>7.5</v>
      </c>
      <c r="E46">
        <v>9.5</v>
      </c>
      <c r="F46">
        <v>11.5</v>
      </c>
      <c r="G46">
        <v>13.9</v>
      </c>
      <c r="H46">
        <v>16.100000000000001</v>
      </c>
      <c r="I46">
        <v>15.2</v>
      </c>
      <c r="J46">
        <v>13.5</v>
      </c>
      <c r="K46">
        <v>11.1</v>
      </c>
      <c r="L46">
        <v>6.6</v>
      </c>
      <c r="M46">
        <v>4.4000000000000004</v>
      </c>
      <c r="N46">
        <v>3.03</v>
      </c>
      <c r="O46">
        <v>9.5</v>
      </c>
      <c r="P46">
        <v>15.08</v>
      </c>
      <c r="Q46">
        <v>10.44</v>
      </c>
      <c r="R46">
        <v>9.67</v>
      </c>
    </row>
    <row r="47" spans="1:18">
      <c r="A47" s="30">
        <v>1946</v>
      </c>
      <c r="B47">
        <v>2.2999999999999998</v>
      </c>
      <c r="C47">
        <v>5.5</v>
      </c>
      <c r="D47">
        <v>4.5999999999999996</v>
      </c>
      <c r="E47">
        <v>9.3000000000000007</v>
      </c>
      <c r="F47">
        <v>9.6999999999999993</v>
      </c>
      <c r="G47">
        <v>12.4</v>
      </c>
      <c r="H47">
        <v>15.8</v>
      </c>
      <c r="I47">
        <v>14</v>
      </c>
      <c r="J47">
        <v>13.3</v>
      </c>
      <c r="K47">
        <v>9.1999999999999993</v>
      </c>
      <c r="L47">
        <v>7.5</v>
      </c>
      <c r="M47">
        <v>2.4</v>
      </c>
      <c r="N47">
        <v>4.0199999999999996</v>
      </c>
      <c r="O47">
        <v>7.87</v>
      </c>
      <c r="P47">
        <v>14.08</v>
      </c>
      <c r="Q47">
        <v>10.01</v>
      </c>
      <c r="R47">
        <v>8.85</v>
      </c>
    </row>
    <row r="48" spans="1:18">
      <c r="A48" s="30">
        <v>1947</v>
      </c>
      <c r="B48">
        <v>1.4</v>
      </c>
      <c r="C48">
        <v>-2.6</v>
      </c>
      <c r="D48">
        <v>2.9</v>
      </c>
      <c r="E48">
        <v>8</v>
      </c>
      <c r="F48">
        <v>12.7</v>
      </c>
      <c r="G48">
        <v>15</v>
      </c>
      <c r="H48">
        <v>16.399999999999999</v>
      </c>
      <c r="I48">
        <v>17.899999999999999</v>
      </c>
      <c r="J48">
        <v>14.4</v>
      </c>
      <c r="K48">
        <v>10.1</v>
      </c>
      <c r="L48">
        <v>6.5</v>
      </c>
      <c r="M48">
        <v>4.5999999999999996</v>
      </c>
      <c r="N48">
        <v>0.48</v>
      </c>
      <c r="O48">
        <v>7.84</v>
      </c>
      <c r="P48">
        <v>16.46</v>
      </c>
      <c r="Q48">
        <v>10.31</v>
      </c>
      <c r="R48">
        <v>9</v>
      </c>
    </row>
    <row r="49" spans="1:18">
      <c r="A49" s="30">
        <v>1948</v>
      </c>
      <c r="B49">
        <v>4.8</v>
      </c>
      <c r="C49">
        <v>4</v>
      </c>
      <c r="D49">
        <v>7.7</v>
      </c>
      <c r="E49">
        <v>8.3000000000000007</v>
      </c>
      <c r="F49">
        <v>10.6</v>
      </c>
      <c r="G49">
        <v>12.9</v>
      </c>
      <c r="H49">
        <v>15.1</v>
      </c>
      <c r="I49">
        <v>14.4</v>
      </c>
      <c r="J49">
        <v>13.4</v>
      </c>
      <c r="K49">
        <v>9.4</v>
      </c>
      <c r="L49">
        <v>6.6</v>
      </c>
      <c r="M49">
        <v>4.9000000000000004</v>
      </c>
      <c r="N49">
        <v>4.5</v>
      </c>
      <c r="O49">
        <v>8.89</v>
      </c>
      <c r="P49">
        <v>14.15</v>
      </c>
      <c r="Q49">
        <v>9.7899999999999991</v>
      </c>
      <c r="R49">
        <v>9.3699999999999992</v>
      </c>
    </row>
    <row r="50" spans="1:18">
      <c r="A50" s="30">
        <v>1949</v>
      </c>
      <c r="B50">
        <v>4.8</v>
      </c>
      <c r="C50">
        <v>5</v>
      </c>
      <c r="D50">
        <v>4.3</v>
      </c>
      <c r="E50">
        <v>9.5</v>
      </c>
      <c r="F50">
        <v>10.5</v>
      </c>
      <c r="G50">
        <v>14.5</v>
      </c>
      <c r="H50">
        <v>16.899999999999999</v>
      </c>
      <c r="I50">
        <v>16.3</v>
      </c>
      <c r="J50">
        <v>15.7</v>
      </c>
      <c r="K50">
        <v>11.1</v>
      </c>
      <c r="L50">
        <v>5.9</v>
      </c>
      <c r="M50">
        <v>5.0999999999999996</v>
      </c>
      <c r="N50">
        <v>4.91</v>
      </c>
      <c r="O50">
        <v>8.09</v>
      </c>
      <c r="P50">
        <v>15.9</v>
      </c>
      <c r="Q50">
        <v>10.91</v>
      </c>
      <c r="R50">
        <v>9.99</v>
      </c>
    </row>
    <row r="51" spans="1:18">
      <c r="A51" s="30">
        <v>1950</v>
      </c>
      <c r="B51">
        <v>3.6</v>
      </c>
      <c r="C51">
        <v>4.8</v>
      </c>
      <c r="D51">
        <v>6.9</v>
      </c>
      <c r="E51">
        <v>6.9</v>
      </c>
      <c r="F51">
        <v>10.3</v>
      </c>
      <c r="G51">
        <v>15.6</v>
      </c>
      <c r="H51">
        <v>15.4</v>
      </c>
      <c r="I51">
        <v>15.1</v>
      </c>
      <c r="J51">
        <v>12.4</v>
      </c>
      <c r="K51">
        <v>9.1</v>
      </c>
      <c r="L51">
        <v>5</v>
      </c>
      <c r="M51">
        <v>0.6</v>
      </c>
      <c r="N51">
        <v>4.49</v>
      </c>
      <c r="O51">
        <v>8.08</v>
      </c>
      <c r="P51">
        <v>15.35</v>
      </c>
      <c r="Q51">
        <v>8.86</v>
      </c>
      <c r="R51">
        <v>8.83</v>
      </c>
    </row>
    <row r="52" spans="1:18">
      <c r="A52" s="30">
        <v>1951</v>
      </c>
      <c r="B52">
        <v>3.2</v>
      </c>
      <c r="C52">
        <v>3</v>
      </c>
      <c r="D52">
        <v>3.5</v>
      </c>
      <c r="E52">
        <v>6.3</v>
      </c>
      <c r="F52">
        <v>9.1999999999999993</v>
      </c>
      <c r="G52">
        <v>13.1</v>
      </c>
      <c r="H52">
        <v>15.7</v>
      </c>
      <c r="I52">
        <v>14.3</v>
      </c>
      <c r="J52">
        <v>13.6</v>
      </c>
      <c r="K52">
        <v>8.9</v>
      </c>
      <c r="L52">
        <v>7.7</v>
      </c>
      <c r="M52">
        <v>4.8</v>
      </c>
      <c r="N52">
        <v>2.23</v>
      </c>
      <c r="O52">
        <v>6.32</v>
      </c>
      <c r="P52">
        <v>14.39</v>
      </c>
      <c r="Q52">
        <v>10.039999999999999</v>
      </c>
      <c r="R52">
        <v>8.64</v>
      </c>
    </row>
    <row r="53" spans="1:18">
      <c r="A53" s="30">
        <v>1952</v>
      </c>
      <c r="B53">
        <v>2.2000000000000002</v>
      </c>
      <c r="C53">
        <v>2.8</v>
      </c>
      <c r="D53">
        <v>6.1</v>
      </c>
      <c r="E53">
        <v>9</v>
      </c>
      <c r="F53">
        <v>12.6</v>
      </c>
      <c r="G53">
        <v>13.7</v>
      </c>
      <c r="H53">
        <v>16.2</v>
      </c>
      <c r="I53">
        <v>15.5</v>
      </c>
      <c r="J53">
        <v>10.3</v>
      </c>
      <c r="K53">
        <v>8.4</v>
      </c>
      <c r="L53">
        <v>3.5</v>
      </c>
      <c r="M53">
        <v>2.5</v>
      </c>
      <c r="N53">
        <v>3.26</v>
      </c>
      <c r="O53">
        <v>9.24</v>
      </c>
      <c r="P53">
        <v>15.14</v>
      </c>
      <c r="Q53">
        <v>7.42</v>
      </c>
      <c r="R53">
        <v>8.59</v>
      </c>
    </row>
    <row r="54" spans="1:18">
      <c r="A54" s="30">
        <v>1953</v>
      </c>
      <c r="B54">
        <v>2.9</v>
      </c>
      <c r="C54">
        <v>3.7</v>
      </c>
      <c r="D54">
        <v>5.0999999999999996</v>
      </c>
      <c r="E54">
        <v>6.7</v>
      </c>
      <c r="F54">
        <v>12.1</v>
      </c>
      <c r="G54">
        <v>13.5</v>
      </c>
      <c r="H54">
        <v>15</v>
      </c>
      <c r="I54">
        <v>15.6</v>
      </c>
      <c r="J54">
        <v>13.3</v>
      </c>
      <c r="K54">
        <v>9</v>
      </c>
      <c r="L54">
        <v>7.8</v>
      </c>
      <c r="M54">
        <v>6.3</v>
      </c>
      <c r="N54">
        <v>3</v>
      </c>
      <c r="O54">
        <v>7.98</v>
      </c>
      <c r="P54">
        <v>14.71</v>
      </c>
      <c r="Q54">
        <v>10.02</v>
      </c>
      <c r="R54">
        <v>9.2799999999999994</v>
      </c>
    </row>
    <row r="55" spans="1:18">
      <c r="A55" s="30">
        <v>1954</v>
      </c>
      <c r="B55">
        <v>2.2999999999999998</v>
      </c>
      <c r="C55">
        <v>2</v>
      </c>
      <c r="D55">
        <v>5.2</v>
      </c>
      <c r="E55">
        <v>7</v>
      </c>
      <c r="F55">
        <v>10.6</v>
      </c>
      <c r="G55">
        <v>12.8</v>
      </c>
      <c r="H55">
        <v>13.6</v>
      </c>
      <c r="I55">
        <v>14</v>
      </c>
      <c r="J55">
        <v>12.2</v>
      </c>
      <c r="K55">
        <v>11.4</v>
      </c>
      <c r="L55">
        <v>6.2</v>
      </c>
      <c r="M55">
        <v>6</v>
      </c>
      <c r="N55">
        <v>3.56</v>
      </c>
      <c r="O55">
        <v>7.6</v>
      </c>
      <c r="P55">
        <v>13.48</v>
      </c>
      <c r="Q55">
        <v>9.98</v>
      </c>
      <c r="R55">
        <v>8.65</v>
      </c>
    </row>
    <row r="56" spans="1:18">
      <c r="A56" s="30">
        <v>1955</v>
      </c>
      <c r="B56">
        <v>1.9</v>
      </c>
      <c r="C56">
        <v>0.6</v>
      </c>
      <c r="D56">
        <v>2.6</v>
      </c>
      <c r="E56">
        <v>8.9</v>
      </c>
      <c r="F56">
        <v>8.9</v>
      </c>
      <c r="G56">
        <v>13.1</v>
      </c>
      <c r="H56">
        <v>17</v>
      </c>
      <c r="I56">
        <v>17.5</v>
      </c>
      <c r="J56">
        <v>13.7</v>
      </c>
      <c r="K56">
        <v>8.8000000000000007</v>
      </c>
      <c r="L56">
        <v>6.4</v>
      </c>
      <c r="M56">
        <v>5</v>
      </c>
      <c r="N56">
        <v>2.9</v>
      </c>
      <c r="O56">
        <v>6.78</v>
      </c>
      <c r="P56">
        <v>15.87</v>
      </c>
      <c r="Q56">
        <v>9.6199999999999992</v>
      </c>
      <c r="R56">
        <v>8.73</v>
      </c>
    </row>
    <row r="57" spans="1:18">
      <c r="A57" s="30">
        <v>1956</v>
      </c>
      <c r="B57">
        <v>3</v>
      </c>
      <c r="C57">
        <v>-0.9</v>
      </c>
      <c r="D57">
        <v>5.5</v>
      </c>
      <c r="E57">
        <v>6.1</v>
      </c>
      <c r="F57">
        <v>11.2</v>
      </c>
      <c r="G57">
        <v>12.5</v>
      </c>
      <c r="H57">
        <v>15.3</v>
      </c>
      <c r="I57">
        <v>13</v>
      </c>
      <c r="J57">
        <v>13.6</v>
      </c>
      <c r="K57">
        <v>8.8000000000000007</v>
      </c>
      <c r="L57">
        <v>5.4</v>
      </c>
      <c r="M57">
        <v>5</v>
      </c>
      <c r="N57">
        <v>2.44</v>
      </c>
      <c r="O57">
        <v>7.6</v>
      </c>
      <c r="P57">
        <v>13.59</v>
      </c>
      <c r="Q57">
        <v>9.3000000000000007</v>
      </c>
      <c r="R57">
        <v>8.24</v>
      </c>
    </row>
    <row r="58" spans="1:18">
      <c r="A58" s="30">
        <v>1957</v>
      </c>
      <c r="B58">
        <v>4.8</v>
      </c>
      <c r="C58">
        <v>4.5</v>
      </c>
      <c r="D58">
        <v>8.5</v>
      </c>
      <c r="E58">
        <v>8.1</v>
      </c>
      <c r="F58">
        <v>9.6999999999999993</v>
      </c>
      <c r="G58">
        <v>14.6</v>
      </c>
      <c r="H58">
        <v>15.9</v>
      </c>
      <c r="I58">
        <v>14.8</v>
      </c>
      <c r="J58">
        <v>12</v>
      </c>
      <c r="K58">
        <v>10.199999999999999</v>
      </c>
      <c r="L58">
        <v>5.7</v>
      </c>
      <c r="M58">
        <v>3.7</v>
      </c>
      <c r="N58">
        <v>4.79</v>
      </c>
      <c r="O58">
        <v>8.8000000000000007</v>
      </c>
      <c r="P58">
        <v>15.09</v>
      </c>
      <c r="Q58">
        <v>9.2899999999999991</v>
      </c>
      <c r="R58">
        <v>9.41</v>
      </c>
    </row>
    <row r="59" spans="1:18">
      <c r="A59" s="30">
        <v>1958</v>
      </c>
      <c r="B59">
        <v>2.8</v>
      </c>
      <c r="C59">
        <v>4.2</v>
      </c>
      <c r="D59">
        <v>3.1</v>
      </c>
      <c r="E59">
        <v>6.8</v>
      </c>
      <c r="F59">
        <v>10.7</v>
      </c>
      <c r="G59">
        <v>13.2</v>
      </c>
      <c r="H59">
        <v>15.4</v>
      </c>
      <c r="I59">
        <v>15.3</v>
      </c>
      <c r="J59">
        <v>14.4</v>
      </c>
      <c r="K59">
        <v>10.1</v>
      </c>
      <c r="L59">
        <v>5.8</v>
      </c>
      <c r="M59">
        <v>4</v>
      </c>
      <c r="N59">
        <v>3.55</v>
      </c>
      <c r="O59">
        <v>6.88</v>
      </c>
      <c r="P59">
        <v>14.65</v>
      </c>
      <c r="Q59">
        <v>10.11</v>
      </c>
      <c r="R59">
        <v>8.84</v>
      </c>
    </row>
    <row r="60" spans="1:18">
      <c r="A60" s="30">
        <v>1959</v>
      </c>
      <c r="B60">
        <v>1</v>
      </c>
      <c r="C60">
        <v>3.8</v>
      </c>
      <c r="D60">
        <v>6.6</v>
      </c>
      <c r="E60">
        <v>8.9</v>
      </c>
      <c r="F60">
        <v>11.9</v>
      </c>
      <c r="G60">
        <v>14.6</v>
      </c>
      <c r="H60">
        <v>16.8</v>
      </c>
      <c r="I60">
        <v>16.8</v>
      </c>
      <c r="J60">
        <v>14.4</v>
      </c>
      <c r="K60">
        <v>11.9</v>
      </c>
      <c r="L60">
        <v>6.2</v>
      </c>
      <c r="M60">
        <v>5.2</v>
      </c>
      <c r="N60">
        <v>2.88</v>
      </c>
      <c r="O60">
        <v>9.15</v>
      </c>
      <c r="P60">
        <v>16.09</v>
      </c>
      <c r="Q60">
        <v>10.83</v>
      </c>
      <c r="R60">
        <v>9.8800000000000008</v>
      </c>
    </row>
    <row r="61" spans="1:18">
      <c r="A61" s="30">
        <v>1960</v>
      </c>
      <c r="B61">
        <v>3.4</v>
      </c>
      <c r="C61">
        <v>3.3</v>
      </c>
      <c r="D61">
        <v>5.6</v>
      </c>
      <c r="E61">
        <v>8.4</v>
      </c>
      <c r="F61">
        <v>12.2</v>
      </c>
      <c r="G61">
        <v>15.6</v>
      </c>
      <c r="H61">
        <v>14.6</v>
      </c>
      <c r="I61">
        <v>14.4</v>
      </c>
      <c r="J61">
        <v>12.5</v>
      </c>
      <c r="K61">
        <v>9.5</v>
      </c>
      <c r="L61">
        <v>6.5</v>
      </c>
      <c r="M61">
        <v>3.4</v>
      </c>
      <c r="N61">
        <v>3.99</v>
      </c>
      <c r="O61">
        <v>8.7200000000000006</v>
      </c>
      <c r="P61">
        <v>14.85</v>
      </c>
      <c r="Q61">
        <v>9.5</v>
      </c>
      <c r="R61">
        <v>9.1300000000000008</v>
      </c>
    </row>
    <row r="62" spans="1:18">
      <c r="A62" s="30">
        <v>1961</v>
      </c>
      <c r="B62">
        <v>2.9</v>
      </c>
      <c r="C62">
        <v>6.3</v>
      </c>
      <c r="D62">
        <v>7.7</v>
      </c>
      <c r="E62">
        <v>9.3000000000000007</v>
      </c>
      <c r="F62">
        <v>10.199999999999999</v>
      </c>
      <c r="G62">
        <v>13.9</v>
      </c>
      <c r="H62">
        <v>14.5</v>
      </c>
      <c r="I62">
        <v>14.9</v>
      </c>
      <c r="J62">
        <v>14.5</v>
      </c>
      <c r="K62">
        <v>10.1</v>
      </c>
      <c r="L62">
        <v>5.4</v>
      </c>
      <c r="M62">
        <v>1.5</v>
      </c>
      <c r="N62">
        <v>4.12</v>
      </c>
      <c r="O62">
        <v>9.0399999999999991</v>
      </c>
      <c r="P62">
        <v>14.44</v>
      </c>
      <c r="Q62">
        <v>10.02</v>
      </c>
      <c r="R62">
        <v>9.27</v>
      </c>
    </row>
    <row r="63" spans="1:18">
      <c r="A63" s="30">
        <v>1962</v>
      </c>
      <c r="B63">
        <v>3.7</v>
      </c>
      <c r="C63">
        <v>3.9</v>
      </c>
      <c r="D63">
        <v>2.1</v>
      </c>
      <c r="E63">
        <v>7</v>
      </c>
      <c r="F63">
        <v>9.5</v>
      </c>
      <c r="G63">
        <v>13</v>
      </c>
      <c r="H63">
        <v>14.2</v>
      </c>
      <c r="I63">
        <v>13.8</v>
      </c>
      <c r="J63">
        <v>12.1</v>
      </c>
      <c r="K63">
        <v>9.6999999999999993</v>
      </c>
      <c r="L63">
        <v>4.7</v>
      </c>
      <c r="M63">
        <v>1.1000000000000001</v>
      </c>
      <c r="N63">
        <v>2.99</v>
      </c>
      <c r="O63">
        <v>6.19</v>
      </c>
      <c r="P63">
        <v>13.7</v>
      </c>
      <c r="Q63">
        <v>8.8800000000000008</v>
      </c>
      <c r="R63">
        <v>7.93</v>
      </c>
    </row>
    <row r="64" spans="1:18">
      <c r="A64" s="30">
        <v>1963</v>
      </c>
      <c r="B64">
        <v>-2.8</v>
      </c>
      <c r="C64">
        <v>-1.6</v>
      </c>
      <c r="D64">
        <v>5.2</v>
      </c>
      <c r="E64">
        <v>7.9</v>
      </c>
      <c r="F64">
        <v>9.9</v>
      </c>
      <c r="G64">
        <v>14.3</v>
      </c>
      <c r="H64">
        <v>14.5</v>
      </c>
      <c r="I64">
        <v>13.6</v>
      </c>
      <c r="J64">
        <v>12.4</v>
      </c>
      <c r="K64">
        <v>10.199999999999999</v>
      </c>
      <c r="L64">
        <v>7.3</v>
      </c>
      <c r="M64">
        <v>2</v>
      </c>
      <c r="N64">
        <v>-1.0900000000000001</v>
      </c>
      <c r="O64">
        <v>7.67</v>
      </c>
      <c r="P64">
        <v>14.11</v>
      </c>
      <c r="Q64">
        <v>9.9700000000000006</v>
      </c>
      <c r="R64">
        <v>7.78</v>
      </c>
    </row>
    <row r="65" spans="1:18">
      <c r="A65" s="30">
        <v>1964</v>
      </c>
      <c r="B65">
        <v>2.5</v>
      </c>
      <c r="C65">
        <v>3.8</v>
      </c>
      <c r="D65">
        <v>3.5</v>
      </c>
      <c r="E65">
        <v>8.1</v>
      </c>
      <c r="F65">
        <v>12.6</v>
      </c>
      <c r="G65">
        <v>13.1</v>
      </c>
      <c r="H65">
        <v>15.4</v>
      </c>
      <c r="I65">
        <v>14.9</v>
      </c>
      <c r="J65">
        <v>13.5</v>
      </c>
      <c r="K65">
        <v>8</v>
      </c>
      <c r="L65">
        <v>6.9</v>
      </c>
      <c r="M65">
        <v>2.6</v>
      </c>
      <c r="N65">
        <v>2.74</v>
      </c>
      <c r="O65">
        <v>8.07</v>
      </c>
      <c r="P65">
        <v>14.52</v>
      </c>
      <c r="Q65">
        <v>9.43</v>
      </c>
      <c r="R65">
        <v>8.76</v>
      </c>
    </row>
    <row r="66" spans="1:18">
      <c r="A66" s="30">
        <v>1965</v>
      </c>
      <c r="B66">
        <v>2.8</v>
      </c>
      <c r="C66">
        <v>2.7</v>
      </c>
      <c r="D66">
        <v>4.5999999999999996</v>
      </c>
      <c r="E66">
        <v>7.6</v>
      </c>
      <c r="F66">
        <v>10.9</v>
      </c>
      <c r="G66">
        <v>13.9</v>
      </c>
      <c r="H66">
        <v>13.4</v>
      </c>
      <c r="I66">
        <v>14.3</v>
      </c>
      <c r="J66">
        <v>11.8</v>
      </c>
      <c r="K66">
        <v>10.199999999999999</v>
      </c>
      <c r="L66">
        <v>3.9</v>
      </c>
      <c r="M66">
        <v>3.9</v>
      </c>
      <c r="N66">
        <v>2.69</v>
      </c>
      <c r="O66">
        <v>7.7</v>
      </c>
      <c r="P66">
        <v>13.84</v>
      </c>
      <c r="Q66">
        <v>8.6300000000000008</v>
      </c>
      <c r="R66">
        <v>8.35</v>
      </c>
    </row>
    <row r="67" spans="1:18">
      <c r="A67" s="30">
        <v>1966</v>
      </c>
      <c r="B67">
        <v>2.1</v>
      </c>
      <c r="C67">
        <v>5</v>
      </c>
      <c r="D67">
        <v>5.9</v>
      </c>
      <c r="E67">
        <v>6.5</v>
      </c>
      <c r="F67">
        <v>10.5</v>
      </c>
      <c r="G67">
        <v>14.7</v>
      </c>
      <c r="H67">
        <v>14.3</v>
      </c>
      <c r="I67">
        <v>14.2</v>
      </c>
      <c r="J67">
        <v>13.2</v>
      </c>
      <c r="K67">
        <v>9.5</v>
      </c>
      <c r="L67">
        <v>4.8</v>
      </c>
      <c r="M67">
        <v>4.7</v>
      </c>
      <c r="N67">
        <v>3.62</v>
      </c>
      <c r="O67">
        <v>7.63</v>
      </c>
      <c r="P67">
        <v>14.4</v>
      </c>
      <c r="Q67">
        <v>9.17</v>
      </c>
      <c r="R67">
        <v>8.81</v>
      </c>
    </row>
    <row r="68" spans="1:18">
      <c r="A68" s="30">
        <v>1967</v>
      </c>
      <c r="B68">
        <v>3.8</v>
      </c>
      <c r="C68">
        <v>4.7</v>
      </c>
      <c r="D68">
        <v>6.6</v>
      </c>
      <c r="E68">
        <v>7.2</v>
      </c>
      <c r="F68">
        <v>9.6</v>
      </c>
      <c r="G68">
        <v>13.7</v>
      </c>
      <c r="H68">
        <v>16.399999999999999</v>
      </c>
      <c r="I68">
        <v>15.2</v>
      </c>
      <c r="J68">
        <v>13</v>
      </c>
      <c r="K68">
        <v>10.199999999999999</v>
      </c>
      <c r="L68">
        <v>4.7</v>
      </c>
      <c r="M68">
        <v>3.5</v>
      </c>
      <c r="N68">
        <v>4.41</v>
      </c>
      <c r="O68">
        <v>7.84</v>
      </c>
      <c r="P68">
        <v>15.08</v>
      </c>
      <c r="Q68">
        <v>9.33</v>
      </c>
      <c r="R68">
        <v>9.09</v>
      </c>
    </row>
    <row r="69" spans="1:18">
      <c r="A69" s="30">
        <v>1968</v>
      </c>
      <c r="B69">
        <v>3.8</v>
      </c>
      <c r="C69">
        <v>1.3</v>
      </c>
      <c r="D69">
        <v>5.9</v>
      </c>
      <c r="E69">
        <v>7.6</v>
      </c>
      <c r="F69">
        <v>9.1999999999999993</v>
      </c>
      <c r="G69">
        <v>14.3</v>
      </c>
      <c r="H69">
        <v>14.4</v>
      </c>
      <c r="I69">
        <v>15</v>
      </c>
      <c r="J69">
        <v>13.3</v>
      </c>
      <c r="K69">
        <v>12</v>
      </c>
      <c r="L69">
        <v>5.8</v>
      </c>
      <c r="M69">
        <v>2.4</v>
      </c>
      <c r="N69">
        <v>2.89</v>
      </c>
      <c r="O69">
        <v>7.59</v>
      </c>
      <c r="P69">
        <v>14.57</v>
      </c>
      <c r="Q69">
        <v>10.36</v>
      </c>
      <c r="R69">
        <v>8.76</v>
      </c>
    </row>
    <row r="70" spans="1:18">
      <c r="A70" s="30">
        <v>1969</v>
      </c>
      <c r="B70">
        <v>4.9000000000000004</v>
      </c>
      <c r="C70">
        <v>0.1</v>
      </c>
      <c r="D70">
        <v>2.6</v>
      </c>
      <c r="E70">
        <v>6.9</v>
      </c>
      <c r="F70">
        <v>10.6</v>
      </c>
      <c r="G70">
        <v>13.2</v>
      </c>
      <c r="H70">
        <v>16.399999999999999</v>
      </c>
      <c r="I70">
        <v>15.7</v>
      </c>
      <c r="J70">
        <v>13.1</v>
      </c>
      <c r="K70">
        <v>12.2</v>
      </c>
      <c r="L70">
        <v>4.7</v>
      </c>
      <c r="M70">
        <v>2.7</v>
      </c>
      <c r="N70">
        <v>2.56</v>
      </c>
      <c r="O70">
        <v>6.72</v>
      </c>
      <c r="P70">
        <v>15.14</v>
      </c>
      <c r="Q70">
        <v>10.039999999999999</v>
      </c>
      <c r="R70">
        <v>8.67</v>
      </c>
    </row>
    <row r="71" spans="1:18">
      <c r="A71" s="30">
        <v>1970</v>
      </c>
      <c r="B71">
        <v>3.1</v>
      </c>
      <c r="C71">
        <v>2.4</v>
      </c>
      <c r="D71">
        <v>3.1</v>
      </c>
      <c r="E71">
        <v>6.2</v>
      </c>
      <c r="F71">
        <v>12.4</v>
      </c>
      <c r="G71">
        <v>15.6</v>
      </c>
      <c r="H71">
        <v>14.7</v>
      </c>
      <c r="I71">
        <v>15.4</v>
      </c>
      <c r="J71">
        <v>13.9</v>
      </c>
      <c r="K71">
        <v>10</v>
      </c>
      <c r="L71">
        <v>7.1</v>
      </c>
      <c r="M71">
        <v>3.6</v>
      </c>
      <c r="N71">
        <v>2.76</v>
      </c>
      <c r="O71">
        <v>7.24</v>
      </c>
      <c r="P71">
        <v>15.26</v>
      </c>
      <c r="Q71">
        <v>10.34</v>
      </c>
      <c r="R71">
        <v>9</v>
      </c>
    </row>
    <row r="72" spans="1:18">
      <c r="A72" s="30">
        <v>1971</v>
      </c>
      <c r="B72">
        <v>3.8</v>
      </c>
      <c r="C72">
        <v>4</v>
      </c>
      <c r="D72">
        <v>4.5999999999999996</v>
      </c>
      <c r="E72">
        <v>7.1</v>
      </c>
      <c r="F72">
        <v>10.8</v>
      </c>
      <c r="G72">
        <v>11.8</v>
      </c>
      <c r="H72">
        <v>16.5</v>
      </c>
      <c r="I72">
        <v>15.1</v>
      </c>
      <c r="J72">
        <v>13.7</v>
      </c>
      <c r="K72">
        <v>10.7</v>
      </c>
      <c r="L72">
        <v>5.5</v>
      </c>
      <c r="M72">
        <v>5.9</v>
      </c>
      <c r="N72">
        <v>3.8</v>
      </c>
      <c r="O72">
        <v>7.51</v>
      </c>
      <c r="P72">
        <v>14.49</v>
      </c>
      <c r="Q72">
        <v>9.9600000000000009</v>
      </c>
      <c r="R72">
        <v>9.16</v>
      </c>
    </row>
    <row r="73" spans="1:18">
      <c r="A73" s="30">
        <v>1972</v>
      </c>
      <c r="B73">
        <v>3.2</v>
      </c>
      <c r="C73">
        <v>3.7</v>
      </c>
      <c r="D73">
        <v>5.9</v>
      </c>
      <c r="E73">
        <v>7.8</v>
      </c>
      <c r="F73">
        <v>9.9</v>
      </c>
      <c r="G73">
        <v>11.2</v>
      </c>
      <c r="H73">
        <v>14.9</v>
      </c>
      <c r="I73">
        <v>14.5</v>
      </c>
      <c r="J73">
        <v>11.1</v>
      </c>
      <c r="K73">
        <v>9.8000000000000007</v>
      </c>
      <c r="L73">
        <v>5.9</v>
      </c>
      <c r="M73">
        <v>4.9000000000000004</v>
      </c>
      <c r="N73">
        <v>4.29</v>
      </c>
      <c r="O73">
        <v>7.88</v>
      </c>
      <c r="P73">
        <v>13.59</v>
      </c>
      <c r="Q73">
        <v>8.94</v>
      </c>
      <c r="R73">
        <v>8.6</v>
      </c>
    </row>
    <row r="74" spans="1:18">
      <c r="A74" s="30">
        <v>1973</v>
      </c>
      <c r="B74">
        <v>3.9</v>
      </c>
      <c r="C74">
        <v>3.9</v>
      </c>
      <c r="D74">
        <v>5.6</v>
      </c>
      <c r="E74">
        <v>6.5</v>
      </c>
      <c r="F74">
        <v>10.8</v>
      </c>
      <c r="G74">
        <v>14.4</v>
      </c>
      <c r="H74">
        <v>15.2</v>
      </c>
      <c r="I74">
        <v>16</v>
      </c>
      <c r="J74">
        <v>13.8</v>
      </c>
      <c r="K74">
        <v>8.5</v>
      </c>
      <c r="L74">
        <v>5.4</v>
      </c>
      <c r="M74">
        <v>4.4000000000000004</v>
      </c>
      <c r="N74">
        <v>4.25</v>
      </c>
      <c r="O74">
        <v>7.67</v>
      </c>
      <c r="P74">
        <v>15.18</v>
      </c>
      <c r="Q74">
        <v>9.2200000000000006</v>
      </c>
      <c r="R74">
        <v>9.07</v>
      </c>
    </row>
    <row r="75" spans="1:18">
      <c r="A75" s="30">
        <v>1974</v>
      </c>
      <c r="B75">
        <v>5.2</v>
      </c>
      <c r="C75">
        <v>4.9000000000000004</v>
      </c>
      <c r="D75">
        <v>4.9000000000000004</v>
      </c>
      <c r="E75">
        <v>7.2</v>
      </c>
      <c r="F75">
        <v>10.3</v>
      </c>
      <c r="G75">
        <v>13.1</v>
      </c>
      <c r="H75">
        <v>14.6</v>
      </c>
      <c r="I75">
        <v>14.5</v>
      </c>
      <c r="J75">
        <v>11.4</v>
      </c>
      <c r="K75">
        <v>7.1</v>
      </c>
      <c r="L75">
        <v>6</v>
      </c>
      <c r="M75">
        <v>7.3</v>
      </c>
      <c r="N75">
        <v>4.83</v>
      </c>
      <c r="O75">
        <v>7.49</v>
      </c>
      <c r="P75">
        <v>14.07</v>
      </c>
      <c r="Q75">
        <v>8.17</v>
      </c>
      <c r="R75">
        <v>8.91</v>
      </c>
    </row>
    <row r="76" spans="1:18">
      <c r="A76" s="30">
        <v>1975</v>
      </c>
      <c r="B76">
        <v>6.1</v>
      </c>
      <c r="C76">
        <v>3.7</v>
      </c>
      <c r="D76">
        <v>4.2</v>
      </c>
      <c r="E76">
        <v>7.9</v>
      </c>
      <c r="F76">
        <v>9.1999999999999993</v>
      </c>
      <c r="G76">
        <v>14</v>
      </c>
      <c r="H76">
        <v>16.8</v>
      </c>
      <c r="I76">
        <v>18.2</v>
      </c>
      <c r="J76">
        <v>12.7</v>
      </c>
      <c r="K76">
        <v>9.3000000000000007</v>
      </c>
      <c r="L76">
        <v>5.5</v>
      </c>
      <c r="M76">
        <v>4.5999999999999996</v>
      </c>
      <c r="N76">
        <v>5.79</v>
      </c>
      <c r="O76">
        <v>7.08</v>
      </c>
      <c r="P76">
        <v>16.350000000000001</v>
      </c>
      <c r="Q76">
        <v>9.16</v>
      </c>
      <c r="R76">
        <v>9.3800000000000008</v>
      </c>
    </row>
    <row r="77" spans="1:18">
      <c r="A77" s="30">
        <v>1976</v>
      </c>
      <c r="B77">
        <v>5.0999999999999996</v>
      </c>
      <c r="C77">
        <v>3.9</v>
      </c>
      <c r="D77">
        <v>4.0999999999999996</v>
      </c>
      <c r="E77">
        <v>7.4</v>
      </c>
      <c r="F77">
        <v>11.3</v>
      </c>
      <c r="G77">
        <v>16.399999999999999</v>
      </c>
      <c r="H77">
        <v>17.8</v>
      </c>
      <c r="I77">
        <v>16.8</v>
      </c>
      <c r="J77">
        <v>12.7</v>
      </c>
      <c r="K77">
        <v>9.8000000000000007</v>
      </c>
      <c r="L77">
        <v>5.3</v>
      </c>
      <c r="M77">
        <v>1.3</v>
      </c>
      <c r="N77">
        <v>4.5599999999999996</v>
      </c>
      <c r="O77">
        <v>7.61</v>
      </c>
      <c r="P77">
        <v>17.010000000000002</v>
      </c>
      <c r="Q77">
        <v>9.2799999999999994</v>
      </c>
      <c r="R77">
        <v>9.35</v>
      </c>
    </row>
    <row r="78" spans="1:18">
      <c r="A78" s="30">
        <v>1977</v>
      </c>
      <c r="B78">
        <v>2</v>
      </c>
      <c r="C78">
        <v>4.3</v>
      </c>
      <c r="D78">
        <v>6.3</v>
      </c>
      <c r="E78">
        <v>6.6</v>
      </c>
      <c r="F78">
        <v>9.8000000000000007</v>
      </c>
      <c r="G78">
        <v>11.7</v>
      </c>
      <c r="H78">
        <v>15.3</v>
      </c>
      <c r="I78">
        <v>14.7</v>
      </c>
      <c r="J78">
        <v>12.6</v>
      </c>
      <c r="K78">
        <v>10.9</v>
      </c>
      <c r="L78">
        <v>5.7</v>
      </c>
      <c r="M78">
        <v>5.4</v>
      </c>
      <c r="N78">
        <v>2.46</v>
      </c>
      <c r="O78">
        <v>7.55</v>
      </c>
      <c r="P78">
        <v>13.9</v>
      </c>
      <c r="Q78">
        <v>9.73</v>
      </c>
      <c r="R78">
        <v>8.7899999999999991</v>
      </c>
    </row>
    <row r="79" spans="1:18">
      <c r="A79" s="30">
        <v>1978</v>
      </c>
      <c r="B79">
        <v>2.6</v>
      </c>
      <c r="C79">
        <v>1.8</v>
      </c>
      <c r="D79">
        <v>6.2</v>
      </c>
      <c r="E79">
        <v>5.8</v>
      </c>
      <c r="F79">
        <v>10.9</v>
      </c>
      <c r="G79">
        <v>13</v>
      </c>
      <c r="H79">
        <v>14.3</v>
      </c>
      <c r="I79">
        <v>14.5</v>
      </c>
      <c r="J79">
        <v>13.5</v>
      </c>
      <c r="K79">
        <v>11.2</v>
      </c>
      <c r="L79">
        <v>7.7</v>
      </c>
      <c r="M79">
        <v>3.2</v>
      </c>
      <c r="N79">
        <v>3.34</v>
      </c>
      <c r="O79">
        <v>7.64</v>
      </c>
      <c r="P79">
        <v>13.95</v>
      </c>
      <c r="Q79">
        <v>10.81</v>
      </c>
      <c r="R79">
        <v>8.77</v>
      </c>
    </row>
    <row r="80" spans="1:18">
      <c r="A80" s="30">
        <v>1979</v>
      </c>
      <c r="B80">
        <v>-0.9</v>
      </c>
      <c r="C80">
        <v>0.5</v>
      </c>
      <c r="D80">
        <v>4</v>
      </c>
      <c r="E80">
        <v>7.2</v>
      </c>
      <c r="F80">
        <v>9.4</v>
      </c>
      <c r="G80">
        <v>13.5</v>
      </c>
      <c r="H80">
        <v>15.7</v>
      </c>
      <c r="I80">
        <v>14.4</v>
      </c>
      <c r="J80">
        <v>12.7</v>
      </c>
      <c r="K80">
        <v>10.5</v>
      </c>
      <c r="L80">
        <v>6.1</v>
      </c>
      <c r="M80">
        <v>5.0999999999999996</v>
      </c>
      <c r="N80">
        <v>0.91</v>
      </c>
      <c r="O80">
        <v>6.86</v>
      </c>
      <c r="P80">
        <v>14.54</v>
      </c>
      <c r="Q80">
        <v>9.7799999999999994</v>
      </c>
      <c r="R80">
        <v>8.2200000000000006</v>
      </c>
    </row>
    <row r="81" spans="1:18">
      <c r="A81" s="30">
        <v>1980</v>
      </c>
      <c r="B81">
        <v>1.6</v>
      </c>
      <c r="C81">
        <v>5.0999999999999996</v>
      </c>
      <c r="D81">
        <v>4.0999999999999996</v>
      </c>
      <c r="E81">
        <v>8.1999999999999993</v>
      </c>
      <c r="F81">
        <v>10.4</v>
      </c>
      <c r="G81">
        <v>13.4</v>
      </c>
      <c r="H81">
        <v>14</v>
      </c>
      <c r="I81">
        <v>15.3</v>
      </c>
      <c r="J81">
        <v>14.2</v>
      </c>
      <c r="K81">
        <v>8.3000000000000007</v>
      </c>
      <c r="L81">
        <v>5.9</v>
      </c>
      <c r="M81">
        <v>5</v>
      </c>
      <c r="N81">
        <v>3.91</v>
      </c>
      <c r="O81">
        <v>7.55</v>
      </c>
      <c r="P81">
        <v>14.25</v>
      </c>
      <c r="Q81">
        <v>9.4499999999999993</v>
      </c>
      <c r="R81">
        <v>8.7899999999999991</v>
      </c>
    </row>
    <row r="82" spans="1:18">
      <c r="A82" s="30">
        <v>1981</v>
      </c>
      <c r="B82">
        <v>4.0999999999999996</v>
      </c>
      <c r="C82">
        <v>2.2999999999999998</v>
      </c>
      <c r="D82">
        <v>7.3</v>
      </c>
      <c r="E82">
        <v>7.1</v>
      </c>
      <c r="F82">
        <v>10.8</v>
      </c>
      <c r="G82">
        <v>12.9</v>
      </c>
      <c r="H82">
        <v>15.2</v>
      </c>
      <c r="I82">
        <v>15.8</v>
      </c>
      <c r="J82">
        <v>14</v>
      </c>
      <c r="K82">
        <v>7.7</v>
      </c>
      <c r="L82">
        <v>7</v>
      </c>
      <c r="M82">
        <v>-0.5</v>
      </c>
      <c r="N82">
        <v>3.86</v>
      </c>
      <c r="O82">
        <v>8.42</v>
      </c>
      <c r="P82">
        <v>14.66</v>
      </c>
      <c r="Q82">
        <v>9.5500000000000007</v>
      </c>
      <c r="R82">
        <v>8.68</v>
      </c>
    </row>
    <row r="83" spans="1:18">
      <c r="A83" s="30">
        <v>1982</v>
      </c>
      <c r="B83">
        <v>2</v>
      </c>
      <c r="C83">
        <v>4.3</v>
      </c>
      <c r="D83">
        <v>5.5</v>
      </c>
      <c r="E83">
        <v>8.1</v>
      </c>
      <c r="F83">
        <v>10.9</v>
      </c>
      <c r="G83">
        <v>15</v>
      </c>
      <c r="H83">
        <v>16</v>
      </c>
      <c r="I83">
        <v>15.3</v>
      </c>
      <c r="J83">
        <v>13.7</v>
      </c>
      <c r="K83">
        <v>9.5</v>
      </c>
      <c r="L83">
        <v>7.2</v>
      </c>
      <c r="M83">
        <v>3.7</v>
      </c>
      <c r="N83">
        <v>1.82</v>
      </c>
      <c r="O83">
        <v>8.18</v>
      </c>
      <c r="P83">
        <v>15.43</v>
      </c>
      <c r="Q83">
        <v>10.15</v>
      </c>
      <c r="R83">
        <v>9.2799999999999994</v>
      </c>
    </row>
    <row r="84" spans="1:18">
      <c r="A84" s="30">
        <v>1983</v>
      </c>
      <c r="B84">
        <v>6</v>
      </c>
      <c r="C84">
        <v>1</v>
      </c>
      <c r="D84">
        <v>5.9</v>
      </c>
      <c r="E84">
        <v>6.2</v>
      </c>
      <c r="F84">
        <v>9.6999999999999993</v>
      </c>
      <c r="G84">
        <v>13.7</v>
      </c>
      <c r="H84">
        <v>18.899999999999999</v>
      </c>
      <c r="I84">
        <v>16.8</v>
      </c>
      <c r="J84">
        <v>13.1</v>
      </c>
      <c r="K84">
        <v>9.8000000000000007</v>
      </c>
      <c r="L84">
        <v>6.9</v>
      </c>
      <c r="M84">
        <v>5.0999999999999996</v>
      </c>
      <c r="N84">
        <v>3.67</v>
      </c>
      <c r="O84">
        <v>7.28</v>
      </c>
      <c r="P84">
        <v>16.5</v>
      </c>
      <c r="Q84">
        <v>9.94</v>
      </c>
      <c r="R84">
        <v>9.5</v>
      </c>
    </row>
    <row r="85" spans="1:18">
      <c r="A85" s="30">
        <v>1984</v>
      </c>
      <c r="B85">
        <v>3</v>
      </c>
      <c r="C85">
        <v>2.8</v>
      </c>
      <c r="D85">
        <v>4.2</v>
      </c>
      <c r="E85">
        <v>7.5</v>
      </c>
      <c r="F85">
        <v>9.3000000000000007</v>
      </c>
      <c r="G85">
        <v>14</v>
      </c>
      <c r="H85">
        <v>16.2</v>
      </c>
      <c r="I85">
        <v>17.100000000000001</v>
      </c>
      <c r="J85">
        <v>13.2</v>
      </c>
      <c r="K85">
        <v>10.5</v>
      </c>
      <c r="L85">
        <v>7.4</v>
      </c>
      <c r="M85">
        <v>4.5999999999999996</v>
      </c>
      <c r="N85">
        <v>3.65</v>
      </c>
      <c r="O85">
        <v>7.01</v>
      </c>
      <c r="P85">
        <v>15.81</v>
      </c>
      <c r="Q85">
        <v>10.35</v>
      </c>
      <c r="R85">
        <v>9.17</v>
      </c>
    </row>
    <row r="86" spans="1:18">
      <c r="A86" s="30">
        <v>1985</v>
      </c>
      <c r="B86">
        <v>0.3</v>
      </c>
      <c r="C86">
        <v>1.6</v>
      </c>
      <c r="D86">
        <v>4.0999999999999996</v>
      </c>
      <c r="E86">
        <v>7.8</v>
      </c>
      <c r="F86">
        <v>10.199999999999999</v>
      </c>
      <c r="G86">
        <v>11.9</v>
      </c>
      <c r="H86">
        <v>15.7</v>
      </c>
      <c r="I86">
        <v>14.2</v>
      </c>
      <c r="J86">
        <v>14.1</v>
      </c>
      <c r="K86">
        <v>10.5</v>
      </c>
      <c r="L86">
        <v>3.4</v>
      </c>
      <c r="M86">
        <v>5.8</v>
      </c>
      <c r="N86">
        <v>2.1800000000000002</v>
      </c>
      <c r="O86">
        <v>7.39</v>
      </c>
      <c r="P86">
        <v>13.95</v>
      </c>
      <c r="Q86">
        <v>9.36</v>
      </c>
      <c r="R86">
        <v>8.35</v>
      </c>
    </row>
    <row r="87" spans="1:18">
      <c r="A87" s="30">
        <v>1986</v>
      </c>
      <c r="B87">
        <v>2.8</v>
      </c>
      <c r="C87">
        <v>-1.8</v>
      </c>
      <c r="D87">
        <v>4.5</v>
      </c>
      <c r="E87">
        <v>5.3</v>
      </c>
      <c r="F87">
        <v>10.7</v>
      </c>
      <c r="G87">
        <v>14.1</v>
      </c>
      <c r="H87">
        <v>15.4</v>
      </c>
      <c r="I87">
        <v>13.1</v>
      </c>
      <c r="J87">
        <v>10.8</v>
      </c>
      <c r="K87">
        <v>10.199999999999999</v>
      </c>
      <c r="L87">
        <v>7.1</v>
      </c>
      <c r="M87">
        <v>5.5</v>
      </c>
      <c r="N87">
        <v>2.38</v>
      </c>
      <c r="O87">
        <v>6.86</v>
      </c>
      <c r="P87">
        <v>14.2</v>
      </c>
      <c r="Q87">
        <v>9.3699999999999992</v>
      </c>
      <c r="R87">
        <v>8.2100000000000009</v>
      </c>
    </row>
    <row r="88" spans="1:18">
      <c r="A88" s="30">
        <v>1987</v>
      </c>
      <c r="B88">
        <v>0.3</v>
      </c>
      <c r="C88">
        <v>3.2</v>
      </c>
      <c r="D88">
        <v>3.6</v>
      </c>
      <c r="E88">
        <v>9.8000000000000007</v>
      </c>
      <c r="F88">
        <v>9.5</v>
      </c>
      <c r="G88">
        <v>12.3</v>
      </c>
      <c r="H88">
        <v>15.4</v>
      </c>
      <c r="I88">
        <v>15.2</v>
      </c>
      <c r="J88">
        <v>13.1</v>
      </c>
      <c r="K88">
        <v>9</v>
      </c>
      <c r="L88">
        <v>6</v>
      </c>
      <c r="M88">
        <v>5.0999999999999996</v>
      </c>
      <c r="N88">
        <v>2.95</v>
      </c>
      <c r="O88">
        <v>7.61</v>
      </c>
      <c r="P88">
        <v>14.33</v>
      </c>
      <c r="Q88">
        <v>9.36</v>
      </c>
      <c r="R88">
        <v>8.56</v>
      </c>
    </row>
    <row r="89" spans="1:18">
      <c r="A89" s="30">
        <v>1988</v>
      </c>
      <c r="B89">
        <v>4.7</v>
      </c>
      <c r="C89">
        <v>4.3</v>
      </c>
      <c r="D89">
        <v>5.8</v>
      </c>
      <c r="E89">
        <v>7.6</v>
      </c>
      <c r="F89">
        <v>11.2</v>
      </c>
      <c r="G89">
        <v>13.9</v>
      </c>
      <c r="H89">
        <v>14.3</v>
      </c>
      <c r="I89">
        <v>14.8</v>
      </c>
      <c r="J89">
        <v>12.7</v>
      </c>
      <c r="K89">
        <v>9.9</v>
      </c>
      <c r="L89">
        <v>4.5999999999999996</v>
      </c>
      <c r="M89">
        <v>6.9</v>
      </c>
      <c r="N89">
        <v>4.72</v>
      </c>
      <c r="O89">
        <v>8.23</v>
      </c>
      <c r="P89">
        <v>14.35</v>
      </c>
      <c r="Q89">
        <v>9.08</v>
      </c>
      <c r="R89">
        <v>9.26</v>
      </c>
    </row>
    <row r="90" spans="1:18">
      <c r="A90" s="30">
        <v>1989</v>
      </c>
      <c r="B90">
        <v>5.6</v>
      </c>
      <c r="C90">
        <v>5.4</v>
      </c>
      <c r="D90">
        <v>6.9</v>
      </c>
      <c r="E90">
        <v>5.9</v>
      </c>
      <c r="F90">
        <v>12.5</v>
      </c>
      <c r="G90">
        <v>14.1</v>
      </c>
      <c r="H90">
        <v>17.600000000000001</v>
      </c>
      <c r="I90">
        <v>16.100000000000001</v>
      </c>
      <c r="J90">
        <v>14.1</v>
      </c>
      <c r="K90">
        <v>11.1</v>
      </c>
      <c r="L90">
        <v>5.8</v>
      </c>
      <c r="M90">
        <v>4.4000000000000004</v>
      </c>
      <c r="N90">
        <v>5.99</v>
      </c>
      <c r="O90">
        <v>8.4700000000000006</v>
      </c>
      <c r="P90">
        <v>15.93</v>
      </c>
      <c r="Q90">
        <v>10.34</v>
      </c>
      <c r="R90">
        <v>9.99</v>
      </c>
    </row>
    <row r="91" spans="1:18">
      <c r="A91" s="30">
        <v>1990</v>
      </c>
      <c r="B91">
        <v>6</v>
      </c>
      <c r="C91">
        <v>6.9</v>
      </c>
      <c r="D91">
        <v>7.9</v>
      </c>
      <c r="E91">
        <v>7.5</v>
      </c>
      <c r="F91">
        <v>12.1</v>
      </c>
      <c r="G91">
        <v>13.2</v>
      </c>
      <c r="H91">
        <v>16.399999999999999</v>
      </c>
      <c r="I91">
        <v>17.8</v>
      </c>
      <c r="J91">
        <v>12.7</v>
      </c>
      <c r="K91">
        <v>11.4</v>
      </c>
      <c r="L91">
        <v>6.3</v>
      </c>
      <c r="M91">
        <v>3.9</v>
      </c>
      <c r="N91">
        <v>5.76</v>
      </c>
      <c r="O91">
        <v>9.17</v>
      </c>
      <c r="P91">
        <v>15.85</v>
      </c>
      <c r="Q91">
        <v>10.130000000000001</v>
      </c>
      <c r="R91">
        <v>10.210000000000001</v>
      </c>
    </row>
    <row r="92" spans="1:18">
      <c r="A92" s="30">
        <v>1991</v>
      </c>
      <c r="B92">
        <v>2.6</v>
      </c>
      <c r="C92">
        <v>1.2</v>
      </c>
      <c r="D92">
        <v>7.4</v>
      </c>
      <c r="E92">
        <v>7.4</v>
      </c>
      <c r="F92">
        <v>10.5</v>
      </c>
      <c r="G92">
        <v>11.6</v>
      </c>
      <c r="H92">
        <v>17</v>
      </c>
      <c r="I92">
        <v>16.600000000000001</v>
      </c>
      <c r="J92">
        <v>14.2</v>
      </c>
      <c r="K92">
        <v>9.6</v>
      </c>
      <c r="L92">
        <v>6.1</v>
      </c>
      <c r="M92">
        <v>4.0999999999999996</v>
      </c>
      <c r="N92">
        <v>2.6</v>
      </c>
      <c r="O92">
        <v>8.4499999999999993</v>
      </c>
      <c r="P92">
        <v>15.1</v>
      </c>
      <c r="Q92">
        <v>9.9600000000000009</v>
      </c>
      <c r="R92">
        <v>9.07</v>
      </c>
    </row>
    <row r="93" spans="1:18">
      <c r="A93" s="30">
        <v>1992</v>
      </c>
      <c r="B93">
        <v>3</v>
      </c>
      <c r="C93">
        <v>5.0999999999999996</v>
      </c>
      <c r="D93">
        <v>6.9</v>
      </c>
      <c r="E93">
        <v>8.3000000000000007</v>
      </c>
      <c r="F93">
        <v>13</v>
      </c>
      <c r="G93">
        <v>15.3</v>
      </c>
      <c r="H93">
        <v>15.8</v>
      </c>
      <c r="I93">
        <v>14.9</v>
      </c>
      <c r="J93">
        <v>12.8</v>
      </c>
      <c r="K93">
        <v>7.1</v>
      </c>
      <c r="L93">
        <v>6.8</v>
      </c>
      <c r="M93">
        <v>3</v>
      </c>
      <c r="N93">
        <v>4.05</v>
      </c>
      <c r="O93">
        <v>9.3800000000000008</v>
      </c>
      <c r="P93">
        <v>15.36</v>
      </c>
      <c r="Q93">
        <v>8.8800000000000008</v>
      </c>
      <c r="R93">
        <v>9.34</v>
      </c>
    </row>
    <row r="94" spans="1:18">
      <c r="A94" s="30">
        <v>1993</v>
      </c>
      <c r="B94">
        <v>5.2</v>
      </c>
      <c r="C94">
        <v>4.3</v>
      </c>
      <c r="D94">
        <v>6.1</v>
      </c>
      <c r="E94">
        <v>8.9</v>
      </c>
      <c r="F94">
        <v>10.9</v>
      </c>
      <c r="G94">
        <v>14.5</v>
      </c>
      <c r="H94">
        <v>14.8</v>
      </c>
      <c r="I94">
        <v>14</v>
      </c>
      <c r="J94">
        <v>11.8</v>
      </c>
      <c r="K94">
        <v>7.7</v>
      </c>
      <c r="L94">
        <v>4.0999999999999996</v>
      </c>
      <c r="M94">
        <v>4.8</v>
      </c>
      <c r="N94">
        <v>4.17</v>
      </c>
      <c r="O94">
        <v>8.6300000000000008</v>
      </c>
      <c r="P94">
        <v>14.42</v>
      </c>
      <c r="Q94">
        <v>7.85</v>
      </c>
      <c r="R94">
        <v>8.94</v>
      </c>
    </row>
    <row r="95" spans="1:18">
      <c r="A95" s="30">
        <v>1994</v>
      </c>
      <c r="B95">
        <v>4.5999999999999996</v>
      </c>
      <c r="C95">
        <v>2.5</v>
      </c>
      <c r="D95">
        <v>7.2</v>
      </c>
      <c r="E95">
        <v>7.7</v>
      </c>
      <c r="F95">
        <v>10</v>
      </c>
      <c r="G95">
        <v>14.1</v>
      </c>
      <c r="H95">
        <v>17.600000000000001</v>
      </c>
      <c r="I95">
        <v>15.4</v>
      </c>
      <c r="J95">
        <v>12.1</v>
      </c>
      <c r="K95">
        <v>9.4</v>
      </c>
      <c r="L95">
        <v>9.4</v>
      </c>
      <c r="M95">
        <v>5.8</v>
      </c>
      <c r="N95">
        <v>4.03</v>
      </c>
      <c r="O95">
        <v>8.32</v>
      </c>
      <c r="P95">
        <v>15.72</v>
      </c>
      <c r="Q95">
        <v>10.31</v>
      </c>
      <c r="R95">
        <v>9.7100000000000009</v>
      </c>
    </row>
    <row r="96" spans="1:18">
      <c r="A96" s="30">
        <v>1995</v>
      </c>
      <c r="B96">
        <v>4.0999999999999996</v>
      </c>
      <c r="C96">
        <v>5.9</v>
      </c>
      <c r="D96">
        <v>4.9000000000000004</v>
      </c>
      <c r="E96">
        <v>8.5</v>
      </c>
      <c r="F96">
        <v>11.2</v>
      </c>
      <c r="G96">
        <v>13.7</v>
      </c>
      <c r="H96">
        <v>18.2</v>
      </c>
      <c r="I96">
        <v>18.5</v>
      </c>
      <c r="J96">
        <v>13.1</v>
      </c>
      <c r="K96">
        <v>12.4</v>
      </c>
      <c r="L96">
        <v>7.1</v>
      </c>
      <c r="M96">
        <v>1.7</v>
      </c>
      <c r="N96">
        <v>5.23</v>
      </c>
      <c r="O96">
        <v>8.2100000000000009</v>
      </c>
      <c r="P96">
        <v>16.829999999999998</v>
      </c>
      <c r="Q96">
        <v>10.85</v>
      </c>
      <c r="R96">
        <v>9.9600000000000009</v>
      </c>
    </row>
    <row r="97" spans="1:18">
      <c r="A97" s="30">
        <v>1996</v>
      </c>
      <c r="B97">
        <v>3.6</v>
      </c>
      <c r="C97">
        <v>2</v>
      </c>
      <c r="D97">
        <v>3.8</v>
      </c>
      <c r="E97">
        <v>8.1</v>
      </c>
      <c r="F97">
        <v>8.6</v>
      </c>
      <c r="G97">
        <v>13.9</v>
      </c>
      <c r="H97">
        <v>16.100000000000001</v>
      </c>
      <c r="I97">
        <v>16.2</v>
      </c>
      <c r="J97">
        <v>13</v>
      </c>
      <c r="K97">
        <v>10.9</v>
      </c>
      <c r="L97">
        <v>5.2</v>
      </c>
      <c r="M97">
        <v>2.4</v>
      </c>
      <c r="N97">
        <v>2.46</v>
      </c>
      <c r="O97">
        <v>6.83</v>
      </c>
      <c r="P97">
        <v>15.41</v>
      </c>
      <c r="Q97">
        <v>9.74</v>
      </c>
      <c r="R97">
        <v>8.68</v>
      </c>
    </row>
    <row r="98" spans="1:18">
      <c r="A98" s="30">
        <v>1997</v>
      </c>
      <c r="B98">
        <v>1.9</v>
      </c>
      <c r="C98">
        <v>6.2</v>
      </c>
      <c r="D98">
        <v>7.9</v>
      </c>
      <c r="E98">
        <v>8.5</v>
      </c>
      <c r="F98">
        <v>10.9</v>
      </c>
      <c r="G98">
        <v>13.6</v>
      </c>
      <c r="H98">
        <v>16.3</v>
      </c>
      <c r="I98">
        <v>18.5</v>
      </c>
      <c r="J98">
        <v>13.6</v>
      </c>
      <c r="K98">
        <v>9.5</v>
      </c>
      <c r="L98">
        <v>7.9</v>
      </c>
      <c r="M98">
        <v>5.3</v>
      </c>
      <c r="N98">
        <v>3.39</v>
      </c>
      <c r="O98">
        <v>9.11</v>
      </c>
      <c r="P98">
        <v>16.170000000000002</v>
      </c>
      <c r="Q98">
        <v>10.33</v>
      </c>
      <c r="R98">
        <v>10.029999999999999</v>
      </c>
    </row>
    <row r="99" spans="1:18">
      <c r="A99" s="30">
        <v>1998</v>
      </c>
      <c r="B99">
        <v>4.5999999999999996</v>
      </c>
      <c r="C99">
        <v>7</v>
      </c>
      <c r="D99">
        <v>7.5</v>
      </c>
      <c r="E99">
        <v>7.3</v>
      </c>
      <c r="F99">
        <v>12.5</v>
      </c>
      <c r="G99">
        <v>13.8</v>
      </c>
      <c r="H99">
        <v>15.1</v>
      </c>
      <c r="I99">
        <v>15.5</v>
      </c>
      <c r="J99">
        <v>14.3</v>
      </c>
      <c r="K99">
        <v>10</v>
      </c>
      <c r="L99">
        <v>5.4</v>
      </c>
      <c r="M99">
        <v>4.9000000000000004</v>
      </c>
      <c r="N99">
        <v>5.59</v>
      </c>
      <c r="O99">
        <v>9.1199999999999992</v>
      </c>
      <c r="P99">
        <v>14.81</v>
      </c>
      <c r="Q99">
        <v>9.89</v>
      </c>
      <c r="R99">
        <v>9.84</v>
      </c>
    </row>
    <row r="100" spans="1:18">
      <c r="A100" s="30">
        <v>1999</v>
      </c>
      <c r="B100">
        <v>5.0999999999999996</v>
      </c>
      <c r="C100">
        <v>4.7</v>
      </c>
      <c r="D100">
        <v>6.9</v>
      </c>
      <c r="E100">
        <v>9</v>
      </c>
      <c r="F100">
        <v>12.6</v>
      </c>
      <c r="G100">
        <v>13.4</v>
      </c>
      <c r="H100">
        <v>17.3</v>
      </c>
      <c r="I100">
        <v>15.8</v>
      </c>
      <c r="J100">
        <v>15.2</v>
      </c>
      <c r="K100">
        <v>10.199999999999999</v>
      </c>
      <c r="L100">
        <v>7.2</v>
      </c>
      <c r="M100">
        <v>4.0999999999999996</v>
      </c>
      <c r="N100">
        <v>4.92</v>
      </c>
      <c r="O100">
        <v>9.5</v>
      </c>
      <c r="P100">
        <v>15.51</v>
      </c>
      <c r="Q100">
        <v>10.86</v>
      </c>
      <c r="R100">
        <v>10.16</v>
      </c>
    </row>
    <row r="101" spans="1:18">
      <c r="A101" s="30">
        <v>2000</v>
      </c>
      <c r="B101">
        <v>4.5</v>
      </c>
      <c r="C101">
        <v>5.6</v>
      </c>
      <c r="D101">
        <v>7</v>
      </c>
      <c r="E101">
        <v>7.4</v>
      </c>
      <c r="F101">
        <v>11.5</v>
      </c>
      <c r="G101">
        <v>14.7</v>
      </c>
      <c r="H101">
        <v>14.9</v>
      </c>
      <c r="I101">
        <v>16.3</v>
      </c>
      <c r="J101">
        <v>14.3</v>
      </c>
      <c r="K101">
        <v>9.8000000000000007</v>
      </c>
      <c r="L101">
        <v>6.4</v>
      </c>
      <c r="M101">
        <v>5</v>
      </c>
      <c r="N101">
        <v>4.72</v>
      </c>
      <c r="O101">
        <v>8.67</v>
      </c>
      <c r="P101">
        <v>15.29</v>
      </c>
      <c r="Q101">
        <v>10.18</v>
      </c>
      <c r="R101">
        <v>9.8000000000000007</v>
      </c>
    </row>
    <row r="102" spans="1:18">
      <c r="A102" s="30">
        <v>2001</v>
      </c>
      <c r="B102">
        <v>2.7</v>
      </c>
      <c r="C102">
        <v>4</v>
      </c>
      <c r="D102">
        <v>4.5999999999999996</v>
      </c>
      <c r="E102">
        <v>7.2</v>
      </c>
      <c r="F102">
        <v>12</v>
      </c>
      <c r="G102">
        <v>13.8</v>
      </c>
      <c r="H102">
        <v>16.7</v>
      </c>
      <c r="I102">
        <v>16.5</v>
      </c>
      <c r="J102">
        <v>12.9</v>
      </c>
      <c r="K102">
        <v>12.9</v>
      </c>
      <c r="L102">
        <v>6.9</v>
      </c>
      <c r="M102">
        <v>3</v>
      </c>
      <c r="N102">
        <v>3.89</v>
      </c>
      <c r="O102">
        <v>7.97</v>
      </c>
      <c r="P102">
        <v>15.71</v>
      </c>
      <c r="Q102">
        <v>10.93</v>
      </c>
      <c r="R102">
        <v>9.48</v>
      </c>
    </row>
    <row r="103" spans="1:18">
      <c r="A103" s="30">
        <v>2002</v>
      </c>
      <c r="B103">
        <v>5</v>
      </c>
      <c r="C103">
        <v>6.5</v>
      </c>
      <c r="D103">
        <v>7.1</v>
      </c>
      <c r="E103">
        <v>8.9</v>
      </c>
      <c r="F103">
        <v>11.5</v>
      </c>
      <c r="G103">
        <v>14</v>
      </c>
      <c r="H103">
        <v>15.6</v>
      </c>
      <c r="I103">
        <v>16.7</v>
      </c>
      <c r="J103">
        <v>13.9</v>
      </c>
      <c r="K103">
        <v>9.4</v>
      </c>
      <c r="L103">
        <v>7.9</v>
      </c>
      <c r="M103">
        <v>5.0999999999999996</v>
      </c>
      <c r="N103">
        <v>4.7699999999999996</v>
      </c>
      <c r="O103">
        <v>9.16</v>
      </c>
      <c r="P103">
        <v>15.44</v>
      </c>
      <c r="Q103">
        <v>10.39</v>
      </c>
      <c r="R103">
        <v>10.15</v>
      </c>
    </row>
    <row r="104" spans="1:18">
      <c r="A104" s="30">
        <v>2003</v>
      </c>
      <c r="B104">
        <v>4.0999999999999996</v>
      </c>
      <c r="C104">
        <v>3.4</v>
      </c>
      <c r="D104">
        <v>7.1</v>
      </c>
      <c r="E104">
        <v>9.3000000000000007</v>
      </c>
      <c r="F104">
        <v>11.7</v>
      </c>
      <c r="G104">
        <v>15.7</v>
      </c>
      <c r="H104">
        <v>17.100000000000001</v>
      </c>
      <c r="I104">
        <v>17.8</v>
      </c>
      <c r="J104">
        <v>14</v>
      </c>
      <c r="K104">
        <v>8.6999999999999993</v>
      </c>
      <c r="L104">
        <v>7.6</v>
      </c>
      <c r="M104">
        <v>4.4000000000000004</v>
      </c>
      <c r="N104">
        <v>4.2300000000000004</v>
      </c>
      <c r="O104">
        <v>9.36</v>
      </c>
      <c r="P104">
        <v>16.88</v>
      </c>
      <c r="Q104">
        <v>10.09</v>
      </c>
      <c r="R104">
        <v>10.11</v>
      </c>
    </row>
    <row r="105" spans="1:18">
      <c r="A105" s="30">
        <v>2004</v>
      </c>
      <c r="B105">
        <v>4.8</v>
      </c>
      <c r="C105">
        <v>5</v>
      </c>
      <c r="D105">
        <v>6.2</v>
      </c>
      <c r="E105">
        <v>9.1999999999999993</v>
      </c>
      <c r="F105">
        <v>11.8</v>
      </c>
      <c r="G105">
        <v>15.1</v>
      </c>
      <c r="H105">
        <v>15.5</v>
      </c>
      <c r="I105">
        <v>17.2</v>
      </c>
      <c r="J105">
        <v>14.4</v>
      </c>
      <c r="K105">
        <v>10.1</v>
      </c>
      <c r="L105">
        <v>7.2</v>
      </c>
      <c r="M105">
        <v>5.0999999999999996</v>
      </c>
      <c r="N105">
        <v>4.7</v>
      </c>
      <c r="O105">
        <v>9.08</v>
      </c>
      <c r="P105">
        <v>15.94</v>
      </c>
      <c r="Q105">
        <v>10.56</v>
      </c>
      <c r="R105">
        <v>10.15</v>
      </c>
    </row>
    <row r="106" spans="1:18">
      <c r="A106" s="30">
        <v>2005</v>
      </c>
      <c r="B106">
        <v>5.6</v>
      </c>
      <c r="C106">
        <v>3.9</v>
      </c>
      <c r="D106">
        <v>6.8</v>
      </c>
      <c r="E106">
        <v>8.6</v>
      </c>
      <c r="F106">
        <v>11</v>
      </c>
      <c r="G106">
        <v>15.2</v>
      </c>
      <c r="H106">
        <v>16.399999999999999</v>
      </c>
      <c r="I106">
        <v>16</v>
      </c>
      <c r="J106">
        <v>14.8</v>
      </c>
      <c r="K106">
        <v>12.6</v>
      </c>
      <c r="L106">
        <v>5.7</v>
      </c>
      <c r="M106">
        <v>4.0999999999999996</v>
      </c>
      <c r="N106">
        <v>4.9000000000000004</v>
      </c>
      <c r="O106">
        <v>8.81</v>
      </c>
      <c r="P106">
        <v>15.87</v>
      </c>
      <c r="Q106">
        <v>11.07</v>
      </c>
      <c r="R106">
        <v>10.1</v>
      </c>
    </row>
    <row r="107" spans="1:18">
      <c r="A107" s="30">
        <v>2006</v>
      </c>
      <c r="B107">
        <v>3.9</v>
      </c>
      <c r="C107">
        <v>3.4</v>
      </c>
      <c r="D107">
        <v>4.5</v>
      </c>
      <c r="E107">
        <v>8.3000000000000007</v>
      </c>
      <c r="F107">
        <v>12</v>
      </c>
      <c r="G107">
        <v>15.9</v>
      </c>
      <c r="H107">
        <v>19.5</v>
      </c>
      <c r="I107">
        <v>15.9</v>
      </c>
      <c r="J107">
        <v>16.3</v>
      </c>
      <c r="K107">
        <v>12.4</v>
      </c>
      <c r="L107">
        <v>7.6</v>
      </c>
      <c r="M107">
        <v>6</v>
      </c>
      <c r="N107">
        <v>3.81</v>
      </c>
      <c r="O107">
        <v>8.24</v>
      </c>
      <c r="P107">
        <v>17.100000000000001</v>
      </c>
      <c r="Q107">
        <v>12.11</v>
      </c>
      <c r="R107">
        <v>10.51</v>
      </c>
    </row>
    <row r="108" spans="1:18">
      <c r="A108" s="30">
        <v>2007</v>
      </c>
      <c r="B108">
        <v>6.6</v>
      </c>
      <c r="C108">
        <v>5.5</v>
      </c>
      <c r="D108">
        <v>6.8</v>
      </c>
      <c r="E108">
        <v>10.9</v>
      </c>
      <c r="F108">
        <v>11.5</v>
      </c>
      <c r="G108">
        <v>14.8</v>
      </c>
      <c r="H108">
        <v>15</v>
      </c>
      <c r="I108">
        <v>15.4</v>
      </c>
      <c r="J108">
        <v>13.6</v>
      </c>
      <c r="K108">
        <v>10.5</v>
      </c>
      <c r="L108">
        <v>6.9</v>
      </c>
      <c r="M108">
        <v>4.5</v>
      </c>
      <c r="N108">
        <v>6.05</v>
      </c>
      <c r="O108">
        <v>9.7200000000000006</v>
      </c>
      <c r="P108">
        <v>15.08</v>
      </c>
      <c r="Q108">
        <v>10.38</v>
      </c>
      <c r="R108">
        <v>10.210000000000001</v>
      </c>
    </row>
    <row r="109" spans="1:18">
      <c r="A109" s="30">
        <v>2008</v>
      </c>
      <c r="B109">
        <v>6.2</v>
      </c>
      <c r="C109">
        <v>4.9000000000000004</v>
      </c>
      <c r="D109">
        <v>5.7</v>
      </c>
      <c r="E109">
        <v>7.6</v>
      </c>
      <c r="F109">
        <v>12.9</v>
      </c>
      <c r="G109">
        <v>13.9</v>
      </c>
      <c r="H109">
        <v>16.100000000000001</v>
      </c>
      <c r="I109">
        <v>16.100000000000001</v>
      </c>
      <c r="J109">
        <v>13.2</v>
      </c>
      <c r="K109">
        <v>9.4</v>
      </c>
      <c r="L109">
        <v>6.6</v>
      </c>
      <c r="M109">
        <v>3.3</v>
      </c>
      <c r="N109">
        <v>5.21</v>
      </c>
      <c r="O109">
        <v>8.75</v>
      </c>
      <c r="P109">
        <v>15.4</v>
      </c>
      <c r="Q109">
        <v>9.7100000000000009</v>
      </c>
      <c r="R109">
        <v>9.67</v>
      </c>
    </row>
    <row r="110" spans="1:18">
      <c r="A110" s="30">
        <v>2009</v>
      </c>
      <c r="B110">
        <v>2.7</v>
      </c>
      <c r="C110">
        <v>3.8</v>
      </c>
      <c r="D110">
        <v>6.7</v>
      </c>
      <c r="E110">
        <v>9.6</v>
      </c>
      <c r="F110">
        <v>11.7</v>
      </c>
      <c r="G110">
        <v>14.5</v>
      </c>
      <c r="H110">
        <v>15.9</v>
      </c>
      <c r="I110">
        <v>16.399999999999999</v>
      </c>
      <c r="J110">
        <v>13.9</v>
      </c>
      <c r="K110">
        <v>11</v>
      </c>
      <c r="L110">
        <v>8.1</v>
      </c>
      <c r="M110">
        <v>2.6</v>
      </c>
      <c r="N110">
        <v>3.23</v>
      </c>
      <c r="O110">
        <v>9.33</v>
      </c>
      <c r="P110">
        <v>15.61</v>
      </c>
      <c r="Q110">
        <v>11</v>
      </c>
      <c r="R110">
        <v>9.77</v>
      </c>
    </row>
    <row r="111" spans="1:18">
      <c r="A111" s="30">
        <v>2010</v>
      </c>
      <c r="B111">
        <v>1</v>
      </c>
      <c r="C111">
        <v>2.4</v>
      </c>
      <c r="D111">
        <v>5.8</v>
      </c>
      <c r="E111">
        <v>8.6999999999999993</v>
      </c>
      <c r="F111">
        <v>10.7</v>
      </c>
      <c r="G111">
        <v>15.1</v>
      </c>
      <c r="H111">
        <v>16.899999999999999</v>
      </c>
      <c r="I111">
        <v>15.1</v>
      </c>
      <c r="J111">
        <v>13.5</v>
      </c>
      <c r="K111">
        <v>9.9</v>
      </c>
      <c r="L111">
        <v>4.7</v>
      </c>
      <c r="M111">
        <v>-1</v>
      </c>
      <c r="N111">
        <v>1.99</v>
      </c>
      <c r="O111">
        <v>8.41</v>
      </c>
      <c r="P111">
        <v>15.72</v>
      </c>
      <c r="Q111">
        <v>9.39</v>
      </c>
      <c r="R111">
        <v>8.61</v>
      </c>
    </row>
    <row r="112" spans="1:18">
      <c r="A112" s="30">
        <v>2011</v>
      </c>
      <c r="B112">
        <v>3.4</v>
      </c>
      <c r="C112">
        <v>6.1</v>
      </c>
      <c r="D112">
        <v>6.5</v>
      </c>
      <c r="E112">
        <v>11.6</v>
      </c>
      <c r="F112">
        <v>11.9</v>
      </c>
      <c r="G112">
        <v>13.7</v>
      </c>
      <c r="H112">
        <v>15.2</v>
      </c>
      <c r="I112">
        <v>15.4</v>
      </c>
      <c r="J112">
        <v>14.9</v>
      </c>
      <c r="K112">
        <v>12.2</v>
      </c>
      <c r="L112">
        <v>8.9</v>
      </c>
      <c r="M112">
        <v>5.5</v>
      </c>
      <c r="N112">
        <v>2.74</v>
      </c>
      <c r="O112">
        <v>10</v>
      </c>
      <c r="P112">
        <v>14.79</v>
      </c>
      <c r="Q112">
        <v>12.01</v>
      </c>
      <c r="R112">
        <v>10.46</v>
      </c>
    </row>
    <row r="113" spans="1:18">
      <c r="A113" s="30">
        <v>2012</v>
      </c>
      <c r="B113">
        <v>5.0999999999999996</v>
      </c>
      <c r="C113">
        <v>3.7</v>
      </c>
      <c r="D113">
        <v>8</v>
      </c>
      <c r="E113">
        <v>6.9</v>
      </c>
      <c r="F113">
        <v>11.5</v>
      </c>
      <c r="G113">
        <v>13.3</v>
      </c>
      <c r="H113">
        <v>15.3</v>
      </c>
      <c r="I113">
        <v>16.3</v>
      </c>
      <c r="J113">
        <v>12.6</v>
      </c>
      <c r="K113">
        <v>9</v>
      </c>
      <c r="L113">
        <v>6.1</v>
      </c>
      <c r="M113">
        <v>4.2</v>
      </c>
      <c r="N113">
        <v>4.79</v>
      </c>
      <c r="O113">
        <v>8.82</v>
      </c>
      <c r="P113">
        <v>14.98</v>
      </c>
      <c r="Q113">
        <v>9.23</v>
      </c>
      <c r="R113">
        <v>9.36</v>
      </c>
    </row>
    <row r="114" spans="1:18">
      <c r="A114" s="30">
        <v>2013</v>
      </c>
      <c r="B114">
        <v>3.1</v>
      </c>
      <c r="C114">
        <v>2.7</v>
      </c>
      <c r="D114">
        <v>2.2000000000000002</v>
      </c>
      <c r="E114">
        <v>7.2</v>
      </c>
      <c r="F114">
        <v>10.199999999999999</v>
      </c>
      <c r="G114">
        <v>13.5</v>
      </c>
      <c r="H114">
        <v>18.2</v>
      </c>
      <c r="I114">
        <v>16.7</v>
      </c>
      <c r="J114">
        <v>13.5</v>
      </c>
      <c r="K114">
        <v>12</v>
      </c>
      <c r="L114">
        <v>5.9</v>
      </c>
      <c r="M114">
        <v>5.9</v>
      </c>
      <c r="N114">
        <v>3.35</v>
      </c>
      <c r="O114">
        <v>6.51</v>
      </c>
      <c r="P114">
        <v>16.18</v>
      </c>
      <c r="Q114">
        <v>10.49</v>
      </c>
      <c r="R114">
        <v>9.3000000000000007</v>
      </c>
    </row>
    <row r="115" spans="1:18">
      <c r="A115" s="30">
        <v>2014</v>
      </c>
      <c r="B115">
        <v>5.0999999999999996</v>
      </c>
      <c r="C115">
        <v>5.7</v>
      </c>
      <c r="D115">
        <v>7.3</v>
      </c>
      <c r="E115">
        <v>9.8000000000000007</v>
      </c>
      <c r="F115">
        <v>12</v>
      </c>
      <c r="G115">
        <v>15</v>
      </c>
      <c r="H115">
        <v>17.5</v>
      </c>
      <c r="I115">
        <v>14.8</v>
      </c>
      <c r="J115">
        <v>14.7</v>
      </c>
      <c r="K115">
        <v>11.9</v>
      </c>
      <c r="L115">
        <v>7.9</v>
      </c>
      <c r="M115">
        <v>4.8</v>
      </c>
      <c r="N115">
        <v>5.58</v>
      </c>
      <c r="O115">
        <v>9.7200000000000006</v>
      </c>
      <c r="P115">
        <v>15.76</v>
      </c>
      <c r="Q115">
        <v>11.5</v>
      </c>
      <c r="R115">
        <v>10.58</v>
      </c>
    </row>
    <row r="116" spans="1:18">
      <c r="A116" s="30">
        <v>2015</v>
      </c>
      <c r="B116">
        <v>4</v>
      </c>
      <c r="C116">
        <v>3.7</v>
      </c>
      <c r="D116">
        <v>6.1</v>
      </c>
      <c r="E116">
        <v>9</v>
      </c>
      <c r="F116">
        <v>10.6</v>
      </c>
      <c r="G116">
        <v>13.9</v>
      </c>
      <c r="H116">
        <v>15.6</v>
      </c>
      <c r="I116">
        <v>15.8</v>
      </c>
      <c r="J116">
        <v>12.3</v>
      </c>
      <c r="K116">
        <v>10.6</v>
      </c>
      <c r="L116">
        <v>9</v>
      </c>
      <c r="M116">
        <v>9.3000000000000007</v>
      </c>
      <c r="N116">
        <v>4.21</v>
      </c>
      <c r="O116">
        <v>8.5500000000000007</v>
      </c>
      <c r="P116">
        <v>15.1</v>
      </c>
      <c r="Q116">
        <v>10.62</v>
      </c>
      <c r="R116">
        <v>10.02</v>
      </c>
    </row>
    <row r="117" spans="1:18">
      <c r="A117" s="30">
        <v>2016</v>
      </c>
      <c r="B117">
        <v>5</v>
      </c>
      <c r="C117">
        <v>4.5999999999999996</v>
      </c>
      <c r="D117">
        <v>5.3</v>
      </c>
      <c r="E117">
        <v>7.2</v>
      </c>
      <c r="F117">
        <v>12</v>
      </c>
      <c r="G117">
        <v>14.9</v>
      </c>
      <c r="H117">
        <v>16.600000000000001</v>
      </c>
      <c r="I117">
        <v>16.8</v>
      </c>
      <c r="J117">
        <v>15.7</v>
      </c>
      <c r="K117">
        <v>10.4</v>
      </c>
      <c r="L117">
        <v>5.4</v>
      </c>
      <c r="M117">
        <v>5.6</v>
      </c>
      <c r="N117">
        <v>6.32</v>
      </c>
      <c r="O117">
        <v>8.1999999999999993</v>
      </c>
      <c r="P117">
        <v>16.11</v>
      </c>
      <c r="Q117">
        <v>10.47</v>
      </c>
      <c r="R117">
        <v>9.98</v>
      </c>
    </row>
    <row r="118" spans="1:18">
      <c r="A118" s="30">
        <v>2017</v>
      </c>
      <c r="B118">
        <v>3.6</v>
      </c>
      <c r="C118">
        <v>5.7</v>
      </c>
      <c r="D118">
        <v>8.3000000000000007</v>
      </c>
      <c r="E118">
        <v>8.6999999999999993</v>
      </c>
      <c r="F118">
        <v>12.9</v>
      </c>
      <c r="G118">
        <v>15.8</v>
      </c>
      <c r="H118">
        <v>16.600000000000001</v>
      </c>
      <c r="I118">
        <v>15.4</v>
      </c>
      <c r="J118">
        <v>13.3</v>
      </c>
      <c r="K118">
        <v>12</v>
      </c>
      <c r="L118">
        <v>6.5</v>
      </c>
      <c r="M118">
        <v>4.4000000000000004</v>
      </c>
      <c r="N118">
        <v>4.95</v>
      </c>
      <c r="O118">
        <v>9.9600000000000009</v>
      </c>
      <c r="P118">
        <v>15.94</v>
      </c>
      <c r="Q118">
        <v>10.6</v>
      </c>
      <c r="R118">
        <v>10.29</v>
      </c>
    </row>
    <row r="119" spans="1:18">
      <c r="A119" s="30">
        <v>2018</v>
      </c>
      <c r="B119">
        <v>4.8</v>
      </c>
      <c r="C119">
        <v>2.5</v>
      </c>
      <c r="D119">
        <v>4.4000000000000004</v>
      </c>
      <c r="E119">
        <v>9.4</v>
      </c>
      <c r="F119">
        <v>13</v>
      </c>
      <c r="G119">
        <v>15.9</v>
      </c>
      <c r="H119">
        <v>19</v>
      </c>
      <c r="I119">
        <v>16.600000000000001</v>
      </c>
      <c r="J119">
        <v>13.5</v>
      </c>
      <c r="K119">
        <v>10.199999999999999</v>
      </c>
      <c r="L119">
        <v>7.6</v>
      </c>
      <c r="M119">
        <v>6.4</v>
      </c>
      <c r="N119">
        <v>3.96</v>
      </c>
      <c r="O119">
        <v>8.9600000000000009</v>
      </c>
      <c r="P119">
        <v>17.190000000000001</v>
      </c>
      <c r="Q119">
        <v>10.45</v>
      </c>
      <c r="R119">
        <v>10.34</v>
      </c>
    </row>
    <row r="120" spans="1:18">
      <c r="A120" s="30">
        <v>2019</v>
      </c>
      <c r="B120">
        <v>3.6</v>
      </c>
      <c r="C120">
        <v>6.4</v>
      </c>
      <c r="D120">
        <v>7.6</v>
      </c>
      <c r="E120">
        <v>8.6999999999999993</v>
      </c>
      <c r="F120">
        <v>11</v>
      </c>
      <c r="G120">
        <v>14</v>
      </c>
      <c r="H120">
        <v>17.399999999999999</v>
      </c>
      <c r="I120">
        <v>17</v>
      </c>
      <c r="J120">
        <v>14</v>
      </c>
      <c r="K120">
        <v>9.6</v>
      </c>
      <c r="L120">
        <v>5.9</v>
      </c>
      <c r="M120">
        <v>5.3</v>
      </c>
      <c r="N120">
        <v>5.44</v>
      </c>
      <c r="O120">
        <v>9.11</v>
      </c>
      <c r="P120">
        <v>16.16</v>
      </c>
      <c r="Q120">
        <v>9.82</v>
      </c>
      <c r="R120">
        <v>10.07</v>
      </c>
    </row>
    <row r="122" spans="1:18">
      <c r="A122" t="s">
        <v>80</v>
      </c>
      <c r="B122">
        <f>AVERAGE(B11:B120)</f>
        <v>3.4127272727272753</v>
      </c>
      <c r="C122">
        <f t="shared" ref="C122:M122" si="0">AVERAGE(C11:C120)</f>
        <v>3.6009090909090902</v>
      </c>
      <c r="D122">
        <f t="shared" si="0"/>
        <v>5.4409090909090905</v>
      </c>
      <c r="E122">
        <f t="shared" si="0"/>
        <v>7.7381818181818183</v>
      </c>
      <c r="F122">
        <f t="shared" si="0"/>
        <v>10.905454545454548</v>
      </c>
      <c r="G122">
        <f>AVERAGE(G11:G120)</f>
        <v>13.82636363636364</v>
      </c>
      <c r="H122">
        <f t="shared" si="0"/>
        <v>15.763636363636362</v>
      </c>
      <c r="I122">
        <f t="shared" si="0"/>
        <v>15.463636363636359</v>
      </c>
      <c r="J122">
        <f t="shared" si="0"/>
        <v>13.17</v>
      </c>
      <c r="K122">
        <f t="shared" si="0"/>
        <v>9.77</v>
      </c>
      <c r="L122">
        <f t="shared" si="0"/>
        <v>6.0309090909090903</v>
      </c>
      <c r="M122">
        <f t="shared" si="0"/>
        <v>4.1481818181818184</v>
      </c>
    </row>
  </sheetData>
  <hyperlinks>
    <hyperlink ref="B1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tabSelected="1" view="pageBreakPreview" zoomScale="70" zoomScaleNormal="90" zoomScaleSheetLayoutView="70" zoomScalePageLayoutView="70" workbookViewId="0">
      <selection activeCell="G30" sqref="G30"/>
    </sheetView>
  </sheetViews>
  <sheetFormatPr defaultColWidth="3.42578125" defaultRowHeight="15"/>
  <cols>
    <col min="1" max="1" width="52.42578125" customWidth="1"/>
    <col min="2" max="2" width="14.28515625" customWidth="1"/>
    <col min="3" max="3" width="16.42578125" customWidth="1"/>
    <col min="4" max="4" width="12.85546875" customWidth="1"/>
    <col min="5" max="14" width="11.5703125" customWidth="1"/>
  </cols>
  <sheetData>
    <row r="1" spans="1:20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</row>
    <row r="2" spans="1:20" ht="17.25">
      <c r="A2" s="4" t="s">
        <v>15</v>
      </c>
      <c r="B2" s="9">
        <v>3.4127272727272753</v>
      </c>
      <c r="C2" s="9">
        <v>3.6009090909090902</v>
      </c>
      <c r="D2" s="9">
        <v>5.4409090909090905</v>
      </c>
      <c r="E2" s="9">
        <v>7.7381818181818183</v>
      </c>
      <c r="F2" s="9">
        <v>10.905454545454548</v>
      </c>
      <c r="G2" s="9">
        <v>13.82636363636364</v>
      </c>
      <c r="H2" s="9">
        <v>15.763636363636362</v>
      </c>
      <c r="I2" s="9">
        <v>15.463636363636359</v>
      </c>
      <c r="J2" s="9">
        <v>13.17</v>
      </c>
      <c r="K2" s="9">
        <v>9.77</v>
      </c>
      <c r="L2" s="9">
        <v>6.0309090909090903</v>
      </c>
      <c r="M2" s="9">
        <v>4.1481818181818184</v>
      </c>
      <c r="N2" s="7"/>
      <c r="O2" s="5" t="s">
        <v>93</v>
      </c>
    </row>
    <row r="3" spans="1:20" ht="18">
      <c r="A3" s="4" t="s">
        <v>16</v>
      </c>
      <c r="B3" s="6">
        <f>IF(B2&gt;0,(0.2*B2)^1.514,0)</f>
        <v>0.56088678826808269</v>
      </c>
      <c r="C3" s="6">
        <f t="shared" ref="C3:M3" si="0">IF(C2&gt;0,(0.2*C2)^1.514,0)</f>
        <v>0.60836948109048539</v>
      </c>
      <c r="D3" s="6">
        <f t="shared" si="0"/>
        <v>1.1364910458945499</v>
      </c>
      <c r="E3" s="6">
        <f t="shared" si="0"/>
        <v>1.9371299380885101</v>
      </c>
      <c r="F3" s="6">
        <f t="shared" si="0"/>
        <v>3.2565075105699095</v>
      </c>
      <c r="G3" s="6">
        <f t="shared" si="0"/>
        <v>4.6643516748871034</v>
      </c>
      <c r="H3" s="6">
        <f t="shared" si="0"/>
        <v>5.6886762095965651</v>
      </c>
      <c r="I3" s="6">
        <f t="shared" si="0"/>
        <v>5.525571702699958</v>
      </c>
      <c r="J3" s="6">
        <f t="shared" si="0"/>
        <v>4.3332353431916575</v>
      </c>
      <c r="K3" s="6">
        <f t="shared" si="0"/>
        <v>2.7571461197437488</v>
      </c>
      <c r="L3" s="6">
        <f t="shared" si="0"/>
        <v>1.3281861445305216</v>
      </c>
      <c r="M3" s="6">
        <f t="shared" si="0"/>
        <v>0.75369580463775521</v>
      </c>
      <c r="N3" s="7">
        <f>SUM(B3:M3)</f>
        <v>32.550247763198847</v>
      </c>
      <c r="O3" s="5" t="s">
        <v>17</v>
      </c>
    </row>
    <row r="4" spans="1:20">
      <c r="A4" s="4" t="s">
        <v>18</v>
      </c>
      <c r="B4" s="7">
        <f>IF(B2&lt;=0,0,IF(AND(B2&gt;0,B2&lt;27),0.53*(((10*B2)/$N$3))^((0.000000675*($N$3^3))-(0.0000771*($N$3^2))+(0.01792*$N$3)+0.49239),-0.015*B2^2+1.093*B2-14.208))</f>
        <v>0.55613243524784794</v>
      </c>
      <c r="C4" s="7">
        <f t="shared" ref="C4:M4" si="1">IF(C2&lt;=0,0,IF(AND(C2&gt;0,C2&lt;27),0.53*(((10*C2)/$N$3))^((0.000000675*($N$3^3))-(0.0000771*($N$3^2))+(0.01792*$N$3)+0.49239),-0.015*C2^2+1.093*C2-14.208))</f>
        <v>0.58734276283846432</v>
      </c>
      <c r="D4" s="7">
        <f t="shared" si="1"/>
        <v>0.89381709542819099</v>
      </c>
      <c r="E4" s="7">
        <f t="shared" si="1"/>
        <v>1.2789674705686758</v>
      </c>
      <c r="F4" s="7">
        <f t="shared" si="1"/>
        <v>1.8131730101090551</v>
      </c>
      <c r="G4" s="7">
        <f t="shared" si="1"/>
        <v>2.3082586303887198</v>
      </c>
      <c r="H4" s="7">
        <f>IF(H2&lt;=0,0,IF(AND(H2&gt;0,H2&lt;27),0.53*(((10*H2)/$N$3))^((0.000000675*($N$3^3))-(0.0000771*($N$3^2))+(0.01792*$N$3)+0.49239),-0.015*H2^2+1.093*H2-14.208))</f>
        <v>2.6376490408784337</v>
      </c>
      <c r="I4" s="7">
        <f t="shared" si="1"/>
        <v>2.5865925710730839</v>
      </c>
      <c r="J4" s="7">
        <f t="shared" si="1"/>
        <v>2.1968341054560794</v>
      </c>
      <c r="K4" s="7">
        <f t="shared" si="1"/>
        <v>1.6213056598607922</v>
      </c>
      <c r="L4" s="7">
        <f t="shared" si="1"/>
        <v>0.9925047893979827</v>
      </c>
      <c r="M4" s="7">
        <f t="shared" si="1"/>
        <v>0.67826447411170998</v>
      </c>
      <c r="N4" s="7"/>
      <c r="O4" s="5" t="s">
        <v>19</v>
      </c>
      <c r="P4" s="5"/>
      <c r="Q4" s="5"/>
      <c r="R4" s="5"/>
      <c r="S4" s="5"/>
      <c r="T4" s="5"/>
    </row>
    <row r="5" spans="1:20" s="5" customFormat="1">
      <c r="A5" s="8" t="s">
        <v>20</v>
      </c>
      <c r="B5" s="9">
        <v>22.2</v>
      </c>
      <c r="C5" s="9">
        <v>23.4</v>
      </c>
      <c r="D5" s="9">
        <v>30.6</v>
      </c>
      <c r="E5" s="9">
        <v>34.5</v>
      </c>
      <c r="F5" s="9">
        <v>39.9</v>
      </c>
      <c r="G5" s="9">
        <v>40.799999999999997</v>
      </c>
      <c r="H5" s="9">
        <v>41.1</v>
      </c>
      <c r="I5" s="9">
        <v>37.5</v>
      </c>
      <c r="J5" s="9">
        <v>31.8</v>
      </c>
      <c r="K5" s="9">
        <v>27.6</v>
      </c>
      <c r="L5" s="9">
        <v>22.8</v>
      </c>
      <c r="M5" s="9">
        <v>21</v>
      </c>
      <c r="N5" s="7"/>
      <c r="O5" s="5" t="s">
        <v>21</v>
      </c>
    </row>
    <row r="6" spans="1:20">
      <c r="A6" s="8" t="s">
        <v>22</v>
      </c>
      <c r="B6" s="10">
        <f>B4*B5</f>
        <v>12.346140062502224</v>
      </c>
      <c r="C6" s="10">
        <f>C4*C5</f>
        <v>13.743820650420064</v>
      </c>
      <c r="D6" s="10">
        <f t="shared" ref="D6:M6" si="2">D4*D5</f>
        <v>27.350803120102647</v>
      </c>
      <c r="E6" s="10">
        <f>E4*E5</f>
        <v>44.124377734619316</v>
      </c>
      <c r="F6" s="10">
        <f t="shared" si="2"/>
        <v>72.345603103351294</v>
      </c>
      <c r="G6" s="10">
        <f t="shared" si="2"/>
        <v>94.176952119859763</v>
      </c>
      <c r="H6" s="10">
        <f t="shared" si="2"/>
        <v>108.40737558010363</v>
      </c>
      <c r="I6" s="10">
        <f t="shared" si="2"/>
        <v>96.997221415240645</v>
      </c>
      <c r="J6" s="10">
        <f t="shared" si="2"/>
        <v>69.859324553503328</v>
      </c>
      <c r="K6" s="10">
        <f t="shared" si="2"/>
        <v>44.748036212157871</v>
      </c>
      <c r="L6" s="10">
        <f t="shared" si="2"/>
        <v>22.629109198274005</v>
      </c>
      <c r="M6" s="10">
        <f t="shared" si="2"/>
        <v>14.243553956345909</v>
      </c>
      <c r="N6" s="7">
        <f t="shared" ref="N6:N15" si="3">SUM(B6:M6)</f>
        <v>620.97231770648068</v>
      </c>
      <c r="O6" s="5" t="s">
        <v>23</v>
      </c>
    </row>
    <row r="7" spans="1:20">
      <c r="A7" s="4" t="s">
        <v>24</v>
      </c>
      <c r="B7" s="9">
        <v>74.329090909090922</v>
      </c>
      <c r="C7" s="9">
        <v>56.213636363636382</v>
      </c>
      <c r="D7" s="9">
        <v>55.625454545454538</v>
      </c>
      <c r="E7" s="9">
        <v>53.611818181818187</v>
      </c>
      <c r="F7" s="9">
        <v>59.388181818181813</v>
      </c>
      <c r="G7" s="9">
        <v>57.86999999999999</v>
      </c>
      <c r="H7" s="9">
        <v>65.561818181818182</v>
      </c>
      <c r="I7" s="9">
        <v>72.126363636363607</v>
      </c>
      <c r="J7" s="9">
        <v>63.98272727272726</v>
      </c>
      <c r="K7" s="9">
        <v>74.443636363636358</v>
      </c>
      <c r="L7" s="9">
        <v>77.959090909090932</v>
      </c>
      <c r="M7" s="9">
        <v>78.591818181818141</v>
      </c>
      <c r="N7" s="7">
        <f>SUM(B7:M7)</f>
        <v>789.70363636363641</v>
      </c>
      <c r="O7" s="5" t="s">
        <v>94</v>
      </c>
    </row>
    <row r="8" spans="1:20">
      <c r="A8" s="4" t="s">
        <v>25</v>
      </c>
      <c r="B8" s="10">
        <f>$B$20</f>
        <v>0.56000000000000005</v>
      </c>
      <c r="C8" s="10">
        <f t="shared" ref="C8:M8" si="4">$B$20</f>
        <v>0.56000000000000005</v>
      </c>
      <c r="D8" s="10">
        <f t="shared" si="4"/>
        <v>0.56000000000000005</v>
      </c>
      <c r="E8" s="10">
        <f t="shared" si="4"/>
        <v>0.56000000000000005</v>
      </c>
      <c r="F8" s="10">
        <f t="shared" si="4"/>
        <v>0.56000000000000005</v>
      </c>
      <c r="G8" s="10">
        <f t="shared" si="4"/>
        <v>0.56000000000000005</v>
      </c>
      <c r="H8" s="10">
        <f t="shared" si="4"/>
        <v>0.56000000000000005</v>
      </c>
      <c r="I8" s="10">
        <f t="shared" si="4"/>
        <v>0.56000000000000005</v>
      </c>
      <c r="J8" s="10">
        <f t="shared" si="4"/>
        <v>0.56000000000000005</v>
      </c>
      <c r="K8" s="10">
        <f t="shared" si="4"/>
        <v>0.56000000000000005</v>
      </c>
      <c r="L8" s="10">
        <f t="shared" si="4"/>
        <v>0.56000000000000005</v>
      </c>
      <c r="M8" s="10">
        <f t="shared" si="4"/>
        <v>0.56000000000000005</v>
      </c>
      <c r="N8" s="7"/>
      <c r="O8" s="11"/>
    </row>
    <row r="9" spans="1:20">
      <c r="A9" s="4" t="s">
        <v>26</v>
      </c>
      <c r="B9" s="10">
        <f>B7*B8</f>
        <v>41.624290909090924</v>
      </c>
      <c r="C9" s="10">
        <f t="shared" ref="C9:M9" si="5">C7*C8</f>
        <v>31.479636363636377</v>
      </c>
      <c r="D9" s="10">
        <f t="shared" si="5"/>
        <v>31.150254545454544</v>
      </c>
      <c r="E9" s="10">
        <f>E7*E8</f>
        <v>30.022618181818189</v>
      </c>
      <c r="F9" s="10">
        <f t="shared" si="5"/>
        <v>33.25738181818182</v>
      </c>
      <c r="G9" s="10">
        <f t="shared" si="5"/>
        <v>32.407199999999996</v>
      </c>
      <c r="H9" s="10">
        <f t="shared" si="5"/>
        <v>36.714618181818189</v>
      </c>
      <c r="I9" s="10">
        <f t="shared" si="5"/>
        <v>40.390763636363623</v>
      </c>
      <c r="J9" s="10">
        <f t="shared" si="5"/>
        <v>35.830327272727267</v>
      </c>
      <c r="K9" s="10">
        <f t="shared" si="5"/>
        <v>41.688436363636363</v>
      </c>
      <c r="L9" s="10">
        <f t="shared" si="5"/>
        <v>43.657090909090925</v>
      </c>
      <c r="M9" s="10">
        <f t="shared" si="5"/>
        <v>44.011418181818165</v>
      </c>
      <c r="N9" s="7">
        <f t="shared" si="3"/>
        <v>442.23403636363639</v>
      </c>
      <c r="O9" s="5" t="s">
        <v>27</v>
      </c>
    </row>
    <row r="10" spans="1:20">
      <c r="A10" s="4" t="s">
        <v>28</v>
      </c>
      <c r="B10" s="10">
        <f>B7-B9</f>
        <v>32.704799999999999</v>
      </c>
      <c r="C10" s="10">
        <f t="shared" ref="C10:M10" si="6">C7-C9</f>
        <v>24.734000000000005</v>
      </c>
      <c r="D10" s="10">
        <f t="shared" si="6"/>
        <v>24.475199999999994</v>
      </c>
      <c r="E10" s="10">
        <f>E7-E9</f>
        <v>23.589199999999998</v>
      </c>
      <c r="F10" s="10">
        <f t="shared" si="6"/>
        <v>26.130799999999994</v>
      </c>
      <c r="G10" s="10">
        <f t="shared" si="6"/>
        <v>25.462799999999994</v>
      </c>
      <c r="H10" s="10">
        <f t="shared" si="6"/>
        <v>28.847199999999994</v>
      </c>
      <c r="I10" s="10">
        <f t="shared" si="6"/>
        <v>31.735599999999984</v>
      </c>
      <c r="J10" s="10">
        <f t="shared" si="6"/>
        <v>28.152399999999993</v>
      </c>
      <c r="K10" s="10">
        <f t="shared" si="6"/>
        <v>32.755199999999995</v>
      </c>
      <c r="L10" s="10">
        <f t="shared" si="6"/>
        <v>34.302000000000007</v>
      </c>
      <c r="M10" s="10">
        <f t="shared" si="6"/>
        <v>34.580399999999976</v>
      </c>
      <c r="N10" s="7">
        <f>SUM(B10:M10)</f>
        <v>347.46959999999996</v>
      </c>
      <c r="O10" s="5" t="s">
        <v>29</v>
      </c>
    </row>
    <row r="11" spans="1:20">
      <c r="A11" s="4" t="s">
        <v>30</v>
      </c>
      <c r="B11" s="10">
        <f>B10-B6</f>
        <v>20.358659937497777</v>
      </c>
      <c r="C11" s="10">
        <f>C10-C6</f>
        <v>10.990179349579941</v>
      </c>
      <c r="D11" s="10">
        <f t="shared" ref="D11:M11" si="7">D10-D6</f>
        <v>-2.8756031201026531</v>
      </c>
      <c r="E11" s="10">
        <f>E10-E6</f>
        <v>-20.535177734619317</v>
      </c>
      <c r="F11" s="10">
        <f t="shared" si="7"/>
        <v>-46.214803103351301</v>
      </c>
      <c r="G11" s="10">
        <f>G10-G6</f>
        <v>-68.714152119859762</v>
      </c>
      <c r="H11" s="10">
        <f t="shared" si="7"/>
        <v>-79.560175580103646</v>
      </c>
      <c r="I11" s="10">
        <f t="shared" si="7"/>
        <v>-65.261621415240654</v>
      </c>
      <c r="J11" s="10">
        <f t="shared" si="7"/>
        <v>-41.706924553503335</v>
      </c>
      <c r="K11" s="10">
        <f t="shared" si="7"/>
        <v>-11.992836212157876</v>
      </c>
      <c r="L11" s="10">
        <f t="shared" si="7"/>
        <v>11.672890801726002</v>
      </c>
      <c r="M11" s="10">
        <f t="shared" si="7"/>
        <v>20.336846043654067</v>
      </c>
      <c r="N11" s="7"/>
      <c r="O11" s="11"/>
    </row>
    <row r="12" spans="1:20">
      <c r="A12" s="8" t="s">
        <v>31</v>
      </c>
      <c r="B12" s="10">
        <f>IF(B11&gt;=0,0,B11)</f>
        <v>0</v>
      </c>
      <c r="C12" s="10">
        <f>IF(C11&gt;=0,B12,C11+B12)</f>
        <v>0</v>
      </c>
      <c r="D12" s="10">
        <f t="shared" ref="D12:M12" si="8">IF(D11&gt;=0,C12,D11+C12)</f>
        <v>-2.8756031201026531</v>
      </c>
      <c r="E12" s="10">
        <f>IF(E11&gt;=0,D12,E11+D12)</f>
        <v>-23.41078085472197</v>
      </c>
      <c r="F12" s="10">
        <f t="shared" si="8"/>
        <v>-69.625583958073264</v>
      </c>
      <c r="G12" s="10">
        <f>IF(G11&gt;=0,F12,G11+F12)</f>
        <v>-138.33973607793303</v>
      </c>
      <c r="H12" s="10">
        <f t="shared" si="8"/>
        <v>-217.89991165803667</v>
      </c>
      <c r="I12" s="10">
        <f t="shared" si="8"/>
        <v>-283.16153307327733</v>
      </c>
      <c r="J12" s="10">
        <f t="shared" si="8"/>
        <v>-324.86845762678064</v>
      </c>
      <c r="K12" s="10">
        <f t="shared" si="8"/>
        <v>-336.86129383893854</v>
      </c>
      <c r="L12" s="10">
        <f t="shared" si="8"/>
        <v>-336.86129383893854</v>
      </c>
      <c r="M12" s="10">
        <f t="shared" si="8"/>
        <v>-336.86129383893854</v>
      </c>
      <c r="N12" s="7"/>
      <c r="O12" s="5" t="s">
        <v>32</v>
      </c>
      <c r="P12" s="5"/>
    </row>
    <row r="13" spans="1:20">
      <c r="A13" s="8" t="s">
        <v>33</v>
      </c>
      <c r="B13" s="10">
        <f>IF(AND(B12=0,C12&lt;0),$B$25,IF(B11&lt;0,($B$23*$B$24)*10^((0.455/($B$23*$B$24))*B11),IF(B11+M13&lt;($B$23*$B$24),B11+M13,$B$23*$B$24)))</f>
        <v>75</v>
      </c>
      <c r="C13" s="10">
        <f t="shared" ref="C13:M13" si="9">IF(AND(C12=0,D12&lt;0),$B$25,IF(C11&lt;0,($B$23*$B$24)*10^((0.455/($B$23*$B$24))*C11),IF(C11+B13&lt;($B$23*$B$24),C11+B13,$B$23*$B$24)))</f>
        <v>75</v>
      </c>
      <c r="D13" s="10">
        <f t="shared" si="9"/>
        <v>72.047005983581059</v>
      </c>
      <c r="E13" s="10">
        <f t="shared" si="9"/>
        <v>56.29647276420598</v>
      </c>
      <c r="F13" s="10">
        <f t="shared" si="9"/>
        <v>39.327057928602621</v>
      </c>
      <c r="G13" s="10">
        <f t="shared" si="9"/>
        <v>28.72072556557524</v>
      </c>
      <c r="H13" s="10">
        <f t="shared" si="9"/>
        <v>24.682900823029698</v>
      </c>
      <c r="I13" s="10">
        <f t="shared" si="9"/>
        <v>30.13982734465424</v>
      </c>
      <c r="J13" s="10">
        <f t="shared" si="9"/>
        <v>41.883142018615615</v>
      </c>
      <c r="K13" s="10">
        <f t="shared" si="9"/>
        <v>63.431462344076131</v>
      </c>
      <c r="L13" s="10">
        <f t="shared" si="9"/>
        <v>75</v>
      </c>
      <c r="M13" s="10">
        <f t="shared" si="9"/>
        <v>75</v>
      </c>
      <c r="N13" s="7"/>
    </row>
    <row r="14" spans="1:20">
      <c r="A14" s="4" t="s">
        <v>34</v>
      </c>
      <c r="B14" s="10">
        <f>IF(B12=0,0,B13-M13)</f>
        <v>0</v>
      </c>
      <c r="C14" s="10">
        <f t="shared" ref="C14:M14" si="10">IF(C12=0,0,C13-B13)</f>
        <v>0</v>
      </c>
      <c r="D14" s="10">
        <f t="shared" si="10"/>
        <v>-2.9529940164189412</v>
      </c>
      <c r="E14" s="10">
        <f t="shared" si="10"/>
        <v>-15.750533219375079</v>
      </c>
      <c r="F14" s="10">
        <f t="shared" si="10"/>
        <v>-16.969414835603359</v>
      </c>
      <c r="G14" s="10">
        <f t="shared" si="10"/>
        <v>-10.606332363027381</v>
      </c>
      <c r="H14" s="10">
        <f t="shared" si="10"/>
        <v>-4.037824742545542</v>
      </c>
      <c r="I14" s="10">
        <f t="shared" si="10"/>
        <v>5.4569265216245419</v>
      </c>
      <c r="J14" s="10">
        <f t="shared" si="10"/>
        <v>11.743314673961375</v>
      </c>
      <c r="K14" s="10">
        <f t="shared" si="10"/>
        <v>21.548320325460516</v>
      </c>
      <c r="L14" s="10">
        <f t="shared" si="10"/>
        <v>11.568537655923869</v>
      </c>
      <c r="M14" s="10">
        <f t="shared" si="10"/>
        <v>0</v>
      </c>
      <c r="N14" s="7"/>
    </row>
    <row r="15" spans="1:20">
      <c r="A15" s="4" t="s">
        <v>35</v>
      </c>
      <c r="B15" s="10">
        <f>IF(B11&gt;=0,B6,(B6+(B11-B14)))</f>
        <v>12.346140062502224</v>
      </c>
      <c r="C15" s="10">
        <f t="shared" ref="C15:M15" si="11">IF(C11&gt;=0,C6,(C6+(C11-C14)))</f>
        <v>13.743820650420064</v>
      </c>
      <c r="D15" s="10">
        <f t="shared" si="11"/>
        <v>27.428194016418935</v>
      </c>
      <c r="E15" s="10">
        <f t="shared" si="11"/>
        <v>39.339733219375077</v>
      </c>
      <c r="F15" s="10">
        <f t="shared" si="11"/>
        <v>43.100214835603353</v>
      </c>
      <c r="G15" s="10">
        <f t="shared" si="11"/>
        <v>36.069132363027379</v>
      </c>
      <c r="H15" s="10">
        <f t="shared" si="11"/>
        <v>32.885024742545525</v>
      </c>
      <c r="I15" s="10">
        <f t="shared" si="11"/>
        <v>26.278673478375453</v>
      </c>
      <c r="J15" s="10">
        <f t="shared" si="11"/>
        <v>16.409085326038621</v>
      </c>
      <c r="K15" s="10">
        <f t="shared" si="11"/>
        <v>11.206879674539479</v>
      </c>
      <c r="L15" s="10">
        <f t="shared" si="11"/>
        <v>22.629109198274005</v>
      </c>
      <c r="M15" s="10">
        <f t="shared" si="11"/>
        <v>14.243553956345909</v>
      </c>
      <c r="N15" s="7">
        <f t="shared" si="3"/>
        <v>295.67956152346602</v>
      </c>
    </row>
    <row r="16" spans="1:20">
      <c r="A16" s="4" t="s">
        <v>36</v>
      </c>
      <c r="B16" s="10">
        <f>IF(B11&lt;=0,0,B11-B14)</f>
        <v>20.358659937497777</v>
      </c>
      <c r="C16" s="10">
        <f t="shared" ref="C16:M16" si="12">IF(C11&lt;=0,0,C11-C14)</f>
        <v>10.990179349579941</v>
      </c>
      <c r="D16" s="10">
        <f t="shared" si="12"/>
        <v>0</v>
      </c>
      <c r="E16" s="10">
        <f t="shared" si="12"/>
        <v>0</v>
      </c>
      <c r="F16" s="10">
        <f t="shared" si="12"/>
        <v>0</v>
      </c>
      <c r="G16" s="10">
        <f>IF(G11&lt;=0,0,G11-G14)</f>
        <v>0</v>
      </c>
      <c r="H16" s="10">
        <f t="shared" si="12"/>
        <v>0</v>
      </c>
      <c r="I16" s="10">
        <f t="shared" si="12"/>
        <v>0</v>
      </c>
      <c r="J16" s="10">
        <f t="shared" si="12"/>
        <v>0</v>
      </c>
      <c r="K16" s="10">
        <f t="shared" si="12"/>
        <v>0</v>
      </c>
      <c r="L16" s="10">
        <f t="shared" si="12"/>
        <v>0.10435314580213273</v>
      </c>
      <c r="M16" s="10">
        <f t="shared" si="12"/>
        <v>20.336846043654067</v>
      </c>
      <c r="N16" s="7">
        <f>SUM(B16:M16)</f>
        <v>51.790038476533915</v>
      </c>
      <c r="O16" s="5"/>
      <c r="P16" s="5"/>
    </row>
    <row r="17" spans="1:22">
      <c r="A17" s="4" t="s">
        <v>37</v>
      </c>
      <c r="B17" s="10">
        <f>B16+B15+B14+B9</f>
        <v>74.329090909090922</v>
      </c>
      <c r="C17" s="10">
        <f t="shared" ref="C17:M17" si="13">C16+C15+C14+C9</f>
        <v>56.213636363636382</v>
      </c>
      <c r="D17" s="10">
        <f t="shared" si="13"/>
        <v>55.625454545454538</v>
      </c>
      <c r="E17" s="10">
        <f t="shared" si="13"/>
        <v>53.611818181818187</v>
      </c>
      <c r="F17" s="10">
        <f t="shared" si="13"/>
        <v>59.388181818181813</v>
      </c>
      <c r="G17" s="10">
        <f t="shared" si="13"/>
        <v>57.86999999999999</v>
      </c>
      <c r="H17" s="10">
        <f t="shared" si="13"/>
        <v>65.561818181818168</v>
      </c>
      <c r="I17" s="10">
        <f t="shared" si="13"/>
        <v>72.126363636363621</v>
      </c>
      <c r="J17" s="10">
        <f t="shared" si="13"/>
        <v>63.98272727272726</v>
      </c>
      <c r="K17" s="10">
        <f t="shared" si="13"/>
        <v>74.443636363636358</v>
      </c>
      <c r="L17" s="10">
        <f t="shared" si="13"/>
        <v>77.959090909090932</v>
      </c>
      <c r="M17" s="10">
        <f t="shared" si="13"/>
        <v>78.591818181818141</v>
      </c>
      <c r="N17" s="7">
        <f>SUM(B17:M17)</f>
        <v>789.70363636363641</v>
      </c>
    </row>
    <row r="18" spans="1:22">
      <c r="A18" s="4" t="s">
        <v>38</v>
      </c>
      <c r="B18" s="12">
        <f>(B16*0.001)/(60*60*24*30)</f>
        <v>7.8544212721827852E-9</v>
      </c>
      <c r="C18" s="12">
        <f t="shared" ref="C18:M18" si="14">(C16*0.001)/(60*60*24*30)</f>
        <v>4.2400383293132494E-9</v>
      </c>
      <c r="D18" s="12">
        <f t="shared" si="14"/>
        <v>0</v>
      </c>
      <c r="E18" s="12">
        <f t="shared" si="14"/>
        <v>0</v>
      </c>
      <c r="F18" s="12">
        <f t="shared" si="14"/>
        <v>0</v>
      </c>
      <c r="G18" s="12">
        <f t="shared" si="14"/>
        <v>0</v>
      </c>
      <c r="H18" s="12">
        <f t="shared" si="14"/>
        <v>0</v>
      </c>
      <c r="I18" s="12">
        <f t="shared" si="14"/>
        <v>0</v>
      </c>
      <c r="J18" s="12">
        <f t="shared" si="14"/>
        <v>0</v>
      </c>
      <c r="K18" s="12">
        <f t="shared" si="14"/>
        <v>0</v>
      </c>
      <c r="L18" s="12">
        <f t="shared" si="14"/>
        <v>4.0259701312551209E-11</v>
      </c>
      <c r="M18" s="12">
        <f t="shared" si="14"/>
        <v>7.8460054180764156E-9</v>
      </c>
      <c r="N18" s="8"/>
    </row>
    <row r="19" spans="1:22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5"/>
    </row>
    <row r="20" spans="1:22">
      <c r="A20" s="35" t="s">
        <v>39</v>
      </c>
      <c r="B20" s="36">
        <v>0.56000000000000005</v>
      </c>
      <c r="C20" s="14" t="s">
        <v>40</v>
      </c>
      <c r="D20" s="34">
        <v>1.4999999999999999E-2</v>
      </c>
      <c r="E20" s="15" t="s">
        <v>91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22">
      <c r="A21" s="35"/>
      <c r="B21" s="37"/>
      <c r="C21" s="14" t="s">
        <v>41</v>
      </c>
      <c r="D21" s="33" t="s">
        <v>82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22">
      <c r="A22" s="35"/>
      <c r="B22" s="38"/>
      <c r="C22" s="17" t="s">
        <v>42</v>
      </c>
      <c r="D22" s="33" t="s">
        <v>81</v>
      </c>
      <c r="E22" s="1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22">
      <c r="A23" s="5" t="s">
        <v>43</v>
      </c>
      <c r="B23" s="9">
        <v>200</v>
      </c>
      <c r="C23" s="19" t="s">
        <v>44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1"/>
      <c r="O23" s="11"/>
      <c r="P23" s="11"/>
      <c r="Q23" s="11"/>
      <c r="R23" s="11"/>
      <c r="S23" s="11"/>
    </row>
    <row r="24" spans="1:22">
      <c r="A24" t="s">
        <v>45</v>
      </c>
      <c r="B24" s="28">
        <v>0.375</v>
      </c>
      <c r="C24" s="21" t="s">
        <v>83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11"/>
      <c r="O24" s="11"/>
      <c r="P24" s="11"/>
      <c r="Q24" s="11"/>
      <c r="R24" s="11"/>
      <c r="S24" s="11"/>
    </row>
    <row r="25" spans="1:22">
      <c r="A25" t="s">
        <v>46</v>
      </c>
      <c r="B25" s="10">
        <f>B23*B24</f>
        <v>75</v>
      </c>
      <c r="C25" s="5" t="s">
        <v>47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1"/>
      <c r="O25" s="11"/>
      <c r="P25" s="11"/>
      <c r="Q25" s="11"/>
      <c r="R25" s="11"/>
      <c r="S25" s="11"/>
    </row>
    <row r="26" spans="1:22" ht="6" customHeight="1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11"/>
      <c r="O26" s="11"/>
      <c r="P26" s="11"/>
      <c r="Q26" s="11"/>
      <c r="R26" s="11"/>
      <c r="S26" s="11"/>
    </row>
    <row r="27" spans="1:22">
      <c r="B27" s="21" t="s">
        <v>48</v>
      </c>
      <c r="C27" s="21" t="s">
        <v>49</v>
      </c>
      <c r="D27" s="20"/>
      <c r="E27" s="20"/>
      <c r="F27" s="20"/>
      <c r="G27" s="20"/>
      <c r="H27" s="20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3"/>
      <c r="V27" s="24"/>
    </row>
    <row r="28" spans="1:22">
      <c r="A28" t="s">
        <v>50</v>
      </c>
      <c r="B28" s="10">
        <f>N7</f>
        <v>789.70363636363641</v>
      </c>
      <c r="C28" s="10">
        <f>(B28/$N$7)*100</f>
        <v>100</v>
      </c>
      <c r="D28" s="20"/>
      <c r="E28" s="20"/>
      <c r="F28" s="20"/>
      <c r="G28" s="20"/>
      <c r="H28" s="2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23"/>
      <c r="V28" s="24"/>
    </row>
    <row r="29" spans="1:22">
      <c r="A29" t="s">
        <v>51</v>
      </c>
      <c r="B29" s="10">
        <f>N9</f>
        <v>442.23403636363639</v>
      </c>
      <c r="C29" s="10">
        <f t="shared" ref="C29:C31" si="15">(B29/$N$7)*100</f>
        <v>56.000000000000007</v>
      </c>
      <c r="D29" s="20"/>
      <c r="E29" s="20"/>
      <c r="F29" s="20"/>
      <c r="G29" s="20"/>
      <c r="H29" s="20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4"/>
    </row>
    <row r="30" spans="1:22">
      <c r="A30" t="s">
        <v>52</v>
      </c>
      <c r="B30" s="10">
        <f>N15</f>
        <v>295.67956152346602</v>
      </c>
      <c r="C30" s="10">
        <f t="shared" si="15"/>
        <v>37.441838673174587</v>
      </c>
      <c r="D30" s="20"/>
      <c r="E30" s="20"/>
      <c r="F30" s="20"/>
      <c r="G30" s="20"/>
      <c r="H30" s="20"/>
      <c r="I30" s="22"/>
      <c r="J30" s="22"/>
      <c r="K30" s="22"/>
      <c r="L30" s="22"/>
      <c r="M30" s="22"/>
      <c r="N30" s="25"/>
      <c r="O30" s="25"/>
      <c r="P30" s="25"/>
      <c r="Q30" s="25"/>
      <c r="R30" s="25"/>
      <c r="S30" s="25"/>
      <c r="T30" s="24"/>
      <c r="U30" s="24"/>
      <c r="V30" s="24"/>
    </row>
    <row r="31" spans="1:22">
      <c r="A31" t="s">
        <v>53</v>
      </c>
      <c r="B31" s="10">
        <f>N16</f>
        <v>51.790038476533915</v>
      </c>
      <c r="C31" s="10">
        <f t="shared" si="15"/>
        <v>6.5581613268254024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1"/>
      <c r="O31" s="11"/>
      <c r="P31" s="11"/>
      <c r="Q31" s="11"/>
      <c r="R31" s="11"/>
      <c r="S31" s="11"/>
    </row>
    <row r="32" spans="1:22">
      <c r="A32" t="s">
        <v>54</v>
      </c>
      <c r="B32" s="10">
        <f>B29/B31</f>
        <v>8.5389787181566348</v>
      </c>
      <c r="C32" s="21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>
      <c r="A34" s="3" t="s">
        <v>55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>
      <c r="A35" t="s">
        <v>95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>
      <c r="A36" t="s">
        <v>96</v>
      </c>
    </row>
  </sheetData>
  <mergeCells count="2">
    <mergeCell ref="A20:A22"/>
    <mergeCell ref="B20:B22"/>
  </mergeCells>
  <pageMargins left="0.7" right="0.7" top="0.75" bottom="0.75" header="0.3" footer="0.3"/>
  <pageSetup paperSize="8" scale="68" orientation="landscape" r:id="rId1"/>
  <headerFooter>
    <oddHeader>&amp;L&amp;F&amp;C&amp;A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64CCF2290A9227498CBA22780DE46CFA" ma:contentTypeVersion="44" ma:contentTypeDescription="Create a new document." ma:contentTypeScope="" ma:versionID="94bb4e09b28e1feae55f3438729693e9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9a785deb-a762-4798-bcdc-303564f53cb0" targetNamespace="http://schemas.microsoft.com/office/2006/metadata/properties" ma:root="true" ma:fieldsID="ede022386e9fe758cb89ead7642d8ae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9a785deb-a762-4798-bcdc-303564f53cb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-1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5deb-a762-4798-bcdc-303564f53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5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6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2022-12-06T00:00:00+00:00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EAWML 407974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EPR/KB3706CE</OtherReference>
    <EventLink xmlns="5ffd8e36-f429-4edc-ab50-c5be84842779" xsi:nil="true"/>
    <Customer_x002f_OperatorName xmlns="eebef177-55b5-4448-a5fb-28ea454417ee">Tarmac Trading Ltd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2022-12-06T00:00:00+00:00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lcf76f155ced4ddcb4097134ff3c332f xmlns="9a785deb-a762-4798-bcdc-303564f53cb0">
      <Terms xmlns="http://schemas.microsoft.com/office/infopath/2007/PartnerControls"/>
    </lcf76f155ced4ddcb4097134ff3c332f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 xsi:nil="true"/>
    <FacilityAddressPostcode xmlns="eebef177-55b5-4448-a5fb-28ea454417ee">DE13 7LR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40</Value>
      <Value>11</Value>
      <Value>32</Value>
      <Value>14</Value>
    </TaxCatchAll>
    <ExternalAuthor xmlns="eebef177-55b5-4448-a5fb-28ea454417ee">Tarmac Trading Ltd</ExternalAuthor>
    <SiteName xmlns="eebef177-55b5-4448-a5fb-28ea454417ee">Alrewas Quarry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Croxhall Road, Alrewas, Staffordshire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4BD7FABC-A112-4980-87FC-F0D0F5194E38}"/>
</file>

<file path=customXml/itemProps2.xml><?xml version="1.0" encoding="utf-8"?>
<ds:datastoreItem xmlns:ds="http://schemas.openxmlformats.org/officeDocument/2006/customXml" ds:itemID="{49FB4F98-B6A1-4BA4-8CBD-A4031F89A677}"/>
</file>

<file path=customXml/itemProps3.xml><?xml version="1.0" encoding="utf-8"?>
<ds:datastoreItem xmlns:ds="http://schemas.openxmlformats.org/officeDocument/2006/customXml" ds:itemID="{DA374D33-0443-4B8E-943E-9E5516AB0D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Rainfall</vt:lpstr>
      <vt:lpstr>MeanTemp</vt:lpstr>
      <vt:lpstr>Infiltration</vt:lpstr>
      <vt:lpstr>Infiltration!Print_Area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CJC</dc:creator>
  <cp:lastModifiedBy>Jack Wolverton</cp:lastModifiedBy>
  <dcterms:created xsi:type="dcterms:W3CDTF">2019-10-02T11:48:15Z</dcterms:created>
  <dcterms:modified xsi:type="dcterms:W3CDTF">2020-09-25T15:14:02Z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0x0101000E9AD557692E154F9D2697C8C6432F760064CCF2290A9227498CBA22780DE46CFA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RegulatedActivitySub-Class">
    <vt:lpwstr/>
  </property>
  <property fmtid="{D5CDD505-2E9C-101B-9397-08002B2CF9AE}" pid="8" name="EventType1">
    <vt:lpwstr/>
  </property>
  <property fmtid="{D5CDD505-2E9C-101B-9397-08002B2CF9AE}" pid="9" name="ActivityGrouping">
    <vt:lpwstr>14;#Application ＆ Associated Docs|5eadfd3c-6deb-44e1-b7e1-16accd427bec</vt:lpwstr>
  </property>
  <property fmtid="{D5CDD505-2E9C-101B-9397-08002B2CF9AE}" pid="10" name="RegulatedActivityClass">
    <vt:lpwstr>40;#Waste Operations|dc63c9b7-da6e-463c-b2cf-265b08d49156</vt:lpwstr>
  </property>
  <property fmtid="{D5CDD505-2E9C-101B-9397-08002B2CF9AE}" pid="11" name="Catchment">
    <vt:lpwstr/>
  </property>
  <property fmtid="{D5CDD505-2E9C-101B-9397-08002B2CF9AE}" pid="12" name="MajorProjectID">
    <vt:lpwstr/>
  </property>
  <property fmtid="{D5CDD505-2E9C-101B-9397-08002B2CF9AE}" pid="13" name="StandardRulesID">
    <vt:lpwstr/>
  </property>
  <property fmtid="{D5CDD505-2E9C-101B-9397-08002B2CF9AE}" pid="14" name="CessationStatus">
    <vt:lpwstr/>
  </property>
  <property fmtid="{D5CDD505-2E9C-101B-9397-08002B2CF9AE}" pid="15" name="Regime">
    <vt:lpwstr>11;#EPR|0e5af97d-1a8c-4d8f-a20b-528a11cab1f6</vt:lpwstr>
  </property>
  <property fmtid="{D5CDD505-2E9C-101B-9397-08002B2CF9AE}" pid="16" name="SysUpdateNoER">
    <vt:lpwstr>No</vt:lpwstr>
  </property>
</Properties>
</file>