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cts\Cemex UK Operations (C05081)\B031730 (Berkswell Variation 2020)\Reports\Drafts\Permit Application\Appendix I - Gas Screening Report\"/>
    </mc:Choice>
  </mc:AlternateContent>
  <xr:revisionPtr revIDLastSave="0" documentId="8_{F55FB7DE-2AEE-464E-9E72-48B9FE04A7BF}" xr6:coauthVersionLast="47" xr6:coauthVersionMax="47" xr10:uidLastSave="{00000000-0000-0000-0000-000000000000}"/>
  <bookViews>
    <workbookView xWindow="28680" yWindow="-120" windowWidth="29040" windowHeight="15840" xr2:uid="{548E6EB2-677E-49E3-B16E-A224015180EB}"/>
  </bookViews>
  <sheets>
    <sheet name="Data " sheetId="1" r:id="rId1"/>
  </sheets>
  <definedNames>
    <definedName name="_xlnm.Print_Area" localSheetId="0">'Data '!$A$1:$S$44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" i="1" l="1"/>
  <c r="U5" i="1"/>
  <c r="U4" i="1"/>
  <c r="S6" i="1"/>
  <c r="S5" i="1"/>
  <c r="S4" i="1"/>
  <c r="R5" i="1"/>
  <c r="R6" i="1"/>
  <c r="Q6" i="1"/>
  <c r="Q5" i="1"/>
  <c r="R4" i="1"/>
  <c r="S65" i="1"/>
  <c r="Q64" i="1"/>
  <c r="S72" i="1"/>
  <c r="S71" i="1"/>
  <c r="S70" i="1"/>
  <c r="R72" i="1"/>
  <c r="R71" i="1"/>
  <c r="R70" i="1"/>
  <c r="Q72" i="1"/>
  <c r="Q71" i="1"/>
  <c r="Q70" i="1"/>
  <c r="S66" i="1"/>
  <c r="S64" i="1"/>
  <c r="R66" i="1"/>
  <c r="R65" i="1"/>
  <c r="R64" i="1"/>
  <c r="Q66" i="1"/>
  <c r="Q65" i="1"/>
  <c r="S60" i="1"/>
  <c r="S59" i="1"/>
  <c r="S58" i="1"/>
  <c r="R60" i="1"/>
  <c r="R59" i="1"/>
  <c r="R58" i="1"/>
  <c r="Q60" i="1"/>
  <c r="Q59" i="1"/>
  <c r="Q58" i="1"/>
  <c r="S54" i="1"/>
  <c r="S53" i="1"/>
  <c r="S52" i="1"/>
  <c r="R54" i="1"/>
  <c r="R53" i="1"/>
  <c r="R52" i="1"/>
  <c r="Q54" i="1"/>
  <c r="Q53" i="1"/>
  <c r="Q52" i="1"/>
  <c r="S48" i="1"/>
  <c r="S47" i="1"/>
  <c r="S46" i="1"/>
  <c r="R48" i="1"/>
  <c r="R47" i="1"/>
  <c r="R46" i="1"/>
  <c r="Q48" i="1"/>
  <c r="Q47" i="1"/>
  <c r="Q46" i="1"/>
  <c r="S42" i="1"/>
  <c r="S41" i="1"/>
  <c r="S40" i="1"/>
  <c r="R42" i="1"/>
  <c r="R41" i="1"/>
  <c r="R40" i="1"/>
  <c r="Q42" i="1"/>
  <c r="Q41" i="1"/>
  <c r="Q40" i="1"/>
  <c r="S36" i="1"/>
  <c r="S35" i="1"/>
  <c r="S34" i="1"/>
  <c r="R36" i="1"/>
  <c r="R35" i="1"/>
  <c r="R34" i="1"/>
  <c r="Q36" i="1"/>
  <c r="Q35" i="1"/>
  <c r="Q34" i="1"/>
  <c r="S30" i="1"/>
  <c r="S29" i="1"/>
  <c r="S28" i="1"/>
  <c r="R30" i="1"/>
  <c r="R29" i="1"/>
  <c r="R28" i="1"/>
  <c r="Q30" i="1"/>
  <c r="Q29" i="1"/>
  <c r="Q28" i="1"/>
  <c r="S24" i="1"/>
  <c r="S23" i="1"/>
  <c r="S22" i="1"/>
  <c r="R24" i="1"/>
  <c r="R23" i="1"/>
  <c r="R22" i="1"/>
  <c r="Q24" i="1"/>
  <c r="Q23" i="1"/>
  <c r="Q22" i="1"/>
  <c r="S18" i="1"/>
  <c r="S17" i="1"/>
  <c r="S16" i="1"/>
  <c r="R18" i="1"/>
  <c r="R17" i="1"/>
  <c r="R16" i="1"/>
  <c r="Q18" i="1"/>
  <c r="Q17" i="1"/>
  <c r="Q16" i="1"/>
  <c r="S12" i="1"/>
  <c r="S11" i="1"/>
  <c r="S10" i="1"/>
  <c r="R12" i="1"/>
  <c r="S13" i="1" s="1"/>
  <c r="R11" i="1"/>
  <c r="R10" i="1"/>
  <c r="Q12" i="1"/>
  <c r="Q11" i="1"/>
  <c r="Q10" i="1"/>
  <c r="S7" i="1"/>
  <c r="Q4" i="1"/>
  <c r="S73" i="1" l="1"/>
  <c r="S67" i="1"/>
  <c r="S61" i="1"/>
  <c r="S55" i="1"/>
  <c r="S49" i="1"/>
  <c r="S43" i="1"/>
  <c r="S37" i="1"/>
  <c r="S19" i="1" l="1"/>
  <c r="S25" i="1"/>
  <c r="S31" i="1"/>
</calcChain>
</file>

<file path=xl/sharedStrings.xml><?xml version="1.0" encoding="utf-8"?>
<sst xmlns="http://schemas.openxmlformats.org/spreadsheetml/2006/main" count="297" uniqueCount="42">
  <si>
    <t>Mayton Wood Gas Monitoring</t>
  </si>
  <si>
    <t>Minimum</t>
  </si>
  <si>
    <t>Maximum</t>
  </si>
  <si>
    <t>Average</t>
  </si>
  <si>
    <t>Total Averages</t>
  </si>
  <si>
    <t>GW01</t>
  </si>
  <si>
    <t>Units</t>
  </si>
  <si>
    <t>03.01.18</t>
  </si>
  <si>
    <t>01.02.18</t>
  </si>
  <si>
    <t>09.03.18</t>
  </si>
  <si>
    <t>13.04.18</t>
  </si>
  <si>
    <t>02.05.18</t>
  </si>
  <si>
    <t>22.06.18</t>
  </si>
  <si>
    <t>18.07.18</t>
  </si>
  <si>
    <t>15.08.18</t>
  </si>
  <si>
    <t>19.09.18</t>
  </si>
  <si>
    <t>19.10.18</t>
  </si>
  <si>
    <t>21.11.18</t>
  </si>
  <si>
    <t>06.12.18</t>
  </si>
  <si>
    <t>11.01.19</t>
  </si>
  <si>
    <r>
      <t>O</t>
    </r>
    <r>
      <rPr>
        <b/>
        <vertAlign val="subscript"/>
        <sz val="10"/>
        <color theme="1"/>
        <rFont val="Tahoma"/>
        <family val="2"/>
      </rPr>
      <t>2</t>
    </r>
  </si>
  <si>
    <t>% /Vol</t>
  </si>
  <si>
    <r>
      <t>CH</t>
    </r>
    <r>
      <rPr>
        <b/>
        <vertAlign val="subscript"/>
        <sz val="10"/>
        <color theme="1"/>
        <rFont val="Tahoma"/>
        <family val="2"/>
      </rPr>
      <t>4</t>
    </r>
  </si>
  <si>
    <r>
      <t>CO</t>
    </r>
    <r>
      <rPr>
        <b/>
        <vertAlign val="subscript"/>
        <sz val="10"/>
        <color theme="1"/>
        <rFont val="Tahoma"/>
        <family val="2"/>
      </rPr>
      <t>2</t>
    </r>
  </si>
  <si>
    <t>Relative Pressure</t>
  </si>
  <si>
    <t>mbar</t>
  </si>
  <si>
    <t>Action Level</t>
  </si>
  <si>
    <t>GW02</t>
  </si>
  <si>
    <t>GW03</t>
  </si>
  <si>
    <t>GW04</t>
  </si>
  <si>
    <t>GW05</t>
  </si>
  <si>
    <t>GW06</t>
  </si>
  <si>
    <t>GW08</t>
  </si>
  <si>
    <t>GW09Z1</t>
  </si>
  <si>
    <t>GW09Z2</t>
  </si>
  <si>
    <t>GW10</t>
  </si>
  <si>
    <t>19.6</t>
  </si>
  <si>
    <t>0.2</t>
  </si>
  <si>
    <t>1.5</t>
  </si>
  <si>
    <t>-0.72</t>
  </si>
  <si>
    <t>GW11</t>
  </si>
  <si>
    <t>GW16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</si>
</sst>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vertAlign val="subscript"/>
      <sz val="10"/>
      <color theme="1"/>
      <name val="Tahoma"/>
      <family val="2"/>
    </font>
    <font>
      <b/>
      <u/>
      <sz val="10"/>
      <color theme="1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4201E-6FC2-4710-AF76-D85B093D7211}">
  <sheetPr>
    <pageSetUpPr fitToPage="1"/>
  </sheetPr>
  <dimension ref="A1:U85"/>
  <sheetViews>
    <sheetView tabSelected="1" zoomScale="85" zoomScaleNormal="85" zoomScaleSheetLayoutView="100" workbookViewId="0">
      <pane xSplit="1" ySplit="2" topLeftCell="B6" activePane="bottomRight" state="frozen"/>
      <selection pane="bottomRight" activeCell="A51" sqref="A51"/>
      <selection pane="bottomLeft" activeCell="A4" sqref="A4"/>
      <selection pane="topRight" activeCell="B1" sqref="B1"/>
    </sheetView>
  </sheetViews>
  <sheetFormatPr defaultColWidth="9" defaultRowHeight="15"/>
  <cols>
    <col min="1" max="1" width="23.7109375" style="3" customWidth="1"/>
    <col min="2" max="2" width="9" style="7"/>
    <col min="3" max="3" width="11" style="8" customWidth="1"/>
    <col min="4" max="4" width="11.5703125" style="8" customWidth="1"/>
    <col min="5" max="5" width="11.7109375" style="8" customWidth="1"/>
    <col min="6" max="8" width="9.7109375" style="8" customWidth="1"/>
    <col min="9" max="9" width="11" style="8" customWidth="1"/>
    <col min="10" max="10" width="11.140625" style="8" customWidth="1"/>
    <col min="11" max="13" width="9" style="8"/>
    <col min="14" max="14" width="11.140625" style="8" customWidth="1"/>
    <col min="17" max="17" width="10.7109375" style="9" customWidth="1"/>
    <col min="18" max="18" width="13.5703125" style="9" customWidth="1"/>
    <col min="19" max="19" width="10.7109375" style="9" customWidth="1"/>
    <col min="20" max="20" width="9" style="7"/>
    <col min="21" max="21" width="14.7109375" style="8" customWidth="1"/>
    <col min="22" max="16384" width="9" style="7"/>
  </cols>
  <sheetData>
    <row r="1" spans="1:21">
      <c r="A1" s="2" t="s">
        <v>0</v>
      </c>
    </row>
    <row r="2" spans="1:21" s="3" customFormat="1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s="4" t="s">
        <v>1</v>
      </c>
      <c r="R2" s="4" t="s">
        <v>2</v>
      </c>
      <c r="S2" s="4" t="s">
        <v>3</v>
      </c>
      <c r="U2" s="1" t="s">
        <v>4</v>
      </c>
    </row>
    <row r="3" spans="1:21" s="3" customFormat="1" ht="12.75">
      <c r="A3" s="3" t="s">
        <v>5</v>
      </c>
      <c r="B3" s="3" t="s">
        <v>6</v>
      </c>
      <c r="C3" s="1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3" t="s">
        <v>19</v>
      </c>
      <c r="Q3" s="4"/>
      <c r="R3" s="4"/>
      <c r="S3" s="4"/>
      <c r="U3" s="1"/>
    </row>
    <row r="4" spans="1:21">
      <c r="A4" s="3" t="s">
        <v>20</v>
      </c>
      <c r="B4" s="7" t="s">
        <v>21</v>
      </c>
      <c r="C4" s="10">
        <v>18.5</v>
      </c>
      <c r="D4" s="10">
        <v>17.399999999999999</v>
      </c>
      <c r="E4" s="10">
        <v>16.899999999999999</v>
      </c>
      <c r="F4" s="10">
        <v>18</v>
      </c>
      <c r="G4" s="10">
        <v>19.3</v>
      </c>
      <c r="H4" s="10">
        <v>19.8</v>
      </c>
      <c r="I4" s="10">
        <v>20</v>
      </c>
      <c r="J4" s="10">
        <v>20.2</v>
      </c>
      <c r="K4" s="10">
        <v>21</v>
      </c>
      <c r="L4" s="11">
        <v>21.2</v>
      </c>
      <c r="M4" s="11">
        <v>21.6</v>
      </c>
      <c r="N4" s="8">
        <v>21.1</v>
      </c>
      <c r="O4">
        <v>21.6</v>
      </c>
      <c r="Q4" s="9">
        <f>MIN(C4:O4)</f>
        <v>16.899999999999999</v>
      </c>
      <c r="R4" s="9">
        <f>MAX(C4:O4)</f>
        <v>21.6</v>
      </c>
      <c r="S4" s="9">
        <f>AVERAGE(C4:O4)</f>
        <v>19.738461538461536</v>
      </c>
      <c r="U4" s="9">
        <f>AVERAGE(C4:O4,C10:O10,C16:O16,C22:O22,C28:O28,C34:O34,C40:O40,C46:O46,C52:O52,C58:O58,C64:O64,C70:O70)</f>
        <v>20.229870129870129</v>
      </c>
    </row>
    <row r="5" spans="1:21">
      <c r="A5" s="3" t="s">
        <v>22</v>
      </c>
      <c r="B5" s="7" t="s">
        <v>21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0.1</v>
      </c>
      <c r="L5" s="11">
        <v>0.2</v>
      </c>
      <c r="M5" s="11">
        <v>0.2</v>
      </c>
      <c r="N5" s="8">
        <v>0.2</v>
      </c>
      <c r="O5">
        <v>0.2</v>
      </c>
      <c r="Q5" s="9">
        <f>MIN(C5:O5)</f>
        <v>0</v>
      </c>
      <c r="R5" s="9">
        <f>MAX(C5:O5)</f>
        <v>0.2</v>
      </c>
      <c r="S5" s="9">
        <f>AVERAGE(C5:O5)</f>
        <v>6.9230769230769221E-2</v>
      </c>
      <c r="U5" s="9">
        <f>AVERAGE(C5:O5,C11:O11,C17:O17,C23:O23,C29:O29,C35:O35,C41:O41,C47:O47,C53:O53,C59:O59,C65:O65,C71:O71)</f>
        <v>4.7402597402597405E-2</v>
      </c>
    </row>
    <row r="6" spans="1:21">
      <c r="A6" s="3" t="s">
        <v>23</v>
      </c>
      <c r="B6" s="7" t="s">
        <v>21</v>
      </c>
      <c r="C6" s="8">
        <v>0.7</v>
      </c>
      <c r="D6" s="8">
        <v>1</v>
      </c>
      <c r="E6" s="10">
        <v>1.4</v>
      </c>
      <c r="F6" s="10">
        <v>0.9</v>
      </c>
      <c r="G6" s="10">
        <v>0.4</v>
      </c>
      <c r="H6" s="10">
        <v>0.1</v>
      </c>
      <c r="I6" s="10">
        <v>0.2</v>
      </c>
      <c r="J6" s="10">
        <v>0.2</v>
      </c>
      <c r="K6" s="10">
        <v>0.2</v>
      </c>
      <c r="L6" s="11">
        <v>0.3</v>
      </c>
      <c r="M6" s="11">
        <v>0.2</v>
      </c>
      <c r="N6" s="8">
        <v>0.1</v>
      </c>
      <c r="O6">
        <v>0.1</v>
      </c>
      <c r="Q6" s="9">
        <f>MIN(C6:O6)</f>
        <v>0.1</v>
      </c>
      <c r="R6" s="12">
        <f>MAX(C6:O6)</f>
        <v>1.4</v>
      </c>
      <c r="S6" s="9">
        <f>AVERAGE(C6:O6)</f>
        <v>0.44615384615384607</v>
      </c>
      <c r="U6" s="9">
        <f>AVERAGE(C6:O6,C12:O12,C18:O18,C24:O24,C30:O30,C36:O36,C42:O42,C48:O48,C54:O54,C60:O60,C66:O66,C72:O72)</f>
        <v>0.54974025974026042</v>
      </c>
    </row>
    <row r="7" spans="1:21">
      <c r="A7" s="6" t="s">
        <v>24</v>
      </c>
      <c r="B7" s="7" t="s">
        <v>25</v>
      </c>
      <c r="C7" s="9">
        <v>0.4</v>
      </c>
      <c r="D7" s="9">
        <v>0.47</v>
      </c>
      <c r="E7" s="9">
        <v>0.26</v>
      </c>
      <c r="F7" s="9">
        <v>0.12</v>
      </c>
      <c r="G7" s="9">
        <v>0.16</v>
      </c>
      <c r="H7" s="9">
        <v>0.1</v>
      </c>
      <c r="I7" s="9">
        <v>0.24</v>
      </c>
      <c r="J7" s="9">
        <v>0.36</v>
      </c>
      <c r="K7" s="13">
        <v>-0.36</v>
      </c>
      <c r="L7" s="13">
        <v>-0.78</v>
      </c>
      <c r="M7" s="8">
        <v>-0.67</v>
      </c>
      <c r="N7">
        <v>-0.52</v>
      </c>
      <c r="O7">
        <v>-0.43</v>
      </c>
      <c r="R7" s="1" t="s">
        <v>26</v>
      </c>
      <c r="S7" s="12">
        <f>SUM(R6+1)</f>
        <v>2.4</v>
      </c>
    </row>
    <row r="8" spans="1:21">
      <c r="A8" s="7"/>
      <c r="E8" s="1"/>
    </row>
    <row r="9" spans="1:21">
      <c r="A9" s="3" t="s">
        <v>27</v>
      </c>
      <c r="B9" s="7" t="s">
        <v>6</v>
      </c>
      <c r="C9" s="1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1" t="s">
        <v>13</v>
      </c>
      <c r="J9" s="1" t="s">
        <v>14</v>
      </c>
      <c r="K9" s="1" t="s">
        <v>15</v>
      </c>
      <c r="L9" s="1" t="s">
        <v>16</v>
      </c>
      <c r="M9" s="1" t="s">
        <v>17</v>
      </c>
      <c r="N9" s="1" t="s">
        <v>18</v>
      </c>
      <c r="O9" s="3" t="s">
        <v>19</v>
      </c>
    </row>
    <row r="10" spans="1:21">
      <c r="A10" s="3" t="s">
        <v>20</v>
      </c>
      <c r="B10" s="7" t="s">
        <v>21</v>
      </c>
      <c r="C10" s="10">
        <v>19.899999999999999</v>
      </c>
      <c r="D10" s="10">
        <v>18.5</v>
      </c>
      <c r="E10" s="10">
        <v>18.600000000000001</v>
      </c>
      <c r="F10" s="10">
        <v>16.7</v>
      </c>
      <c r="G10" s="10">
        <v>19.5</v>
      </c>
      <c r="H10" s="10">
        <v>18.100000000000001</v>
      </c>
      <c r="I10" s="10">
        <v>19.3</v>
      </c>
      <c r="J10" s="10">
        <v>18.600000000000001</v>
      </c>
      <c r="K10" s="10">
        <v>20.6</v>
      </c>
      <c r="L10" s="11">
        <v>21</v>
      </c>
      <c r="M10" s="11">
        <v>21.4</v>
      </c>
      <c r="N10" s="8">
        <v>20.9</v>
      </c>
      <c r="O10">
        <v>20.8</v>
      </c>
      <c r="Q10" s="9">
        <f>MIN(C10:O10)</f>
        <v>16.7</v>
      </c>
      <c r="R10" s="9">
        <f>MAX(C10:O10)</f>
        <v>21.4</v>
      </c>
      <c r="S10" s="9">
        <f>AVERAGE(C10:O10)</f>
        <v>19.530769230769234</v>
      </c>
    </row>
    <row r="11" spans="1:21">
      <c r="A11" s="3" t="s">
        <v>22</v>
      </c>
      <c r="B11" s="7" t="s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">
        <v>0.1</v>
      </c>
      <c r="M11" s="11">
        <v>0.1</v>
      </c>
      <c r="N11" s="8">
        <v>0.1</v>
      </c>
      <c r="O11">
        <v>0.2</v>
      </c>
      <c r="Q11" s="9">
        <f>MIN(C11:O11)</f>
        <v>0</v>
      </c>
      <c r="R11" s="9">
        <f>MAX(C11:O11)</f>
        <v>0.2</v>
      </c>
      <c r="S11" s="9">
        <f>AVERAGE(C11:O11)</f>
        <v>3.8461538461538464E-2</v>
      </c>
    </row>
    <row r="12" spans="1:21">
      <c r="A12" s="3" t="s">
        <v>23</v>
      </c>
      <c r="B12" s="7" t="s">
        <v>21</v>
      </c>
      <c r="C12" s="10">
        <v>0.3</v>
      </c>
      <c r="D12" s="10">
        <v>2</v>
      </c>
      <c r="E12" s="10">
        <v>1.6</v>
      </c>
      <c r="F12" s="10">
        <v>2.7</v>
      </c>
      <c r="G12" s="10">
        <v>1.4</v>
      </c>
      <c r="H12" s="10">
        <v>2.1</v>
      </c>
      <c r="I12" s="10">
        <v>1.1000000000000001</v>
      </c>
      <c r="J12" s="10">
        <v>1.8</v>
      </c>
      <c r="K12" s="10">
        <v>1.2</v>
      </c>
      <c r="L12" s="11">
        <v>1.2</v>
      </c>
      <c r="M12" s="11">
        <v>1.9</v>
      </c>
      <c r="N12" s="8">
        <v>1.4</v>
      </c>
      <c r="O12">
        <v>1.8</v>
      </c>
      <c r="Q12" s="9">
        <f>MIN(C12:O12)</f>
        <v>0.3</v>
      </c>
      <c r="R12" s="12">
        <f>MAX(C12:O12)</f>
        <v>2.7</v>
      </c>
      <c r="S12" s="9">
        <f>AVERAGE(C12:O12)</f>
        <v>1.5769230769230766</v>
      </c>
    </row>
    <row r="13" spans="1:21">
      <c r="A13" s="6" t="s">
        <v>24</v>
      </c>
      <c r="B13" s="7" t="s">
        <v>25</v>
      </c>
      <c r="C13" s="9">
        <v>0.17</v>
      </c>
      <c r="D13" s="9">
        <v>0.05</v>
      </c>
      <c r="E13" s="9">
        <v>0.14000000000000001</v>
      </c>
      <c r="F13" s="9">
        <v>0.1</v>
      </c>
      <c r="G13" s="9">
        <v>0.1</v>
      </c>
      <c r="H13" s="9">
        <v>0.41</v>
      </c>
      <c r="I13" s="9">
        <v>0.52</v>
      </c>
      <c r="J13" s="9">
        <v>0.52</v>
      </c>
      <c r="K13" s="9">
        <v>-0.09</v>
      </c>
      <c r="L13" s="13">
        <v>-0.45</v>
      </c>
      <c r="M13" s="13">
        <v>-0.79</v>
      </c>
      <c r="N13" s="8">
        <v>-0.41</v>
      </c>
      <c r="O13">
        <v>-0.59</v>
      </c>
      <c r="R13" s="1" t="s">
        <v>26</v>
      </c>
      <c r="S13" s="12">
        <f>SUM(R12+1)</f>
        <v>3.7</v>
      </c>
    </row>
    <row r="15" spans="1:21">
      <c r="A15" s="3" t="s">
        <v>28</v>
      </c>
      <c r="B15" s="7" t="s">
        <v>6</v>
      </c>
      <c r="C15" s="1" t="s">
        <v>7</v>
      </c>
      <c r="D15" s="5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1" t="s">
        <v>13</v>
      </c>
      <c r="J15" s="1" t="s">
        <v>14</v>
      </c>
      <c r="K15" s="1" t="s">
        <v>15</v>
      </c>
      <c r="L15" s="1" t="s">
        <v>16</v>
      </c>
      <c r="M15" s="1" t="s">
        <v>17</v>
      </c>
      <c r="N15" s="1" t="s">
        <v>18</v>
      </c>
      <c r="O15" s="3" t="s">
        <v>19</v>
      </c>
    </row>
    <row r="16" spans="1:21">
      <c r="A16" s="3" t="s">
        <v>20</v>
      </c>
      <c r="B16" s="7" t="s">
        <v>21</v>
      </c>
      <c r="C16" s="10">
        <v>19.899999999999999</v>
      </c>
      <c r="D16" s="10">
        <v>19.8</v>
      </c>
      <c r="E16" s="10">
        <v>19.600000000000001</v>
      </c>
      <c r="F16" s="10">
        <v>20.100000000000001</v>
      </c>
      <c r="G16" s="10">
        <v>19.5</v>
      </c>
      <c r="H16" s="10">
        <v>20</v>
      </c>
      <c r="I16" s="10">
        <v>17.100000000000001</v>
      </c>
      <c r="J16" s="10">
        <v>20</v>
      </c>
      <c r="K16" s="10">
        <v>21.3</v>
      </c>
      <c r="L16" s="11">
        <v>21.6</v>
      </c>
      <c r="M16" s="11">
        <v>22.3</v>
      </c>
      <c r="N16" s="8">
        <v>21.9</v>
      </c>
      <c r="O16">
        <v>22.1</v>
      </c>
      <c r="Q16" s="9">
        <f>MIN(C16:O16)</f>
        <v>17.100000000000001</v>
      </c>
      <c r="R16" s="9">
        <f>MAX(C16:O16)</f>
        <v>22.3</v>
      </c>
      <c r="S16" s="9">
        <f>AVERAGE(C16:O16)</f>
        <v>20.400000000000002</v>
      </c>
    </row>
    <row r="17" spans="1:19">
      <c r="A17" s="3" t="s">
        <v>22</v>
      </c>
      <c r="B17" s="7" t="s">
        <v>21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0.1</v>
      </c>
      <c r="M17" s="11">
        <v>0.1</v>
      </c>
      <c r="N17" s="8">
        <v>0.1</v>
      </c>
      <c r="O17">
        <v>0.2</v>
      </c>
      <c r="Q17" s="9">
        <f>MIN(C17:O17)</f>
        <v>0</v>
      </c>
      <c r="R17" s="9">
        <f>MAX(C17:O17)</f>
        <v>0.2</v>
      </c>
      <c r="S17" s="9">
        <f>AVERAGE(C17:O17)</f>
        <v>3.8461538461538464E-2</v>
      </c>
    </row>
    <row r="18" spans="1:19">
      <c r="A18" s="3" t="s">
        <v>23</v>
      </c>
      <c r="B18" s="7" t="s">
        <v>21</v>
      </c>
      <c r="C18" s="8">
        <v>0.1</v>
      </c>
      <c r="D18" s="8">
        <v>0.1</v>
      </c>
      <c r="E18" s="8">
        <v>0.1</v>
      </c>
      <c r="F18" s="8">
        <v>0.2</v>
      </c>
      <c r="G18" s="8">
        <v>0</v>
      </c>
      <c r="H18" s="8">
        <v>0</v>
      </c>
      <c r="I18" s="8">
        <v>3.6</v>
      </c>
      <c r="J18" s="8">
        <v>0</v>
      </c>
      <c r="K18" s="8">
        <v>0.1</v>
      </c>
      <c r="L18" s="14">
        <v>0.1</v>
      </c>
      <c r="M18" s="14">
        <v>0.2</v>
      </c>
      <c r="N18" s="8">
        <v>0.1</v>
      </c>
      <c r="O18" s="8">
        <v>0.1</v>
      </c>
      <c r="Q18" s="9">
        <f>MIN(C18:O18)</f>
        <v>0</v>
      </c>
      <c r="R18" s="12">
        <f>MAX(C18:O18)</f>
        <v>3.6</v>
      </c>
      <c r="S18" s="9">
        <f>AVERAGE(C18:O18)</f>
        <v>0.36153846153846142</v>
      </c>
    </row>
    <row r="19" spans="1:19">
      <c r="A19" s="6" t="s">
        <v>24</v>
      </c>
      <c r="B19" s="7" t="s">
        <v>25</v>
      </c>
      <c r="C19" s="9">
        <v>-2.66</v>
      </c>
      <c r="D19" s="9">
        <v>-1.54</v>
      </c>
      <c r="E19" s="9">
        <v>0.02</v>
      </c>
      <c r="F19" s="9">
        <v>-0.26</v>
      </c>
      <c r="G19" s="9">
        <v>0.41</v>
      </c>
      <c r="H19" s="9">
        <v>0.41</v>
      </c>
      <c r="I19" s="9">
        <v>0.01</v>
      </c>
      <c r="J19" s="9">
        <v>0.48</v>
      </c>
      <c r="K19" s="9">
        <v>7.0000000000000007E-2</v>
      </c>
      <c r="L19" s="13">
        <v>-0.52</v>
      </c>
      <c r="M19" s="13">
        <v>-1.98</v>
      </c>
      <c r="N19" s="8">
        <v>-0.81</v>
      </c>
      <c r="O19">
        <v>-0.65</v>
      </c>
      <c r="R19" s="1" t="s">
        <v>26</v>
      </c>
      <c r="S19" s="12">
        <f>SUM(R18+1)</f>
        <v>4.5999999999999996</v>
      </c>
    </row>
    <row r="20" spans="1:19">
      <c r="A20" s="7"/>
      <c r="E20" s="1"/>
      <c r="F20" s="1"/>
      <c r="G20" s="1"/>
      <c r="H20" s="1"/>
      <c r="I20" s="1"/>
      <c r="J20" s="1"/>
      <c r="K20" s="1"/>
      <c r="L20" s="1"/>
      <c r="M20" s="1"/>
    </row>
    <row r="21" spans="1:19">
      <c r="A21" s="3" t="s">
        <v>29</v>
      </c>
      <c r="B21" s="7" t="s">
        <v>6</v>
      </c>
      <c r="C21" s="1" t="s">
        <v>7</v>
      </c>
      <c r="D21" s="5" t="s">
        <v>8</v>
      </c>
      <c r="E21" s="5" t="s">
        <v>9</v>
      </c>
      <c r="F21" s="5" t="s">
        <v>10</v>
      </c>
      <c r="G21" s="5" t="s">
        <v>11</v>
      </c>
      <c r="H21" s="5" t="s">
        <v>12</v>
      </c>
      <c r="I21" s="1" t="s">
        <v>13</v>
      </c>
      <c r="J21" s="1" t="s">
        <v>14</v>
      </c>
      <c r="K21" s="1" t="s">
        <v>15</v>
      </c>
      <c r="L21" s="1" t="s">
        <v>16</v>
      </c>
      <c r="M21" s="1" t="s">
        <v>17</v>
      </c>
      <c r="N21" s="1" t="s">
        <v>18</v>
      </c>
      <c r="O21" s="3" t="s">
        <v>19</v>
      </c>
    </row>
    <row r="22" spans="1:19">
      <c r="A22" s="3" t="s">
        <v>20</v>
      </c>
      <c r="B22" s="7" t="s">
        <v>21</v>
      </c>
      <c r="C22" s="10">
        <v>19.8</v>
      </c>
      <c r="D22" s="10">
        <v>19.8</v>
      </c>
      <c r="E22" s="10">
        <v>18.8</v>
      </c>
      <c r="F22" s="10">
        <v>20.2</v>
      </c>
      <c r="G22" s="10">
        <v>20.5</v>
      </c>
      <c r="H22" s="10">
        <v>19.8</v>
      </c>
      <c r="I22" s="10">
        <v>20</v>
      </c>
      <c r="J22" s="10">
        <v>20.2</v>
      </c>
      <c r="K22" s="10">
        <v>20.7</v>
      </c>
      <c r="L22" s="11">
        <v>21.4</v>
      </c>
      <c r="M22" s="11">
        <v>22.2</v>
      </c>
      <c r="N22" s="8">
        <v>21.6</v>
      </c>
      <c r="O22">
        <v>22.1</v>
      </c>
      <c r="Q22" s="9">
        <f>MIN(C22:O22)</f>
        <v>18.8</v>
      </c>
      <c r="R22" s="10">
        <f>MAX(C22:O22)</f>
        <v>22.2</v>
      </c>
      <c r="S22" s="9">
        <f>AVERAGE(C22:O22)</f>
        <v>20.546153846153842</v>
      </c>
    </row>
    <row r="23" spans="1:19">
      <c r="A23" s="3" t="s">
        <v>22</v>
      </c>
      <c r="B23" s="7" t="s">
        <v>21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v>0.1</v>
      </c>
      <c r="M23" s="11">
        <v>0.1</v>
      </c>
      <c r="N23" s="8">
        <v>0.2</v>
      </c>
      <c r="O23">
        <v>0.2</v>
      </c>
      <c r="Q23" s="9">
        <f>MIN(C23:O23)</f>
        <v>0</v>
      </c>
      <c r="R23" s="10">
        <f>MAX(C23:O23)</f>
        <v>0.2</v>
      </c>
      <c r="S23" s="9">
        <f>AVERAGE(C23:O23)</f>
        <v>4.6153846153846163E-2</v>
      </c>
    </row>
    <row r="24" spans="1:19">
      <c r="A24" s="3" t="s">
        <v>23</v>
      </c>
      <c r="B24" s="7" t="s">
        <v>21</v>
      </c>
      <c r="C24" s="8">
        <v>0.4</v>
      </c>
      <c r="D24" s="8">
        <v>0.3</v>
      </c>
      <c r="E24" s="8">
        <v>1.7</v>
      </c>
      <c r="F24" s="8">
        <v>0.2</v>
      </c>
      <c r="G24" s="8">
        <v>0.2</v>
      </c>
      <c r="H24" s="8">
        <v>0.2</v>
      </c>
      <c r="I24" s="9">
        <v>0.4</v>
      </c>
      <c r="J24" s="8">
        <v>0.2</v>
      </c>
      <c r="K24" s="8">
        <v>0.7</v>
      </c>
      <c r="L24" s="14">
        <v>0.2</v>
      </c>
      <c r="M24" s="14">
        <v>0.5</v>
      </c>
      <c r="N24" s="8">
        <v>0.7</v>
      </c>
      <c r="O24" s="8">
        <v>0.1</v>
      </c>
      <c r="Q24" s="9">
        <f>MIN(C24:O24)</f>
        <v>0.1</v>
      </c>
      <c r="R24" s="15">
        <f>MAX(C24:O24)</f>
        <v>1.7</v>
      </c>
      <c r="S24" s="9">
        <f>AVERAGE(C24:O24)</f>
        <v>0.44615384615384623</v>
      </c>
    </row>
    <row r="25" spans="1:19">
      <c r="A25" s="6" t="s">
        <v>24</v>
      </c>
      <c r="B25" s="7" t="s">
        <v>25</v>
      </c>
      <c r="C25" s="9">
        <v>0.19</v>
      </c>
      <c r="D25" s="9">
        <v>0.02</v>
      </c>
      <c r="E25" s="9">
        <v>0.22</v>
      </c>
      <c r="F25" s="9">
        <v>0.24</v>
      </c>
      <c r="G25" s="9">
        <v>0.14000000000000001</v>
      </c>
      <c r="H25" s="9">
        <v>0.45</v>
      </c>
      <c r="I25" s="9">
        <v>0.5</v>
      </c>
      <c r="J25" s="9">
        <v>0.47</v>
      </c>
      <c r="K25" s="9">
        <v>0.02</v>
      </c>
      <c r="L25" s="13">
        <v>-0.43</v>
      </c>
      <c r="M25" s="13">
        <v>-0.84</v>
      </c>
      <c r="N25" s="8">
        <v>-0.59</v>
      </c>
      <c r="O25">
        <v>-0.5</v>
      </c>
      <c r="R25" s="1" t="s">
        <v>26</v>
      </c>
      <c r="S25" s="15">
        <f>SUM(R24+1)</f>
        <v>2.7</v>
      </c>
    </row>
    <row r="27" spans="1:19">
      <c r="A27" s="3" t="s">
        <v>30</v>
      </c>
      <c r="B27" s="7" t="s">
        <v>6</v>
      </c>
      <c r="C27" s="1" t="s">
        <v>7</v>
      </c>
      <c r="D27" s="5" t="s">
        <v>8</v>
      </c>
      <c r="E27" s="5" t="s">
        <v>9</v>
      </c>
      <c r="F27" s="5" t="s">
        <v>10</v>
      </c>
      <c r="G27" s="5" t="s">
        <v>11</v>
      </c>
      <c r="H27" s="5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1" t="s">
        <v>18</v>
      </c>
      <c r="O27" s="3" t="s">
        <v>19</v>
      </c>
    </row>
    <row r="28" spans="1:19">
      <c r="A28" s="3" t="s">
        <v>20</v>
      </c>
      <c r="B28" s="7" t="s">
        <v>21</v>
      </c>
      <c r="C28" s="16">
        <v>19.899999999999999</v>
      </c>
      <c r="D28" s="10">
        <v>19.8</v>
      </c>
      <c r="E28" s="10">
        <v>19.3</v>
      </c>
      <c r="F28" s="10">
        <v>20.2</v>
      </c>
      <c r="G28" s="7">
        <v>20.5</v>
      </c>
      <c r="H28" s="7">
        <v>20</v>
      </c>
      <c r="I28" s="7">
        <v>20.3</v>
      </c>
      <c r="J28" s="7">
        <v>20.2</v>
      </c>
      <c r="K28" s="7">
        <v>21.1</v>
      </c>
      <c r="L28" s="11">
        <v>21.8</v>
      </c>
      <c r="M28" s="11">
        <v>22.4</v>
      </c>
      <c r="N28" s="8">
        <v>21.7</v>
      </c>
      <c r="O28">
        <v>22.2</v>
      </c>
      <c r="Q28" s="9">
        <f>MIN(C28:O28)</f>
        <v>19.3</v>
      </c>
      <c r="R28" s="10">
        <f>MAX(C28:O28)</f>
        <v>22.4</v>
      </c>
      <c r="S28" s="9">
        <f>AVERAGE(C28:O28)</f>
        <v>20.723076923076921</v>
      </c>
    </row>
    <row r="29" spans="1:19">
      <c r="A29" s="3" t="s">
        <v>22</v>
      </c>
      <c r="B29" s="7" t="s">
        <v>21</v>
      </c>
      <c r="C29" s="16">
        <v>0</v>
      </c>
      <c r="D29" s="10">
        <v>0</v>
      </c>
      <c r="E29" s="10">
        <v>0</v>
      </c>
      <c r="F29" s="10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1">
        <v>0.1</v>
      </c>
      <c r="M29" s="11">
        <v>0.1</v>
      </c>
      <c r="N29" s="8">
        <v>0.1</v>
      </c>
      <c r="O29">
        <v>0.2</v>
      </c>
      <c r="Q29" s="9">
        <f>MIN(C29:O29)</f>
        <v>0</v>
      </c>
      <c r="R29" s="10">
        <f>MAX(C29:O29)</f>
        <v>0.2</v>
      </c>
      <c r="S29" s="9">
        <f>AVERAGE(C29:O29)</f>
        <v>3.8461538461538464E-2</v>
      </c>
    </row>
    <row r="30" spans="1:19">
      <c r="A30" s="3" t="s">
        <v>23</v>
      </c>
      <c r="B30" s="7" t="s">
        <v>21</v>
      </c>
      <c r="C30" s="16">
        <v>0.2</v>
      </c>
      <c r="D30" s="8">
        <v>0.2</v>
      </c>
      <c r="E30" s="8">
        <v>0.1</v>
      </c>
      <c r="F30" s="10">
        <v>0.2</v>
      </c>
      <c r="G30" s="7">
        <v>0.2</v>
      </c>
      <c r="H30" s="7">
        <v>0.1</v>
      </c>
      <c r="I30" s="7">
        <v>0.1</v>
      </c>
      <c r="J30" s="7">
        <v>0.1</v>
      </c>
      <c r="K30" s="7">
        <v>0.1</v>
      </c>
      <c r="L30" s="14">
        <v>0.1</v>
      </c>
      <c r="M30" s="14">
        <v>0.2</v>
      </c>
      <c r="N30" s="8">
        <v>0.2</v>
      </c>
      <c r="O30">
        <v>0.1</v>
      </c>
      <c r="Q30" s="9">
        <f>MIN(C30:O30)</f>
        <v>0.1</v>
      </c>
      <c r="R30" s="15">
        <f>MAX(C30:O30)</f>
        <v>0.2</v>
      </c>
      <c r="S30" s="9">
        <f>AVERAGE(C30:O30)</f>
        <v>0.14615384615384616</v>
      </c>
    </row>
    <row r="31" spans="1:19">
      <c r="A31" s="6" t="s">
        <v>24</v>
      </c>
      <c r="B31" s="7" t="s">
        <v>25</v>
      </c>
      <c r="C31" s="8">
        <v>0.21</v>
      </c>
      <c r="D31" s="8">
        <v>0.02</v>
      </c>
      <c r="E31" s="9">
        <v>0.31</v>
      </c>
      <c r="F31" s="8">
        <v>0.09</v>
      </c>
      <c r="G31" s="8">
        <v>0.1</v>
      </c>
      <c r="H31" s="8">
        <v>1.36</v>
      </c>
      <c r="I31" s="8">
        <v>0.54</v>
      </c>
      <c r="J31" s="8">
        <v>0.62</v>
      </c>
      <c r="K31" s="8">
        <v>0</v>
      </c>
      <c r="L31" s="13">
        <v>-0.47</v>
      </c>
      <c r="M31" s="13">
        <v>-0.81</v>
      </c>
      <c r="N31" s="8">
        <v>-0.48</v>
      </c>
      <c r="O31" s="8">
        <v>-0.53</v>
      </c>
      <c r="Q31" s="8"/>
      <c r="R31" s="1" t="s">
        <v>26</v>
      </c>
      <c r="S31" s="12">
        <f>SUM(R30+1)</f>
        <v>1.2</v>
      </c>
    </row>
    <row r="32" spans="1:19">
      <c r="A32" s="7"/>
      <c r="E32" s="1"/>
    </row>
    <row r="33" spans="1:19">
      <c r="A33" s="3" t="s">
        <v>31</v>
      </c>
      <c r="B33" s="7" t="s">
        <v>6</v>
      </c>
      <c r="C33" s="1" t="s">
        <v>7</v>
      </c>
      <c r="D33" s="5" t="s">
        <v>8</v>
      </c>
      <c r="E33" s="5" t="s">
        <v>9</v>
      </c>
      <c r="F33" s="5" t="s">
        <v>10</v>
      </c>
      <c r="G33" s="5" t="s">
        <v>11</v>
      </c>
      <c r="H33" s="5" t="s">
        <v>12</v>
      </c>
      <c r="I33" s="1" t="s">
        <v>13</v>
      </c>
      <c r="J33" s="1" t="s">
        <v>14</v>
      </c>
      <c r="K33" s="1" t="s">
        <v>15</v>
      </c>
      <c r="L33" s="1" t="s">
        <v>16</v>
      </c>
      <c r="M33" s="1" t="s">
        <v>17</v>
      </c>
      <c r="N33" s="1" t="s">
        <v>18</v>
      </c>
      <c r="O33" s="3" t="s">
        <v>19</v>
      </c>
    </row>
    <row r="34" spans="1:19">
      <c r="A34" s="3" t="s">
        <v>20</v>
      </c>
      <c r="B34" s="7" t="s">
        <v>21</v>
      </c>
      <c r="C34" s="16">
        <v>19.899999999999999</v>
      </c>
      <c r="D34" s="10">
        <v>19.7</v>
      </c>
      <c r="E34" s="10">
        <v>19.399999999999999</v>
      </c>
      <c r="F34" s="10">
        <v>20.2</v>
      </c>
      <c r="G34" s="10">
        <v>20.6</v>
      </c>
      <c r="H34" s="10">
        <v>20.3</v>
      </c>
      <c r="I34" s="10">
        <v>20.3</v>
      </c>
      <c r="J34" s="10">
        <v>20</v>
      </c>
      <c r="K34" s="10">
        <v>21</v>
      </c>
      <c r="L34" s="11">
        <v>21.6</v>
      </c>
      <c r="M34" s="11">
        <v>22.4</v>
      </c>
      <c r="N34" s="8">
        <v>21.7</v>
      </c>
      <c r="O34">
        <v>22.1</v>
      </c>
      <c r="Q34" s="9">
        <f>MIN(C34:O34)</f>
        <v>19.399999999999999</v>
      </c>
      <c r="R34" s="10">
        <f>MAX(C34:O34)</f>
        <v>22.4</v>
      </c>
      <c r="S34" s="9">
        <f>AVERAGE(C34:O34)</f>
        <v>20.707692307692305</v>
      </c>
    </row>
    <row r="35" spans="1:19">
      <c r="A35" s="3" t="s">
        <v>22</v>
      </c>
      <c r="B35" s="7" t="s">
        <v>21</v>
      </c>
      <c r="C35" s="16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1">
        <v>0.1</v>
      </c>
      <c r="M35" s="11">
        <v>0.2</v>
      </c>
      <c r="N35" s="8">
        <v>0.1</v>
      </c>
      <c r="O35">
        <v>0.2</v>
      </c>
      <c r="Q35" s="9">
        <f>MIN(C35:O35)</f>
        <v>0</v>
      </c>
      <c r="R35" s="10">
        <f>MAX(C35:O35)</f>
        <v>0.2</v>
      </c>
      <c r="S35" s="9">
        <f>AVERAGE(C35:O35)</f>
        <v>4.6153846153846163E-2</v>
      </c>
    </row>
    <row r="36" spans="1:19">
      <c r="A36" s="3" t="s">
        <v>23</v>
      </c>
      <c r="B36" s="7" t="s">
        <v>21</v>
      </c>
      <c r="C36" s="16">
        <v>0.1</v>
      </c>
      <c r="D36" s="8">
        <v>0.1</v>
      </c>
      <c r="E36" s="8">
        <v>0.1</v>
      </c>
      <c r="F36" s="10">
        <v>0.16</v>
      </c>
      <c r="G36" s="10">
        <v>0.2</v>
      </c>
      <c r="H36" s="10">
        <v>0.1</v>
      </c>
      <c r="I36" s="10">
        <v>0.2</v>
      </c>
      <c r="J36" s="10">
        <v>0.3</v>
      </c>
      <c r="K36" s="10">
        <v>0.2</v>
      </c>
      <c r="L36" s="11">
        <v>0.5</v>
      </c>
      <c r="M36" s="11">
        <v>0.2</v>
      </c>
      <c r="N36" s="8">
        <v>0.1</v>
      </c>
      <c r="O36">
        <v>0.2</v>
      </c>
      <c r="Q36" s="9">
        <f>MIN(C36:O36)</f>
        <v>0.1</v>
      </c>
      <c r="R36" s="15">
        <f>MAX(C36:O36)</f>
        <v>0.5</v>
      </c>
      <c r="S36" s="9">
        <f>AVERAGE(C36:O36)</f>
        <v>0.18923076923076926</v>
      </c>
    </row>
    <row r="37" spans="1:19">
      <c r="A37" s="6" t="s">
        <v>24</v>
      </c>
      <c r="B37" s="7" t="s">
        <v>25</v>
      </c>
      <c r="C37" s="16">
        <v>0.19</v>
      </c>
      <c r="D37" s="9">
        <v>0</v>
      </c>
      <c r="E37" s="9">
        <v>0.26</v>
      </c>
      <c r="F37" s="9">
        <v>0.16</v>
      </c>
      <c r="G37" s="7">
        <v>0.12</v>
      </c>
      <c r="H37" s="7">
        <v>0.54</v>
      </c>
      <c r="I37" s="9">
        <v>0.55000000000000004</v>
      </c>
      <c r="J37" s="9">
        <v>0.52</v>
      </c>
      <c r="K37" s="9">
        <v>-0.05</v>
      </c>
      <c r="L37" s="13">
        <v>-0.33</v>
      </c>
      <c r="M37" s="13">
        <v>-0.91</v>
      </c>
      <c r="N37" s="9">
        <v>-0.38</v>
      </c>
      <c r="O37" s="9">
        <v>-0.5</v>
      </c>
      <c r="Q37" s="8"/>
      <c r="R37" s="1" t="s">
        <v>26</v>
      </c>
      <c r="S37" s="12">
        <f>SUM(R36+1)</f>
        <v>1.5</v>
      </c>
    </row>
    <row r="39" spans="1:19">
      <c r="A39" s="3" t="s">
        <v>32</v>
      </c>
      <c r="B39" s="7" t="s">
        <v>6</v>
      </c>
      <c r="C39" s="17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5" t="s">
        <v>12</v>
      </c>
      <c r="I39" s="1" t="s">
        <v>13</v>
      </c>
      <c r="J39" s="1" t="s">
        <v>14</v>
      </c>
      <c r="K39" s="1" t="s">
        <v>15</v>
      </c>
      <c r="L39" s="1" t="s">
        <v>16</v>
      </c>
      <c r="M39" s="1" t="s">
        <v>17</v>
      </c>
      <c r="N39" s="1" t="s">
        <v>18</v>
      </c>
      <c r="O39" s="3" t="s">
        <v>19</v>
      </c>
    </row>
    <row r="40" spans="1:19">
      <c r="A40" s="3" t="s">
        <v>20</v>
      </c>
      <c r="B40" s="7" t="s">
        <v>21</v>
      </c>
      <c r="C40" s="16">
        <v>19.899999999999999</v>
      </c>
      <c r="D40" s="10">
        <v>19.8</v>
      </c>
      <c r="E40" s="10">
        <v>19.899999999999999</v>
      </c>
      <c r="F40" s="10">
        <v>20.3</v>
      </c>
      <c r="G40" s="7">
        <v>20.2</v>
      </c>
      <c r="H40" s="10">
        <v>20.2</v>
      </c>
      <c r="I40" s="10">
        <v>19.8</v>
      </c>
      <c r="J40" s="10">
        <v>20</v>
      </c>
      <c r="K40" s="10">
        <v>20.9</v>
      </c>
      <c r="L40" s="11">
        <v>21.9</v>
      </c>
      <c r="M40" s="11">
        <v>22.4</v>
      </c>
      <c r="N40" s="8">
        <v>21.6</v>
      </c>
      <c r="O40">
        <v>22.1</v>
      </c>
      <c r="Q40" s="9">
        <f>MIN(C40:O40)</f>
        <v>19.8</v>
      </c>
      <c r="R40" s="10">
        <f>MAX(C40:O40)</f>
        <v>22.4</v>
      </c>
      <c r="S40" s="9">
        <f>AVERAGE(C40:O40)</f>
        <v>20.692307692307697</v>
      </c>
    </row>
    <row r="41" spans="1:19">
      <c r="A41" s="3" t="s">
        <v>22</v>
      </c>
      <c r="B41" s="7" t="s">
        <v>21</v>
      </c>
      <c r="C41" s="16">
        <v>0</v>
      </c>
      <c r="D41" s="10">
        <v>0</v>
      </c>
      <c r="E41" s="10">
        <v>0</v>
      </c>
      <c r="F41" s="10">
        <v>0</v>
      </c>
      <c r="G41" s="7">
        <v>0</v>
      </c>
      <c r="H41" s="10">
        <v>0</v>
      </c>
      <c r="I41" s="10">
        <v>0</v>
      </c>
      <c r="J41" s="10">
        <v>0</v>
      </c>
      <c r="K41" s="10">
        <v>0.1</v>
      </c>
      <c r="L41" s="11">
        <v>0.2</v>
      </c>
      <c r="M41" s="11">
        <v>0.1</v>
      </c>
      <c r="N41" s="8">
        <v>0.1</v>
      </c>
      <c r="O41">
        <v>0.2</v>
      </c>
      <c r="Q41" s="9">
        <f>MIN(C41:O41)</f>
        <v>0</v>
      </c>
      <c r="R41" s="10">
        <f>MAX(C41:O41)</f>
        <v>0.2</v>
      </c>
      <c r="S41" s="9">
        <f>AVERAGE(C41:O41)</f>
        <v>5.3846153846153842E-2</v>
      </c>
    </row>
    <row r="42" spans="1:19">
      <c r="A42" s="3" t="s">
        <v>23</v>
      </c>
      <c r="B42" s="7" t="s">
        <v>21</v>
      </c>
      <c r="C42" s="16">
        <v>0.1</v>
      </c>
      <c r="D42" s="8">
        <v>0.1</v>
      </c>
      <c r="E42" s="8">
        <v>0.2</v>
      </c>
      <c r="F42" s="10">
        <v>0.1</v>
      </c>
      <c r="G42" s="7">
        <v>0.8</v>
      </c>
      <c r="H42" s="10">
        <v>0.1</v>
      </c>
      <c r="I42" s="10">
        <v>0.1</v>
      </c>
      <c r="J42" s="10">
        <v>0.1</v>
      </c>
      <c r="K42" s="10">
        <v>0.7</v>
      </c>
      <c r="L42" s="11">
        <v>0.2</v>
      </c>
      <c r="M42" s="11">
        <v>0.2</v>
      </c>
      <c r="N42" s="8">
        <v>0.1</v>
      </c>
      <c r="O42">
        <v>0.1</v>
      </c>
      <c r="Q42" s="9">
        <f>MIN(C42:O42)</f>
        <v>0.1</v>
      </c>
      <c r="R42" s="15">
        <f>MAX(C42:O42)</f>
        <v>0.8</v>
      </c>
      <c r="S42" s="9">
        <f>AVERAGE(C42:O42)</f>
        <v>0.22307692307692314</v>
      </c>
    </row>
    <row r="43" spans="1:19">
      <c r="A43" s="6" t="s">
        <v>24</v>
      </c>
      <c r="B43" s="7" t="s">
        <v>25</v>
      </c>
      <c r="C43" s="16">
        <v>0.33</v>
      </c>
      <c r="D43" s="9">
        <v>0.19</v>
      </c>
      <c r="E43" s="9">
        <v>0.21</v>
      </c>
      <c r="F43" s="9">
        <v>0.09</v>
      </c>
      <c r="G43" s="7">
        <v>0.09</v>
      </c>
      <c r="H43" s="7">
        <v>0.24</v>
      </c>
      <c r="I43" s="9">
        <v>0.47</v>
      </c>
      <c r="J43" s="9">
        <v>0.41</v>
      </c>
      <c r="K43" s="9">
        <v>-0.26</v>
      </c>
      <c r="L43" s="13">
        <v>-0.86</v>
      </c>
      <c r="M43" s="13">
        <v>-0.71</v>
      </c>
      <c r="N43" s="9">
        <v>-0.36</v>
      </c>
      <c r="O43" s="9">
        <v>-0.48</v>
      </c>
      <c r="Q43" s="8"/>
      <c r="R43" s="1" t="s">
        <v>26</v>
      </c>
      <c r="S43" s="12">
        <f>SUM(R42+1)</f>
        <v>1.8</v>
      </c>
    </row>
    <row r="45" spans="1:19">
      <c r="A45" s="3" t="s">
        <v>33</v>
      </c>
      <c r="B45" s="7" t="s">
        <v>6</v>
      </c>
      <c r="C45" s="17" t="s">
        <v>7</v>
      </c>
      <c r="D45" s="5" t="s">
        <v>8</v>
      </c>
      <c r="E45" s="5" t="s">
        <v>9</v>
      </c>
      <c r="F45" s="5" t="s">
        <v>10</v>
      </c>
      <c r="G45" s="5" t="s">
        <v>11</v>
      </c>
      <c r="H45" s="5" t="s">
        <v>12</v>
      </c>
      <c r="I45" s="1" t="s">
        <v>13</v>
      </c>
      <c r="J45" s="1" t="s">
        <v>14</v>
      </c>
      <c r="K45" s="1" t="s">
        <v>15</v>
      </c>
      <c r="L45" s="1" t="s">
        <v>16</v>
      </c>
      <c r="M45" s="1" t="s">
        <v>17</v>
      </c>
      <c r="N45" s="1" t="s">
        <v>18</v>
      </c>
      <c r="O45" s="3" t="s">
        <v>19</v>
      </c>
    </row>
    <row r="46" spans="1:19">
      <c r="A46" s="3" t="s">
        <v>20</v>
      </c>
      <c r="B46" s="7" t="s">
        <v>21</v>
      </c>
      <c r="C46" s="10">
        <v>19.600000000000001</v>
      </c>
      <c r="D46" s="10">
        <v>19.7</v>
      </c>
      <c r="E46" s="10">
        <v>19.5</v>
      </c>
      <c r="F46" s="10">
        <v>20.2</v>
      </c>
      <c r="G46" s="10">
        <v>20.399999999999999</v>
      </c>
      <c r="H46" s="10">
        <v>19.8</v>
      </c>
      <c r="I46" s="10">
        <v>19.7</v>
      </c>
      <c r="J46" s="10">
        <v>19.8</v>
      </c>
      <c r="K46" s="10">
        <v>20.7</v>
      </c>
      <c r="L46" s="11">
        <v>21.9</v>
      </c>
      <c r="M46" s="8">
        <v>22.1</v>
      </c>
      <c r="N46" s="8">
        <v>21.5</v>
      </c>
      <c r="O46">
        <v>22.1</v>
      </c>
      <c r="Q46" s="9">
        <f>MIN(C46:O46)</f>
        <v>19.5</v>
      </c>
      <c r="R46" s="10">
        <f>MAX(C46:O46)</f>
        <v>22.1</v>
      </c>
      <c r="S46" s="9">
        <f>AVERAGE(C46:O46)</f>
        <v>20.53846153846154</v>
      </c>
    </row>
    <row r="47" spans="1:19">
      <c r="A47" s="3" t="s">
        <v>22</v>
      </c>
      <c r="B47" s="7" t="s">
        <v>21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1">
        <v>0.1</v>
      </c>
      <c r="M47" s="11">
        <v>0.2</v>
      </c>
      <c r="N47" s="8">
        <v>0.1</v>
      </c>
      <c r="O47">
        <v>0.2</v>
      </c>
      <c r="Q47" s="9">
        <f>MIN(C47:O47)</f>
        <v>0</v>
      </c>
      <c r="R47" s="10">
        <f>MAX(C47:O47)</f>
        <v>0.2</v>
      </c>
      <c r="S47" s="9">
        <f>AVERAGE(C47:O47)</f>
        <v>4.6153846153846163E-2</v>
      </c>
    </row>
    <row r="48" spans="1:19">
      <c r="A48" s="3" t="s">
        <v>23</v>
      </c>
      <c r="B48" s="7" t="s">
        <v>21</v>
      </c>
      <c r="C48" s="8">
        <v>0.2</v>
      </c>
      <c r="D48" s="8">
        <v>0.1</v>
      </c>
      <c r="E48" s="8">
        <v>0.1</v>
      </c>
      <c r="F48" s="8">
        <v>0.2</v>
      </c>
      <c r="G48" s="8">
        <v>0.2</v>
      </c>
      <c r="H48" s="8">
        <v>0.3</v>
      </c>
      <c r="I48" s="8">
        <v>0.3</v>
      </c>
      <c r="J48" s="8">
        <v>0.1</v>
      </c>
      <c r="K48" s="8">
        <v>0.5</v>
      </c>
      <c r="L48" s="14">
        <v>0.2</v>
      </c>
      <c r="M48" s="14">
        <v>0.6</v>
      </c>
      <c r="N48" s="8">
        <v>0.1</v>
      </c>
      <c r="O48" s="8">
        <v>0.1</v>
      </c>
      <c r="Q48" s="9">
        <f>MIN(C48:O48)</f>
        <v>0.1</v>
      </c>
      <c r="R48" s="15">
        <f>MAX(C48:O48)</f>
        <v>0.6</v>
      </c>
      <c r="S48" s="9">
        <f>AVERAGE(C48:O48)</f>
        <v>0.23076923076923081</v>
      </c>
    </row>
    <row r="49" spans="1:19">
      <c r="A49" s="6" t="s">
        <v>24</v>
      </c>
      <c r="B49" s="7" t="s">
        <v>25</v>
      </c>
      <c r="C49" s="9">
        <v>0.35</v>
      </c>
      <c r="D49" s="9">
        <v>-0.1</v>
      </c>
      <c r="E49" s="9">
        <v>0.28999999999999998</v>
      </c>
      <c r="F49" s="9">
        <v>0.1</v>
      </c>
      <c r="G49" s="9">
        <v>0.12</v>
      </c>
      <c r="H49" s="9">
        <v>0.43</v>
      </c>
      <c r="I49" s="9">
        <v>0.4</v>
      </c>
      <c r="J49" s="9">
        <v>0.48</v>
      </c>
      <c r="K49" s="9">
        <v>0.09</v>
      </c>
      <c r="L49" s="13">
        <v>-0.47</v>
      </c>
      <c r="M49" s="13">
        <v>-0.71</v>
      </c>
      <c r="N49" s="9">
        <v>-0.36</v>
      </c>
      <c r="O49" s="9">
        <v>-0.47</v>
      </c>
      <c r="Q49" s="8"/>
      <c r="R49" s="1" t="s">
        <v>26</v>
      </c>
      <c r="S49" s="12">
        <f>SUM(R48+1)</f>
        <v>1.6</v>
      </c>
    </row>
    <row r="51" spans="1:19">
      <c r="A51" s="3" t="s">
        <v>34</v>
      </c>
      <c r="B51" s="7" t="s">
        <v>6</v>
      </c>
      <c r="C51" s="17" t="s">
        <v>7</v>
      </c>
      <c r="D51" s="5" t="s">
        <v>8</v>
      </c>
      <c r="E51" s="5" t="s">
        <v>9</v>
      </c>
      <c r="F51" s="5" t="s">
        <v>10</v>
      </c>
      <c r="G51" s="5" t="s">
        <v>11</v>
      </c>
      <c r="H51" s="5" t="s">
        <v>12</v>
      </c>
      <c r="I51" s="1" t="s">
        <v>13</v>
      </c>
      <c r="J51" s="1" t="s">
        <v>14</v>
      </c>
      <c r="K51" s="1" t="s">
        <v>15</v>
      </c>
      <c r="L51" s="1" t="s">
        <v>16</v>
      </c>
      <c r="M51" s="1" t="s">
        <v>17</v>
      </c>
      <c r="N51" s="1" t="s">
        <v>18</v>
      </c>
      <c r="O51" s="3" t="s">
        <v>19</v>
      </c>
    </row>
    <row r="52" spans="1:19">
      <c r="A52" s="3" t="s">
        <v>20</v>
      </c>
      <c r="B52" s="7" t="s">
        <v>21</v>
      </c>
      <c r="C52" s="10">
        <v>19.8</v>
      </c>
      <c r="D52" s="10">
        <v>19.5</v>
      </c>
      <c r="E52" s="10">
        <v>19.899999999999999</v>
      </c>
      <c r="F52" s="10">
        <v>20.2</v>
      </c>
      <c r="G52" s="10">
        <v>20.7</v>
      </c>
      <c r="H52" s="10">
        <v>20</v>
      </c>
      <c r="I52" s="10">
        <v>19.5</v>
      </c>
      <c r="J52" s="10">
        <v>19.8</v>
      </c>
      <c r="K52" s="10">
        <v>21</v>
      </c>
      <c r="L52" s="11">
        <v>21.8</v>
      </c>
      <c r="M52" s="11">
        <v>22.4</v>
      </c>
      <c r="N52" s="8">
        <v>21.5</v>
      </c>
      <c r="O52">
        <v>22.2</v>
      </c>
      <c r="Q52" s="9">
        <f>MIN(C52:O52)</f>
        <v>19.5</v>
      </c>
      <c r="R52" s="10">
        <f>MAX(C52:O52)</f>
        <v>22.4</v>
      </c>
      <c r="S52" s="9">
        <f>AVERAGE(C52:O52)</f>
        <v>20.638461538461538</v>
      </c>
    </row>
    <row r="53" spans="1:19">
      <c r="A53" s="3" t="s">
        <v>22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1">
        <v>0.1</v>
      </c>
      <c r="M53" s="11">
        <v>0.2</v>
      </c>
      <c r="N53" s="8">
        <v>0.1</v>
      </c>
      <c r="O53">
        <v>0.2</v>
      </c>
      <c r="Q53" s="9">
        <f>MIN(C53:O53)</f>
        <v>0</v>
      </c>
      <c r="R53" s="10">
        <f>MAX(C53:O53)</f>
        <v>0.2</v>
      </c>
      <c r="S53" s="9">
        <f>AVERAGE(C53:O53)</f>
        <v>4.6153846153846163E-2</v>
      </c>
    </row>
    <row r="54" spans="1:19">
      <c r="A54" s="3" t="s">
        <v>23</v>
      </c>
      <c r="B54" s="7" t="s">
        <v>21</v>
      </c>
      <c r="C54" s="10">
        <v>0.1</v>
      </c>
      <c r="D54" s="10">
        <v>0.4</v>
      </c>
      <c r="E54" s="10">
        <v>0.1</v>
      </c>
      <c r="F54" s="10">
        <v>0.2</v>
      </c>
      <c r="G54" s="10">
        <v>0.2</v>
      </c>
      <c r="H54" s="10">
        <v>0</v>
      </c>
      <c r="I54" s="10">
        <v>0.5</v>
      </c>
      <c r="J54" s="10">
        <v>0.1</v>
      </c>
      <c r="K54" s="10">
        <v>0.2</v>
      </c>
      <c r="L54" s="14">
        <v>0.1</v>
      </c>
      <c r="M54" s="14">
        <v>0.2</v>
      </c>
      <c r="N54" s="8">
        <v>0.1</v>
      </c>
      <c r="O54">
        <v>0.1</v>
      </c>
      <c r="Q54" s="9">
        <f>MIN(C54:O54)</f>
        <v>0</v>
      </c>
      <c r="R54" s="15">
        <f>MAX(C54:O54)</f>
        <v>0.5</v>
      </c>
      <c r="S54" s="9">
        <f>AVERAGE(C54:O54)</f>
        <v>0.17692307692307693</v>
      </c>
    </row>
    <row r="55" spans="1:19">
      <c r="A55" s="6" t="s">
        <v>24</v>
      </c>
      <c r="B55" s="7" t="s">
        <v>25</v>
      </c>
      <c r="C55" s="9">
        <v>0.38</v>
      </c>
      <c r="D55" s="9">
        <v>-0.16</v>
      </c>
      <c r="E55" s="9">
        <v>0.12</v>
      </c>
      <c r="F55" s="9">
        <v>0.12</v>
      </c>
      <c r="G55" s="9">
        <v>0.14000000000000001</v>
      </c>
      <c r="H55" s="9">
        <v>0.6</v>
      </c>
      <c r="I55" s="9">
        <v>0.31</v>
      </c>
      <c r="J55" s="9">
        <v>0.5</v>
      </c>
      <c r="K55" s="9">
        <v>0.14000000000000001</v>
      </c>
      <c r="L55" s="13">
        <v>-0.28999999999999998</v>
      </c>
      <c r="M55" s="13">
        <v>-0.71</v>
      </c>
      <c r="N55" s="9">
        <v>-0.36</v>
      </c>
      <c r="O55" s="9">
        <v>-0.76</v>
      </c>
      <c r="Q55" s="8"/>
      <c r="R55" s="1" t="s">
        <v>26</v>
      </c>
      <c r="S55" s="12">
        <f>SUM(R54+1)</f>
        <v>1.5</v>
      </c>
    </row>
    <row r="57" spans="1:19">
      <c r="A57" s="3" t="s">
        <v>35</v>
      </c>
      <c r="B57" s="7" t="s">
        <v>6</v>
      </c>
      <c r="C57" s="17" t="s">
        <v>7</v>
      </c>
      <c r="D57" s="5" t="s">
        <v>8</v>
      </c>
      <c r="E57" s="5" t="s">
        <v>9</v>
      </c>
      <c r="F57" s="5" t="s">
        <v>10</v>
      </c>
      <c r="G57" s="5" t="s">
        <v>11</v>
      </c>
      <c r="H57" s="5" t="s">
        <v>12</v>
      </c>
      <c r="I57" s="1" t="s">
        <v>13</v>
      </c>
      <c r="J57" s="1" t="s">
        <v>14</v>
      </c>
      <c r="K57" s="1" t="s">
        <v>15</v>
      </c>
      <c r="L57" s="1" t="s">
        <v>16</v>
      </c>
      <c r="M57" s="1" t="s">
        <v>17</v>
      </c>
      <c r="N57" s="1" t="s">
        <v>18</v>
      </c>
      <c r="O57" s="3" t="s">
        <v>19</v>
      </c>
    </row>
    <row r="58" spans="1:19">
      <c r="A58" s="3" t="s">
        <v>20</v>
      </c>
      <c r="B58" s="7" t="s">
        <v>21</v>
      </c>
      <c r="C58" s="16">
        <v>17.5</v>
      </c>
      <c r="D58" s="8">
        <v>16.600000000000001</v>
      </c>
      <c r="E58" s="8">
        <v>16.7</v>
      </c>
      <c r="F58" s="10">
        <v>19.399999999999999</v>
      </c>
      <c r="G58" s="8">
        <v>19</v>
      </c>
      <c r="H58" s="10">
        <v>19.600000000000001</v>
      </c>
      <c r="I58" s="10">
        <v>18.7</v>
      </c>
      <c r="J58" s="10">
        <v>19</v>
      </c>
      <c r="L58" t="s">
        <v>36</v>
      </c>
      <c r="M58" s="11">
        <v>20.5</v>
      </c>
      <c r="N58" s="11">
        <v>20.399999999999999</v>
      </c>
      <c r="O58" s="8">
        <v>20</v>
      </c>
      <c r="Q58" s="9">
        <f>MIN(C58:O58)</f>
        <v>16.600000000000001</v>
      </c>
      <c r="R58" s="10">
        <f>MAX(C58:O58)</f>
        <v>20.5</v>
      </c>
      <c r="S58" s="9">
        <f>AVERAGE(C58:O58)</f>
        <v>18.854545454545455</v>
      </c>
    </row>
    <row r="59" spans="1:19">
      <c r="A59" s="3" t="s">
        <v>22</v>
      </c>
      <c r="B59" s="7" t="s">
        <v>21</v>
      </c>
      <c r="C59" s="16">
        <v>0</v>
      </c>
      <c r="D59" s="8">
        <v>0</v>
      </c>
      <c r="E59" s="8">
        <v>0</v>
      </c>
      <c r="F59" s="10">
        <v>0</v>
      </c>
      <c r="G59" s="8">
        <v>0</v>
      </c>
      <c r="H59" s="10">
        <v>0</v>
      </c>
      <c r="I59" s="10">
        <v>0</v>
      </c>
      <c r="J59" s="10">
        <v>0</v>
      </c>
      <c r="L59" t="s">
        <v>37</v>
      </c>
      <c r="M59" s="11">
        <v>0.1</v>
      </c>
      <c r="N59" s="11">
        <v>0.1</v>
      </c>
      <c r="O59" s="8">
        <v>0.2</v>
      </c>
      <c r="Q59" s="9">
        <f>MIN(C59:O59)</f>
        <v>0</v>
      </c>
      <c r="R59" s="10">
        <f>MAX(C59:O59)</f>
        <v>0.2</v>
      </c>
      <c r="S59" s="9">
        <f>AVERAGE(C59:O59)</f>
        <v>3.6363636363636369E-2</v>
      </c>
    </row>
    <row r="60" spans="1:19">
      <c r="A60" s="3" t="s">
        <v>23</v>
      </c>
      <c r="B60" s="7" t="s">
        <v>21</v>
      </c>
      <c r="C60" s="16">
        <v>1.4</v>
      </c>
      <c r="D60" s="8">
        <v>2</v>
      </c>
      <c r="E60" s="8">
        <v>2.2000000000000002</v>
      </c>
      <c r="F60" s="10">
        <v>0.7</v>
      </c>
      <c r="G60" s="8">
        <v>1.4</v>
      </c>
      <c r="H60" s="10">
        <v>0.8</v>
      </c>
      <c r="I60" s="10">
        <v>1.3</v>
      </c>
      <c r="J60" s="10">
        <v>1.2</v>
      </c>
      <c r="L60" t="s">
        <v>38</v>
      </c>
      <c r="M60" s="11">
        <v>1.1000000000000001</v>
      </c>
      <c r="N60" s="11">
        <v>0.6</v>
      </c>
      <c r="O60" s="8">
        <v>1.3</v>
      </c>
      <c r="Q60" s="9">
        <f>MIN(C60:O60)</f>
        <v>0.6</v>
      </c>
      <c r="R60" s="15">
        <f>MAX(C60:O60)</f>
        <v>2.2000000000000002</v>
      </c>
      <c r="S60" s="9">
        <f>AVERAGE(C60:O60)</f>
        <v>1.2727272727272727</v>
      </c>
    </row>
    <row r="61" spans="1:19">
      <c r="A61" s="6" t="s">
        <v>24</v>
      </c>
      <c r="B61" s="7" t="s">
        <v>25</v>
      </c>
      <c r="C61" s="16">
        <v>0.12</v>
      </c>
      <c r="D61" s="8">
        <v>0.14000000000000001</v>
      </c>
      <c r="E61" s="8">
        <v>0.22</v>
      </c>
      <c r="F61" s="8">
        <v>0.16</v>
      </c>
      <c r="G61" s="8">
        <v>0.16</v>
      </c>
      <c r="H61" s="8">
        <v>0.19</v>
      </c>
      <c r="I61" s="9">
        <v>0.4</v>
      </c>
      <c r="J61" s="9">
        <v>0.41</v>
      </c>
      <c r="L61" t="s">
        <v>39</v>
      </c>
      <c r="M61" s="13">
        <v>-0.64</v>
      </c>
      <c r="N61" s="13">
        <v>-0.4</v>
      </c>
      <c r="O61" s="9">
        <v>-0.36</v>
      </c>
      <c r="Q61" s="8"/>
      <c r="R61" s="1" t="s">
        <v>26</v>
      </c>
      <c r="S61" s="12">
        <f>SUM(R60+1)</f>
        <v>3.2</v>
      </c>
    </row>
    <row r="63" spans="1:19">
      <c r="A63" s="3" t="s">
        <v>40</v>
      </c>
      <c r="B63" s="7" t="s">
        <v>6</v>
      </c>
      <c r="C63" s="17" t="s">
        <v>7</v>
      </c>
      <c r="D63" s="5" t="s">
        <v>8</v>
      </c>
      <c r="E63" s="5" t="s">
        <v>9</v>
      </c>
      <c r="F63" s="5" t="s">
        <v>10</v>
      </c>
      <c r="G63" s="5" t="s">
        <v>11</v>
      </c>
      <c r="H63" s="5" t="s">
        <v>12</v>
      </c>
      <c r="I63" s="1" t="s">
        <v>13</v>
      </c>
      <c r="J63" s="1" t="s">
        <v>14</v>
      </c>
      <c r="K63" s="1" t="s">
        <v>15</v>
      </c>
      <c r="L63" s="1" t="s">
        <v>16</v>
      </c>
      <c r="M63" s="1" t="s">
        <v>17</v>
      </c>
      <c r="N63" s="1" t="s">
        <v>18</v>
      </c>
      <c r="O63" s="3" t="s">
        <v>19</v>
      </c>
    </row>
    <row r="64" spans="1:19">
      <c r="A64" s="3" t="s">
        <v>20</v>
      </c>
      <c r="B64" s="7" t="s">
        <v>21</v>
      </c>
      <c r="C64">
        <v>19.7</v>
      </c>
      <c r="D64">
        <v>20.2</v>
      </c>
      <c r="E64">
        <v>19.399999999999999</v>
      </c>
      <c r="F64">
        <v>20</v>
      </c>
      <c r="G64">
        <v>17.399999999999999</v>
      </c>
      <c r="H64">
        <v>19.600000000000001</v>
      </c>
      <c r="I64">
        <v>18.100000000000001</v>
      </c>
      <c r="J64">
        <v>18.7</v>
      </c>
      <c r="K64">
        <v>19</v>
      </c>
      <c r="L64">
        <v>19.899999999999999</v>
      </c>
      <c r="M64" s="11">
        <v>19.2</v>
      </c>
      <c r="N64">
        <v>19.899999999999999</v>
      </c>
      <c r="O64">
        <v>20.3</v>
      </c>
      <c r="Q64" s="9">
        <f>MIN(C64:O64)</f>
        <v>17.399999999999999</v>
      </c>
      <c r="R64" s="10">
        <f>MAX(C64:O64)</f>
        <v>20.3</v>
      </c>
      <c r="S64" s="9">
        <f>AVERAGE(C64:O64)</f>
        <v>19.338461538461537</v>
      </c>
    </row>
    <row r="65" spans="1:19">
      <c r="A65" s="3" t="s">
        <v>22</v>
      </c>
      <c r="B65" s="7" t="s">
        <v>21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0.2</v>
      </c>
      <c r="M65" s="11">
        <v>0</v>
      </c>
      <c r="N65">
        <v>0.1</v>
      </c>
      <c r="O65">
        <v>0.2</v>
      </c>
      <c r="Q65" s="9">
        <f>MIN(C65:O65)</f>
        <v>0</v>
      </c>
      <c r="R65" s="10">
        <f>MAX(C65:O65)</f>
        <v>0.2</v>
      </c>
      <c r="S65" s="9">
        <f>AVERAGE(C65:O65)</f>
        <v>3.8461538461538464E-2</v>
      </c>
    </row>
    <row r="66" spans="1:19">
      <c r="A66" s="3" t="s">
        <v>23</v>
      </c>
      <c r="B66" s="7" t="s">
        <v>21</v>
      </c>
      <c r="C66">
        <v>0.1</v>
      </c>
      <c r="D66">
        <v>0.1</v>
      </c>
      <c r="E66">
        <v>0.1</v>
      </c>
      <c r="F66">
        <v>0.2</v>
      </c>
      <c r="G66">
        <v>3</v>
      </c>
      <c r="H66">
        <v>0.8</v>
      </c>
      <c r="I66">
        <v>1.8</v>
      </c>
      <c r="J66">
        <v>1.4</v>
      </c>
      <c r="K66">
        <v>2.2999999999999998</v>
      </c>
      <c r="L66">
        <v>2.1</v>
      </c>
      <c r="M66" s="11">
        <v>2.2999999999999998</v>
      </c>
      <c r="N66">
        <v>1.7</v>
      </c>
      <c r="O66">
        <v>1.9</v>
      </c>
      <c r="Q66" s="9">
        <f>MIN(C66:O66)</f>
        <v>0.1</v>
      </c>
      <c r="R66" s="15">
        <f>MAX(C66:O66)</f>
        <v>3</v>
      </c>
      <c r="S66" s="9">
        <f>AVERAGE(C66:O66)</f>
        <v>1.369230769230769</v>
      </c>
    </row>
    <row r="67" spans="1:19">
      <c r="A67" s="6" t="s">
        <v>24</v>
      </c>
      <c r="B67" s="7" t="s">
        <v>25</v>
      </c>
      <c r="C67">
        <v>0.33</v>
      </c>
      <c r="D67">
        <v>0.03</v>
      </c>
      <c r="E67">
        <v>0.16</v>
      </c>
      <c r="F67">
        <v>0.14000000000000001</v>
      </c>
      <c r="G67">
        <v>0.05</v>
      </c>
      <c r="H67">
        <v>0.22</v>
      </c>
      <c r="I67">
        <v>0.38</v>
      </c>
      <c r="J67">
        <v>0.36</v>
      </c>
      <c r="K67">
        <v>-0.22</v>
      </c>
      <c r="L67">
        <v>-0.71</v>
      </c>
      <c r="M67" s="13">
        <v>-0.03</v>
      </c>
      <c r="N67">
        <v>-0.38</v>
      </c>
      <c r="O67">
        <v>-0.43</v>
      </c>
      <c r="Q67" s="8"/>
      <c r="R67" s="1" t="s">
        <v>26</v>
      </c>
      <c r="S67" s="12">
        <f>SUM(R66+1)</f>
        <v>4</v>
      </c>
    </row>
    <row r="69" spans="1:19">
      <c r="A69" s="3" t="s">
        <v>41</v>
      </c>
      <c r="B69" s="7" t="s">
        <v>6</v>
      </c>
      <c r="C69" s="17" t="s">
        <v>7</v>
      </c>
      <c r="D69" s="5" t="s">
        <v>8</v>
      </c>
      <c r="E69" s="5" t="s">
        <v>9</v>
      </c>
      <c r="F69" s="5" t="s">
        <v>10</v>
      </c>
      <c r="G69" s="5" t="s">
        <v>11</v>
      </c>
      <c r="H69" s="5" t="s">
        <v>12</v>
      </c>
      <c r="I69" s="1" t="s">
        <v>13</v>
      </c>
      <c r="J69" s="1" t="s">
        <v>14</v>
      </c>
      <c r="K69" s="1" t="s">
        <v>15</v>
      </c>
      <c r="L69" s="1" t="s">
        <v>16</v>
      </c>
      <c r="M69" s="1" t="s">
        <v>17</v>
      </c>
      <c r="N69" s="1" t="s">
        <v>18</v>
      </c>
      <c r="O69" s="3" t="s">
        <v>19</v>
      </c>
    </row>
    <row r="70" spans="1:19">
      <c r="A70" s="3" t="s">
        <v>20</v>
      </c>
      <c r="B70" s="7" t="s">
        <v>21</v>
      </c>
      <c r="C70">
        <v>20.2</v>
      </c>
      <c r="D70">
        <v>19.7</v>
      </c>
      <c r="E70">
        <v>20</v>
      </c>
      <c r="F70">
        <v>20.3</v>
      </c>
      <c r="G70">
        <v>20.399999999999999</v>
      </c>
      <c r="H70">
        <v>20.3</v>
      </c>
      <c r="I70">
        <v>20.100000000000001</v>
      </c>
      <c r="J70">
        <v>20.100000000000001</v>
      </c>
      <c r="K70">
        <v>21.1</v>
      </c>
      <c r="L70">
        <v>21.8</v>
      </c>
      <c r="M70">
        <v>22.6</v>
      </c>
      <c r="N70">
        <v>21.8</v>
      </c>
      <c r="O70">
        <v>22.5</v>
      </c>
      <c r="Q70" s="9">
        <f>MIN(C70:O70)</f>
        <v>19.7</v>
      </c>
      <c r="R70" s="10">
        <f>MAX(C70:O70)</f>
        <v>22.6</v>
      </c>
      <c r="S70" s="9">
        <f>AVERAGE(C70:O70)</f>
        <v>20.838461538461537</v>
      </c>
    </row>
    <row r="71" spans="1:19">
      <c r="A71" s="3" t="s">
        <v>22</v>
      </c>
      <c r="B71" s="7" t="s">
        <v>21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0.1</v>
      </c>
      <c r="L71">
        <v>0.2</v>
      </c>
      <c r="M71">
        <v>0.2</v>
      </c>
      <c r="N71">
        <v>0.2</v>
      </c>
      <c r="O71">
        <v>0.2</v>
      </c>
      <c r="Q71" s="9">
        <f>MIN(C71:O71)</f>
        <v>0</v>
      </c>
      <c r="R71" s="10">
        <f>MAX(C71:O71)</f>
        <v>0.2</v>
      </c>
      <c r="S71" s="9">
        <f>AVERAGE(C71:O71)</f>
        <v>6.9230769230769221E-2</v>
      </c>
    </row>
    <row r="72" spans="1:19">
      <c r="A72" s="3" t="s">
        <v>23</v>
      </c>
      <c r="B72" s="7" t="s">
        <v>21</v>
      </c>
      <c r="C72">
        <v>0.3</v>
      </c>
      <c r="D72">
        <v>0.5</v>
      </c>
      <c r="E72">
        <v>0.2</v>
      </c>
      <c r="F72">
        <v>0.3</v>
      </c>
      <c r="G72">
        <v>0.7</v>
      </c>
      <c r="H72">
        <v>0.1</v>
      </c>
      <c r="I72">
        <v>0.1</v>
      </c>
      <c r="J72">
        <v>0</v>
      </c>
      <c r="K72">
        <v>0.2</v>
      </c>
      <c r="L72">
        <v>0.4</v>
      </c>
      <c r="M72">
        <v>0.3</v>
      </c>
      <c r="N72">
        <v>0.3</v>
      </c>
      <c r="O72">
        <v>0.1</v>
      </c>
      <c r="Q72" s="9">
        <f>MIN(C72:O72)</f>
        <v>0</v>
      </c>
      <c r="R72" s="15">
        <f>MAX(C72:O72)</f>
        <v>0.7</v>
      </c>
      <c r="S72" s="9">
        <f>AVERAGE(C72:O72)</f>
        <v>0.26923076923076922</v>
      </c>
    </row>
    <row r="73" spans="1:19">
      <c r="A73" s="6" t="s">
        <v>24</v>
      </c>
      <c r="B73" s="7" t="s">
        <v>25</v>
      </c>
      <c r="C73">
        <v>0.05</v>
      </c>
      <c r="D73">
        <v>-7.0000000000000007E-2</v>
      </c>
      <c r="E73">
        <v>0</v>
      </c>
      <c r="F73">
        <v>-0.02</v>
      </c>
      <c r="G73">
        <v>-0.02</v>
      </c>
      <c r="H73">
        <v>0.47</v>
      </c>
      <c r="I73">
        <v>0.5</v>
      </c>
      <c r="J73">
        <v>0.48</v>
      </c>
      <c r="K73">
        <v>-0.19</v>
      </c>
      <c r="L73">
        <v>-0.55000000000000004</v>
      </c>
      <c r="M73">
        <v>-0.83</v>
      </c>
      <c r="N73">
        <v>-0.45</v>
      </c>
      <c r="O73">
        <v>-0.59</v>
      </c>
      <c r="Q73" s="8"/>
      <c r="R73" s="1" t="s">
        <v>26</v>
      </c>
      <c r="S73" s="12">
        <f>SUM(R72+1)</f>
        <v>1.7</v>
      </c>
    </row>
    <row r="74" spans="1:19">
      <c r="K74"/>
    </row>
    <row r="75" spans="1:19">
      <c r="C75" s="1"/>
      <c r="D75" s="5"/>
      <c r="E75" s="5"/>
      <c r="F75" s="5"/>
      <c r="G75" s="5"/>
      <c r="H75" s="5"/>
      <c r="I75" s="1"/>
      <c r="J75" s="1"/>
      <c r="K75" s="1"/>
      <c r="L75" s="1"/>
      <c r="M75" s="1"/>
      <c r="N75" s="1"/>
      <c r="O75" s="3"/>
    </row>
    <row r="76" spans="1:19"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1"/>
      <c r="R76" s="10"/>
    </row>
    <row r="77" spans="1:19"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1"/>
      <c r="R77" s="10"/>
    </row>
    <row r="78" spans="1:19">
      <c r="L78" s="14"/>
      <c r="M78" s="11"/>
      <c r="R78" s="10"/>
    </row>
    <row r="79" spans="1:19">
      <c r="A79" s="6"/>
      <c r="C79" s="9"/>
      <c r="D79" s="9"/>
      <c r="K79" s="9"/>
      <c r="L79" s="13"/>
      <c r="M79" s="13"/>
      <c r="N79" s="9"/>
      <c r="Q79" s="8"/>
      <c r="R79" s="1"/>
    </row>
    <row r="81" spans="1:18">
      <c r="C81" s="1"/>
      <c r="D81" s="5"/>
      <c r="E81" s="5"/>
      <c r="F81" s="5"/>
      <c r="G81" s="5"/>
      <c r="H81" s="5"/>
      <c r="I81" s="1"/>
      <c r="J81" s="1"/>
      <c r="K81" s="1"/>
      <c r="L81" s="1"/>
      <c r="M81" s="1"/>
      <c r="N81" s="1"/>
      <c r="O81" s="3"/>
    </row>
    <row r="82" spans="1:18">
      <c r="C82" s="10"/>
      <c r="D82" s="10"/>
      <c r="E82" s="10"/>
      <c r="F82" s="10"/>
      <c r="G82" s="10"/>
      <c r="I82" s="10"/>
      <c r="J82" s="10"/>
      <c r="K82" s="10"/>
      <c r="L82" s="11"/>
      <c r="M82" s="11"/>
      <c r="R82" s="10"/>
    </row>
    <row r="83" spans="1:18">
      <c r="D83" s="10"/>
      <c r="E83" s="10"/>
      <c r="F83" s="10"/>
      <c r="G83" s="10"/>
      <c r="I83" s="10"/>
      <c r="J83" s="10"/>
      <c r="K83" s="10"/>
      <c r="L83" s="11"/>
      <c r="M83" s="11"/>
      <c r="R83" s="10"/>
    </row>
    <row r="84" spans="1:18">
      <c r="E84" s="10"/>
      <c r="F84" s="10"/>
      <c r="G84" s="10"/>
      <c r="I84" s="10"/>
      <c r="J84" s="10"/>
      <c r="K84" s="10"/>
      <c r="L84" s="11"/>
      <c r="M84" s="11"/>
      <c r="R84" s="10"/>
    </row>
    <row r="85" spans="1:18">
      <c r="A85" s="6"/>
      <c r="C85" s="9"/>
      <c r="D85" s="9"/>
      <c r="K85" s="9"/>
      <c r="L85" s="13"/>
      <c r="M85" s="13"/>
      <c r="N85" s="9"/>
      <c r="Q85" s="8"/>
      <c r="R85" s="1"/>
    </row>
  </sheetData>
  <pageMargins left="0.25" right="0.25" top="0.75" bottom="0.75" header="0.3" footer="0.3"/>
  <pageSetup paperSize="9" scale="64" fitToHeight="0" orientation="portrait" r:id="rId1"/>
  <colBreaks count="1" manualBreakCount="1">
    <brk id="20" max="1048575" man="1"/>
  </colBreaks>
  <ignoredErrors>
    <ignoredError sqref="L58 L59:L6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4B38BDF0EF82A346B0C4592C434A0A6C" ma:contentTypeVersion="47" ma:contentTypeDescription="Create a new document." ma:contentTypeScope="" ma:versionID="2a84792078e849a09c3261124b260e7f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f282fb09-9fe8-4b32-a603-6dbda4c40483" targetNamespace="http://schemas.microsoft.com/office/2006/metadata/properties" ma:root="true" ma:fieldsID="a337bdef2e4a6e2268e8f69dede33dea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f282fb09-9fe8-4b32-a603-6dbda4c40483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DateTaken" minOccurs="0"/>
                <xsd:element ref="ns6:MediaServiceLocation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LengthInSecond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0981305-d081-4950-be5f-f720c05b9668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0981305-d081-4950-be5f-f720c05b9668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dexed="true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2fb09-9fe8-4b32-a603-6dbda4c40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61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6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2024-02-09T00:00:00+00:00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eawml 103211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H.D. Ricketts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2024-02-09T00:00:00+00:00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EPR/BB3333RH/V004</EPRNumber>
    <ed3cfd1978f244c4af5dc9d642a18018 xmlns="8595a0ec-c146-4eeb-925a-270f4bc4be63">
      <Terms xmlns="http://schemas.microsoft.com/office/infopath/2007/PartnerControls"/>
    </ed3cfd1978f244c4af5dc9d642a18018>
    <lcf76f155ced4ddcb4097134ff3c332f xmlns="f282fb09-9fe8-4b32-a603-6dbda4c40483">
      <Terms xmlns="http://schemas.microsoft.com/office/infopath/2007/PartnerControls"/>
    </lcf76f155ced4ddcb4097134ff3c332f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CV7 7LH</FacilityAddressPostcode>
    <TaxCatchAll xmlns="662745e8-e224-48e8-a2e3-254862b8c2f5">
      <Value>12</Value>
      <Value>19</Value>
      <Value>26</Value>
      <Value>9</Value>
      <Value>63</Value>
    </TaxCatchAll>
    <ExternalAuthor xmlns="eebef177-55b5-4448-a5fb-28ea454417ee">Wong, Mei Kei</ExternalAuthor>
    <SiteName xmlns="eebef177-55b5-4448-a5fb-28ea454417ee">Berkswell Quarry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Berkswell Quarry Cornets End Lane Meriden Warwickshire CV7 7LH</FacilityAddr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B5CC00-E26F-4358-98AA-EC74F5DDE438}"/>
</file>

<file path=customXml/itemProps2.xml><?xml version="1.0" encoding="utf-8"?>
<ds:datastoreItem xmlns:ds="http://schemas.openxmlformats.org/officeDocument/2006/customXml" ds:itemID="{DC4C96C3-8098-4D3B-B4A0-620465600DDF}"/>
</file>

<file path=customXml/itemProps3.xml><?xml version="1.0" encoding="utf-8"?>
<ds:datastoreItem xmlns:ds="http://schemas.openxmlformats.org/officeDocument/2006/customXml" ds:itemID="{B6E56664-1F30-4AA8-B58F-F6B6A2F1E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michaela.fry</dc:creator>
  <cp:keywords/>
  <dc:description/>
  <cp:lastModifiedBy/>
  <cp:revision/>
  <dcterms:created xsi:type="dcterms:W3CDTF">2020-05-01T10:24:54Z</dcterms:created>
  <dcterms:modified xsi:type="dcterms:W3CDTF">2024-03-05T14:07:09Z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0x0101000E9AD557692E154F9D2697C8C6432F76004B38BDF0EF82A346B0C4592C434A0A6C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63;#Public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26;#Waste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19;#EPR|0e5af97d-1a8c-4d8f-a20b-528a11cab1f6</vt:lpwstr>
  </property>
  <property fmtid="{D5CDD505-2E9C-101B-9397-08002B2CF9AE}" pid="15" name="RegulatedActivitySub-Class">
    <vt:lpwstr/>
  </property>
  <property fmtid="{D5CDD505-2E9C-101B-9397-08002B2CF9AE}" pid="16" name="SysUpdateNoER">
    <vt:lpwstr>No</vt:lpwstr>
  </property>
</Properties>
</file>