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irth Consultants\projects\fc37351 Meriden Quarry\Modelling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J7" i="1" l="1"/>
  <c r="J8" i="1"/>
  <c r="J9" i="1"/>
  <c r="J11" i="1"/>
  <c r="J6" i="1"/>
  <c r="K6" i="1"/>
  <c r="L6" i="1" s="1"/>
  <c r="K8" i="1"/>
  <c r="L8" i="1" s="1"/>
  <c r="K7" i="1"/>
  <c r="L7" i="1" s="1"/>
  <c r="K9" i="1"/>
  <c r="L9" i="1" s="1"/>
  <c r="K10" i="1"/>
  <c r="K11" i="1"/>
  <c r="L11" i="1" s="1"/>
  <c r="D20" i="1"/>
  <c r="D18" i="1"/>
  <c r="D10" i="1"/>
</calcChain>
</file>

<file path=xl/sharedStrings.xml><?xml version="1.0" encoding="utf-8"?>
<sst xmlns="http://schemas.openxmlformats.org/spreadsheetml/2006/main" count="59" uniqueCount="36">
  <si>
    <t xml:space="preserve"> </t>
  </si>
  <si>
    <t>Qgw</t>
  </si>
  <si>
    <t>Hydraulic conductivity</t>
  </si>
  <si>
    <t>K</t>
  </si>
  <si>
    <t>m/d</t>
  </si>
  <si>
    <t>Parameter</t>
  </si>
  <si>
    <t>Symbol</t>
  </si>
  <si>
    <t>Units</t>
  </si>
  <si>
    <t>Value</t>
  </si>
  <si>
    <t>Hydraulic gradient</t>
  </si>
  <si>
    <t>i</t>
  </si>
  <si>
    <t>m/m</t>
  </si>
  <si>
    <t xml:space="preserve">Width perpendicular to flow direction </t>
  </si>
  <si>
    <t>W</t>
  </si>
  <si>
    <t>m</t>
  </si>
  <si>
    <t>Saturated thickness</t>
  </si>
  <si>
    <t>b</t>
  </si>
  <si>
    <t>Groundwater flow rate</t>
  </si>
  <si>
    <t>m3/d</t>
  </si>
  <si>
    <t>Leakage rate through liner</t>
  </si>
  <si>
    <t>Dilution Factor</t>
  </si>
  <si>
    <t>DF</t>
  </si>
  <si>
    <t>-</t>
  </si>
  <si>
    <t>Substance</t>
  </si>
  <si>
    <t>EAL</t>
  </si>
  <si>
    <t>Hazard Index</t>
  </si>
  <si>
    <t>Chloride</t>
  </si>
  <si>
    <t>Sulphate</t>
  </si>
  <si>
    <t>mg/L</t>
  </si>
  <si>
    <t>Predicted concentration at outer edge of clay liner after 20,000 years</t>
  </si>
  <si>
    <t>Predicted diluted concentration in groundwater</t>
  </si>
  <si>
    <t>Hazard index</t>
  </si>
  <si>
    <t>Ammoniacal Nitrogen</t>
  </si>
  <si>
    <t xml:space="preserve">Arsenic </t>
  </si>
  <si>
    <t xml:space="preserve">Lead </t>
  </si>
  <si>
    <t xml:space="preserve">Nickel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</si>
</sst>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0.0000"/>
    <numFmt numFmtId="169" formatCode="0.000"/>
    <numFmt numFmtId="170" formatCode="0.0"/>
    <numFmt numFmtId="171" formatCode="0.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indent="5"/>
    </xf>
    <xf numFmtId="0" fontId="3" fillId="0" borderId="0" xfId="0" applyFont="1"/>
    <xf numFmtId="0" fontId="1" fillId="0" borderId="0" xfId="0" applyFont="1"/>
    <xf numFmtId="11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2" xfId="0" quotePrefix="1" applyBorder="1"/>
    <xf numFmtId="1" fontId="0" fillId="0" borderId="3" xfId="0" applyNumberFormat="1" applyBorder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7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38100</xdr:rowOff>
    </xdr:from>
    <xdr:to>
      <xdr:col>0</xdr:col>
      <xdr:colOff>1285875</xdr:colOff>
      <xdr:row>3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847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523875</xdr:colOff>
      <xdr:row>1</xdr:row>
      <xdr:rowOff>66675</xdr:rowOff>
    </xdr:from>
    <xdr:to>
      <xdr:col>3</xdr:col>
      <xdr:colOff>104775</xdr:colOff>
      <xdr:row>3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57175"/>
          <a:ext cx="8001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0"/>
  <sheetViews>
    <sheetView tabSelected="1" workbookViewId="0">
      <selection activeCell="L11" sqref="L11"/>
    </sheetView>
  </sheetViews>
  <sheetFormatPr defaultRowHeight="15" x14ac:dyDescent="0.25"/>
  <cols>
    <col min="1" max="1" width="23.140625" customWidth="1"/>
    <col min="7" max="7" width="25.7109375" customWidth="1"/>
    <col min="9" max="9" width="26.28515625" customWidth="1"/>
    <col min="10" max="10" width="14.42578125" customWidth="1"/>
    <col min="11" max="11" width="19.140625" customWidth="1"/>
    <col min="12" max="12" width="9.5703125" bestFit="1" customWidth="1"/>
  </cols>
  <sheetData>
    <row r="3" spans="1:12" x14ac:dyDescent="0.25">
      <c r="D3" s="1" t="s">
        <v>0</v>
      </c>
    </row>
    <row r="4" spans="1:12" ht="45" x14ac:dyDescent="0.25">
      <c r="A4" s="2" t="s">
        <v>17</v>
      </c>
      <c r="G4" s="3" t="s">
        <v>23</v>
      </c>
      <c r="H4" s="12" t="s">
        <v>24</v>
      </c>
      <c r="I4" s="13" t="s">
        <v>29</v>
      </c>
      <c r="J4" s="13" t="s">
        <v>25</v>
      </c>
      <c r="K4" s="13" t="s">
        <v>30</v>
      </c>
      <c r="L4" s="13" t="s">
        <v>31</v>
      </c>
    </row>
    <row r="5" spans="1:12" x14ac:dyDescent="0.25">
      <c r="A5" s="3" t="s">
        <v>5</v>
      </c>
      <c r="B5" s="3" t="s">
        <v>6</v>
      </c>
      <c r="C5" s="3" t="s">
        <v>7</v>
      </c>
      <c r="D5" s="3" t="s">
        <v>8</v>
      </c>
      <c r="H5" s="10" t="s">
        <v>28</v>
      </c>
      <c r="I5" s="10" t="s">
        <v>28</v>
      </c>
      <c r="J5" s="10"/>
      <c r="K5" s="10" t="s">
        <v>28</v>
      </c>
    </row>
    <row r="6" spans="1:12" x14ac:dyDescent="0.25">
      <c r="A6" t="s">
        <v>2</v>
      </c>
      <c r="B6" t="s">
        <v>3</v>
      </c>
      <c r="C6" t="s">
        <v>4</v>
      </c>
      <c r="D6">
        <v>3.5</v>
      </c>
      <c r="G6" t="s">
        <v>32</v>
      </c>
      <c r="H6" s="10">
        <v>0.06</v>
      </c>
      <c r="I6" s="18">
        <v>0.13915918286064499</v>
      </c>
      <c r="J6" s="19">
        <f>I6/H6</f>
        <v>2.3193197143440831</v>
      </c>
      <c r="K6" s="16">
        <f t="shared" ref="K6:K20" si="0">I6/22</f>
        <v>6.3254174027565909E-3</v>
      </c>
      <c r="L6" s="18">
        <f>K6/H6</f>
        <v>0.10542362337927652</v>
      </c>
    </row>
    <row r="7" spans="1:12" x14ac:dyDescent="0.25">
      <c r="A7" t="s">
        <v>9</v>
      </c>
      <c r="B7" t="s">
        <v>10</v>
      </c>
      <c r="C7" t="s">
        <v>11</v>
      </c>
      <c r="D7">
        <v>0.01</v>
      </c>
      <c r="G7" t="s">
        <v>33</v>
      </c>
      <c r="H7" s="10">
        <v>5.0000000000000001E-3</v>
      </c>
      <c r="I7" s="17">
        <v>5.0966978018901203E-2</v>
      </c>
      <c r="J7" s="20">
        <f t="shared" ref="J7:J20" si="1">I7/H7</f>
        <v>10.193395603780241</v>
      </c>
      <c r="K7" s="16">
        <f t="shared" si="0"/>
        <v>2.3166808190409637E-3</v>
      </c>
      <c r="L7" s="18">
        <f t="shared" ref="L7:L20" si="2">K7/H7</f>
        <v>0.46333616380819276</v>
      </c>
    </row>
    <row r="8" spans="1:12" x14ac:dyDescent="0.25">
      <c r="A8" t="s">
        <v>12</v>
      </c>
      <c r="B8" t="s">
        <v>13</v>
      </c>
      <c r="C8" t="s">
        <v>14</v>
      </c>
      <c r="D8">
        <v>50</v>
      </c>
      <c r="G8" t="s">
        <v>26</v>
      </c>
      <c r="H8" s="10">
        <v>21.6</v>
      </c>
      <c r="I8" s="15">
        <v>116</v>
      </c>
      <c r="J8" s="19">
        <f t="shared" si="1"/>
        <v>5.3703703703703702</v>
      </c>
      <c r="K8" s="19">
        <f t="shared" si="0"/>
        <v>5.2727272727272725</v>
      </c>
      <c r="L8" s="18">
        <f t="shared" si="2"/>
        <v>0.24410774410774408</v>
      </c>
    </row>
    <row r="9" spans="1:12" x14ac:dyDescent="0.25">
      <c r="A9" t="s">
        <v>15</v>
      </c>
      <c r="B9" t="s">
        <v>16</v>
      </c>
      <c r="C9" t="s">
        <v>16</v>
      </c>
      <c r="D9">
        <v>6</v>
      </c>
      <c r="G9" t="s">
        <v>34</v>
      </c>
      <c r="H9" s="10">
        <v>2.0000000000000001E-4</v>
      </c>
      <c r="I9" s="15">
        <v>0</v>
      </c>
      <c r="J9" s="15">
        <f t="shared" si="1"/>
        <v>0</v>
      </c>
      <c r="K9" s="15">
        <f t="shared" si="0"/>
        <v>0</v>
      </c>
      <c r="L9" s="15">
        <f t="shared" si="2"/>
        <v>0</v>
      </c>
    </row>
    <row r="10" spans="1:12" x14ac:dyDescent="0.25">
      <c r="A10" t="s">
        <v>17</v>
      </c>
      <c r="B10" t="s">
        <v>1</v>
      </c>
      <c r="C10" t="s">
        <v>18</v>
      </c>
      <c r="D10">
        <f>D6*D7*D8*D9</f>
        <v>10.500000000000002</v>
      </c>
      <c r="G10" t="s">
        <v>35</v>
      </c>
      <c r="H10" s="10">
        <v>1.6300000000000002E-2</v>
      </c>
      <c r="I10" s="15">
        <v>0</v>
      </c>
      <c r="J10" s="15">
        <f t="shared" si="1"/>
        <v>0</v>
      </c>
      <c r="K10" s="15">
        <f t="shared" si="0"/>
        <v>0</v>
      </c>
      <c r="L10" s="15">
        <f t="shared" si="2"/>
        <v>0</v>
      </c>
    </row>
    <row r="11" spans="1:12" x14ac:dyDescent="0.25">
      <c r="G11" t="s">
        <v>27</v>
      </c>
      <c r="H11" s="10">
        <v>43.7</v>
      </c>
      <c r="I11" s="15">
        <v>185</v>
      </c>
      <c r="J11" s="19">
        <f t="shared" si="1"/>
        <v>4.2334096109839816</v>
      </c>
      <c r="K11" s="19">
        <f t="shared" si="0"/>
        <v>8.4090909090909083</v>
      </c>
      <c r="L11" s="18">
        <f t="shared" si="2"/>
        <v>0.19242770959018096</v>
      </c>
    </row>
    <row r="12" spans="1:12" x14ac:dyDescent="0.25">
      <c r="A12" s="2" t="s">
        <v>19</v>
      </c>
      <c r="H12" s="10"/>
      <c r="I12" s="10"/>
      <c r="J12" s="15"/>
      <c r="K12" s="15"/>
      <c r="L12" s="15"/>
    </row>
    <row r="13" spans="1:12" x14ac:dyDescent="0.25">
      <c r="A13" s="3" t="s">
        <v>5</v>
      </c>
      <c r="B13" s="3" t="s">
        <v>6</v>
      </c>
      <c r="C13" s="3" t="s">
        <v>7</v>
      </c>
      <c r="D13" s="3" t="s">
        <v>8</v>
      </c>
      <c r="H13" s="10"/>
      <c r="I13" s="10"/>
      <c r="J13" s="15"/>
      <c r="K13" s="15"/>
      <c r="L13" s="15"/>
    </row>
    <row r="14" spans="1:12" x14ac:dyDescent="0.25">
      <c r="A14" t="s">
        <v>2</v>
      </c>
      <c r="B14" t="s">
        <v>3</v>
      </c>
      <c r="C14" t="s">
        <v>4</v>
      </c>
      <c r="D14" s="4">
        <v>2.23E-4</v>
      </c>
      <c r="H14" s="10"/>
      <c r="I14" s="10"/>
      <c r="J14" s="15"/>
      <c r="K14" s="15"/>
      <c r="L14" s="15"/>
    </row>
    <row r="15" spans="1:12" x14ac:dyDescent="0.25">
      <c r="A15" t="s">
        <v>9</v>
      </c>
      <c r="B15" t="s">
        <v>10</v>
      </c>
      <c r="C15" t="s">
        <v>11</v>
      </c>
      <c r="D15">
        <v>0.59</v>
      </c>
      <c r="H15" s="10"/>
      <c r="I15" s="10"/>
      <c r="J15" s="19"/>
      <c r="K15" s="19"/>
      <c r="L15" s="18"/>
    </row>
    <row r="16" spans="1:12" x14ac:dyDescent="0.25">
      <c r="A16" t="s">
        <v>12</v>
      </c>
      <c r="B16" t="s">
        <v>13</v>
      </c>
      <c r="C16" t="s">
        <v>14</v>
      </c>
      <c r="D16">
        <v>620</v>
      </c>
      <c r="H16" s="10"/>
      <c r="I16" s="10"/>
      <c r="J16" s="19"/>
      <c r="K16" s="19"/>
      <c r="L16" s="18"/>
    </row>
    <row r="17" spans="1:12" x14ac:dyDescent="0.25">
      <c r="A17" t="s">
        <v>15</v>
      </c>
      <c r="B17" t="s">
        <v>16</v>
      </c>
      <c r="C17" t="s">
        <v>16</v>
      </c>
      <c r="D17">
        <v>6</v>
      </c>
      <c r="H17" s="10"/>
      <c r="I17" s="10"/>
      <c r="J17" s="15"/>
      <c r="K17" s="16"/>
      <c r="L17" s="17"/>
    </row>
    <row r="18" spans="1:12" x14ac:dyDescent="0.25">
      <c r="A18" t="s">
        <v>19</v>
      </c>
      <c r="B18" t="s">
        <v>1</v>
      </c>
      <c r="C18" t="s">
        <v>18</v>
      </c>
      <c r="D18" s="5">
        <f>D14*D15*D16*D17</f>
        <v>0.48944039999999994</v>
      </c>
      <c r="H18" s="11"/>
      <c r="I18" s="11"/>
      <c r="J18" s="20"/>
      <c r="K18" s="14"/>
      <c r="L18" s="15"/>
    </row>
    <row r="19" spans="1:12" x14ac:dyDescent="0.25">
      <c r="H19" s="10"/>
      <c r="I19" s="11"/>
      <c r="J19" s="15"/>
      <c r="K19" s="14"/>
      <c r="L19" s="15"/>
    </row>
    <row r="20" spans="1:12" x14ac:dyDescent="0.25">
      <c r="A20" s="6" t="s">
        <v>20</v>
      </c>
      <c r="B20" s="7" t="s">
        <v>21</v>
      </c>
      <c r="C20" s="8" t="s">
        <v>22</v>
      </c>
      <c r="D20" s="9">
        <f>1+(D10/D18)</f>
        <v>22.453071712102236</v>
      </c>
      <c r="H20" s="10"/>
      <c r="I20" s="11"/>
      <c r="J20" s="17"/>
      <c r="K20" s="14"/>
      <c r="L20" s="16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2026-07-20T09:49:11Z</dcterms:created>
  <dcterms:modified xsi:type="dcterms:W3CDTF">2026-07-20T10:16:53Z</dcterms:modified>
</cp:coreProperties>
</file>