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Process Folders\Consultation\EAWML 406744\"/>
    </mc:Choice>
  </mc:AlternateContent>
  <bookViews>
    <workbookView xWindow="-108" yWindow="-108" windowWidth="23256" windowHeight="11964" tabRatio="545" firstSheet="1" activeTab="1"/>
  </bookViews>
  <sheets>
    <sheet name="Groundwater" sheetId="3" r:id="rId1"/>
    <sheet name="GW levels and plot" sheetId="4" r:id="rId2"/>
    <sheet name="GW quality Amm N" sheetId="5" r:id="rId3"/>
    <sheet name="GW quality Cl" sheetId="6" r:id="rId4"/>
  </sheets>
  <definedNames>
    <definedName name="_xlnm.Print_Area" localSheetId="0">Groundwater!$A$1:$P$133</definedName>
    <definedName name="_xlnm.Print_Area" localSheetId="1">'GW levels and plot'!$A$2:$K$8</definedName>
    <definedName name="_xlnm.Print_Area" localSheetId="2">'GW quality Amm N'!$A$1:$P$7</definedName>
    <definedName name="_xlnm.Print_Area" localSheetId="3">'GW quality Cl'!$A$1:$P$8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6" l="1"/>
  <c r="O7" i="6"/>
  <c r="O8" i="6"/>
  <c r="O5" i="6"/>
  <c r="N8" i="6"/>
  <c r="N7" i="6"/>
  <c r="N6" i="6"/>
  <c r="N5" i="6"/>
  <c r="O5" i="5"/>
  <c r="O6" i="5"/>
  <c r="O7" i="5"/>
  <c r="O4" i="5"/>
  <c r="N5" i="5"/>
  <c r="N6" i="5"/>
  <c r="N7" i="5"/>
  <c r="N4" i="5"/>
  <c r="K6" i="4"/>
  <c r="K7" i="4"/>
  <c r="K8" i="4"/>
  <c r="K5" i="4"/>
  <c r="M8" i="6" l="1"/>
  <c r="K8" i="6"/>
  <c r="L8" i="6" s="1"/>
  <c r="M7" i="6"/>
  <c r="K7" i="6"/>
  <c r="L7" i="6" s="1"/>
  <c r="M6" i="6"/>
  <c r="K6" i="6"/>
  <c r="L6" i="6" s="1"/>
  <c r="M5" i="6"/>
  <c r="K5" i="6"/>
  <c r="L5" i="6" s="1"/>
  <c r="M5" i="5"/>
  <c r="M6" i="5"/>
  <c r="M7" i="5"/>
  <c r="K5" i="5"/>
  <c r="L5" i="5" s="1"/>
  <c r="K6" i="5"/>
  <c r="L6" i="5" s="1"/>
  <c r="K7" i="5"/>
  <c r="L7" i="5" s="1"/>
  <c r="M4" i="5"/>
  <c r="L4" i="5"/>
  <c r="K4" i="5"/>
  <c r="O107" i="3" l="1"/>
  <c r="O108" i="3"/>
  <c r="O109" i="3"/>
  <c r="O111" i="3"/>
  <c r="O112" i="3"/>
  <c r="O113" i="3"/>
  <c r="O115" i="3"/>
  <c r="O116" i="3"/>
  <c r="O117" i="3"/>
  <c r="O118" i="3"/>
  <c r="O119" i="3"/>
  <c r="O120" i="3"/>
  <c r="O121" i="3"/>
  <c r="O125" i="3"/>
  <c r="O126" i="3"/>
  <c r="O127" i="3"/>
  <c r="O130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3" i="3"/>
  <c r="N124" i="3"/>
  <c r="N125" i="3"/>
  <c r="N126" i="3"/>
  <c r="N127" i="3"/>
  <c r="N129" i="3"/>
  <c r="N130" i="3"/>
  <c r="M107" i="3"/>
  <c r="M108" i="3"/>
  <c r="M109" i="3"/>
  <c r="M111" i="3"/>
  <c r="M112" i="3"/>
  <c r="M113" i="3"/>
  <c r="M115" i="3"/>
  <c r="M116" i="3"/>
  <c r="M117" i="3"/>
  <c r="M118" i="3"/>
  <c r="M119" i="3"/>
  <c r="M120" i="3"/>
  <c r="M121" i="3"/>
  <c r="M125" i="3"/>
  <c r="M126" i="3"/>
  <c r="M127" i="3"/>
  <c r="M130" i="3"/>
  <c r="O105" i="3"/>
  <c r="N105" i="3"/>
  <c r="M105" i="3"/>
  <c r="O104" i="3"/>
  <c r="N104" i="3"/>
  <c r="M104" i="3"/>
  <c r="O74" i="3"/>
  <c r="O75" i="3"/>
  <c r="O76" i="3"/>
  <c r="O79" i="3"/>
  <c r="O80" i="3"/>
  <c r="O82" i="3"/>
  <c r="O83" i="3"/>
  <c r="O84" i="3"/>
  <c r="O85" i="3"/>
  <c r="O86" i="3"/>
  <c r="O87" i="3"/>
  <c r="O88" i="3"/>
  <c r="O92" i="3"/>
  <c r="O93" i="3"/>
  <c r="O94" i="3"/>
  <c r="O97" i="3"/>
  <c r="N74" i="3"/>
  <c r="N75" i="3"/>
  <c r="N76" i="3"/>
  <c r="N78" i="3"/>
  <c r="N79" i="3"/>
  <c r="N80" i="3"/>
  <c r="N81" i="3"/>
  <c r="N82" i="3"/>
  <c r="N83" i="3"/>
  <c r="N84" i="3"/>
  <c r="N85" i="3"/>
  <c r="N86" i="3"/>
  <c r="N87" i="3"/>
  <c r="N88" i="3"/>
  <c r="N90" i="3"/>
  <c r="N91" i="3"/>
  <c r="N92" i="3"/>
  <c r="N93" i="3"/>
  <c r="N94" i="3"/>
  <c r="N96" i="3"/>
  <c r="N97" i="3"/>
  <c r="M74" i="3"/>
  <c r="M75" i="3"/>
  <c r="M76" i="3"/>
  <c r="M79" i="3"/>
  <c r="M80" i="3"/>
  <c r="M82" i="3"/>
  <c r="M83" i="3"/>
  <c r="M84" i="3"/>
  <c r="M85" i="3"/>
  <c r="M86" i="3"/>
  <c r="M87" i="3"/>
  <c r="M88" i="3"/>
  <c r="M92" i="3"/>
  <c r="M93" i="3"/>
  <c r="M94" i="3"/>
  <c r="M96" i="3"/>
  <c r="M97" i="3"/>
  <c r="O72" i="3"/>
  <c r="N72" i="3"/>
  <c r="M72" i="3"/>
  <c r="O71" i="3"/>
  <c r="N71" i="3"/>
  <c r="M71" i="3"/>
  <c r="O39" i="3"/>
  <c r="O41" i="3"/>
  <c r="O42" i="3"/>
  <c r="O43" i="3"/>
  <c r="O46" i="3"/>
  <c r="O47" i="3"/>
  <c r="O49" i="3"/>
  <c r="O50" i="3"/>
  <c r="O51" i="3"/>
  <c r="O52" i="3"/>
  <c r="O53" i="3"/>
  <c r="O54" i="3"/>
  <c r="O55" i="3"/>
  <c r="O59" i="3"/>
  <c r="O60" i="3"/>
  <c r="O64" i="3"/>
  <c r="N39" i="3"/>
  <c r="N41" i="3"/>
  <c r="N42" i="3"/>
  <c r="N43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3" i="3"/>
  <c r="N64" i="3"/>
  <c r="M39" i="3"/>
  <c r="M41" i="3"/>
  <c r="M42" i="3"/>
  <c r="M43" i="3"/>
  <c r="M46" i="3"/>
  <c r="M47" i="3"/>
  <c r="M49" i="3"/>
  <c r="M50" i="3"/>
  <c r="M51" i="3"/>
  <c r="M52" i="3"/>
  <c r="M53" i="3"/>
  <c r="M54" i="3"/>
  <c r="M55" i="3"/>
  <c r="M59" i="3"/>
  <c r="M60" i="3"/>
  <c r="M61" i="3"/>
  <c r="M64" i="3"/>
  <c r="O38" i="3"/>
  <c r="N38" i="3"/>
  <c r="M38" i="3"/>
  <c r="O8" i="3"/>
  <c r="O9" i="3"/>
  <c r="O10" i="3"/>
  <c r="O13" i="3"/>
  <c r="O14" i="3"/>
  <c r="O16" i="3"/>
  <c r="O17" i="3"/>
  <c r="O18" i="3"/>
  <c r="O19" i="3"/>
  <c r="O20" i="3"/>
  <c r="O21" i="3"/>
  <c r="O22" i="3"/>
  <c r="O26" i="3"/>
  <c r="O27" i="3"/>
  <c r="O31" i="3"/>
  <c r="N8" i="3"/>
  <c r="N9" i="3"/>
  <c r="N10" i="3"/>
  <c r="N13" i="3"/>
  <c r="N14" i="3"/>
  <c r="N16" i="3"/>
  <c r="N17" i="3"/>
  <c r="N18" i="3"/>
  <c r="N19" i="3"/>
  <c r="N20" i="3"/>
  <c r="N21" i="3"/>
  <c r="N22" i="3"/>
  <c r="N26" i="3"/>
  <c r="N27" i="3"/>
  <c r="N31" i="3"/>
  <c r="M8" i="3"/>
  <c r="M9" i="3"/>
  <c r="M10" i="3"/>
  <c r="M13" i="3"/>
  <c r="M14" i="3"/>
  <c r="M16" i="3"/>
  <c r="M17" i="3"/>
  <c r="M18" i="3"/>
  <c r="M19" i="3"/>
  <c r="M20" i="3"/>
  <c r="M21" i="3"/>
  <c r="M22" i="3"/>
  <c r="M26" i="3"/>
  <c r="M27" i="3"/>
  <c r="M31" i="3"/>
  <c r="O6" i="3"/>
  <c r="N6" i="3"/>
  <c r="M6" i="3"/>
  <c r="C73" i="3"/>
  <c r="M73" i="3" s="1"/>
  <c r="D73" i="3"/>
  <c r="E73" i="3"/>
  <c r="F73" i="3"/>
  <c r="G73" i="3"/>
  <c r="I73" i="3"/>
  <c r="J73" i="3"/>
  <c r="K73" i="3"/>
  <c r="H73" i="3"/>
  <c r="I106" i="3"/>
  <c r="J106" i="3"/>
  <c r="K106" i="3"/>
  <c r="H106" i="3"/>
  <c r="E106" i="3"/>
  <c r="D106" i="3"/>
  <c r="C106" i="3"/>
  <c r="O106" i="3" s="1"/>
  <c r="D40" i="3"/>
  <c r="C40" i="3"/>
  <c r="O40" i="3" s="1"/>
  <c r="F40" i="3"/>
  <c r="J7" i="3"/>
  <c r="K7" i="3"/>
  <c r="I7" i="3"/>
  <c r="H7" i="3"/>
  <c r="N7" i="3" s="1"/>
  <c r="G7" i="3"/>
  <c r="D7" i="3"/>
  <c r="C7" i="3"/>
  <c r="O7" i="3" s="1"/>
  <c r="M7" i="3" l="1"/>
  <c r="M40" i="3"/>
  <c r="N40" i="3"/>
  <c r="N73" i="3"/>
  <c r="N106" i="3"/>
  <c r="O73" i="3"/>
  <c r="M106" i="3"/>
</calcChain>
</file>

<file path=xl/sharedStrings.xml><?xml version="1.0" encoding="utf-8"?>
<sst xmlns="http://schemas.openxmlformats.org/spreadsheetml/2006/main" count="742" uniqueCount="72">
  <si>
    <t>Units</t>
  </si>
  <si>
    <t>May</t>
  </si>
  <si>
    <t>Sept</t>
  </si>
  <si>
    <t>Mar</t>
  </si>
  <si>
    <t>Average</t>
  </si>
  <si>
    <t>BH01</t>
  </si>
  <si>
    <t>BH02</t>
  </si>
  <si>
    <t>BH03</t>
  </si>
  <si>
    <t>Oct</t>
  </si>
  <si>
    <t>Nov</t>
  </si>
  <si>
    <t>BH04</t>
  </si>
  <si>
    <t>Feb</t>
  </si>
  <si>
    <t>Jun</t>
  </si>
  <si>
    <t>Aug</t>
  </si>
  <si>
    <t>Borehole Level</t>
  </si>
  <si>
    <t>mAOD</t>
  </si>
  <si>
    <t>Dip</t>
  </si>
  <si>
    <t>mbgl</t>
  </si>
  <si>
    <t>Water Level</t>
  </si>
  <si>
    <t>pH</t>
  </si>
  <si>
    <t>Electrical Conductivity</t>
  </si>
  <si>
    <t>Biochemical Oxygen Demand</t>
  </si>
  <si>
    <t>Chemical Oxygen Demand</t>
  </si>
  <si>
    <t>Alkalinity (Total)</t>
  </si>
  <si>
    <t>Chloride</t>
  </si>
  <si>
    <t>Ammonia (Free)</t>
  </si>
  <si>
    <t>Ammoniacal Nitrogen</t>
  </si>
  <si>
    <t>Sulphate</t>
  </si>
  <si>
    <t>Calcium</t>
  </si>
  <si>
    <t>Potassium</t>
  </si>
  <si>
    <t>Magnesium</t>
  </si>
  <si>
    <t>Sodium</t>
  </si>
  <si>
    <t>Cadmium (Dissolved)</t>
  </si>
  <si>
    <t>Chromium (Dissolved)</t>
  </si>
  <si>
    <t>Copper (Dissolved)</t>
  </si>
  <si>
    <t>Iron (Dissolved)</t>
  </si>
  <si>
    <t>Manganese (Dissolved)</t>
  </si>
  <si>
    <t>Nickel (Dissolved)</t>
  </si>
  <si>
    <t>Lead (Dissolved)</t>
  </si>
  <si>
    <t>Selenium (Dissolved)</t>
  </si>
  <si>
    <t>Zinc (Dissolved)</t>
  </si>
  <si>
    <t>Mercury Low Level</t>
  </si>
  <si>
    <t>Total Petroleum Hydrocarbons</t>
  </si>
  <si>
    <t>µS/cm</t>
  </si>
  <si>
    <t>mg O2/l</t>
  </si>
  <si>
    <t>[B] 4.0</t>
  </si>
  <si>
    <t>mg/l</t>
  </si>
  <si>
    <t>µg/l</t>
  </si>
  <si>
    <t>&lt; 0.080</t>
  </si>
  <si>
    <t>&lt; 1.0</t>
  </si>
  <si>
    <t>&lt; 0.010</t>
  </si>
  <si>
    <t>&lt; 10</t>
  </si>
  <si>
    <t/>
  </si>
  <si>
    <t>&lt; 0.050</t>
  </si>
  <si>
    <t xml:space="preserve"> &lt; 4.0</t>
  </si>
  <si>
    <t>&lt; 4.0</t>
  </si>
  <si>
    <t>Dip to Bottom</t>
  </si>
  <si>
    <t>Retest - Ammonia N</t>
  </si>
  <si>
    <t>[B] 10</t>
  </si>
  <si>
    <t>&lt;1.0</t>
  </si>
  <si>
    <t>Min</t>
  </si>
  <si>
    <t>Max</t>
  </si>
  <si>
    <t>Greenhill Lake Gas Monitoring</t>
  </si>
  <si>
    <t>n/r</t>
  </si>
  <si>
    <t>*n/r - not recorded</t>
  </si>
  <si>
    <t>Greenhill Lake GW Monitoring data in mAOD</t>
  </si>
  <si>
    <t>Ave</t>
  </si>
  <si>
    <t>Compliance limit</t>
  </si>
  <si>
    <t>Ammoniacal Nitrogen (mg/l)</t>
  </si>
  <si>
    <t>Greenhill Lake Monitoring</t>
  </si>
  <si>
    <t>Chloride (mg/l)</t>
  </si>
  <si>
    <t>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</si>
</sst>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Tahoma"/>
      <family val="2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rgb="FFFF0000"/>
      <name val="Tahoma"/>
      <family val="2"/>
    </font>
    <font>
      <i/>
      <sz val="10"/>
      <color indexed="8"/>
      <name val="Tahoma"/>
      <family val="2"/>
    </font>
    <font>
      <i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i/>
      <sz val="10"/>
      <color rgb="FFFF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7CE"/>
      </patternFill>
    </fill>
    <fill>
      <patternFill patternType="solid">
        <fgColor rgb="FFFDD0CB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13" fillId="0" borderId="11" applyNumberFormat="0" applyFill="0" applyAlignment="0" applyProtection="0"/>
    <xf numFmtId="0" fontId="12" fillId="0" borderId="10" applyNumberFormat="0" applyFill="0" applyAlignment="0" applyProtection="0"/>
    <xf numFmtId="0" fontId="26" fillId="24" borderId="0" applyNumberFormat="0" applyBorder="0" applyAlignment="0" applyProtection="0"/>
  </cellStyleXfs>
  <cellXfs count="200">
    <xf numFmtId="0" fontId="0" fillId="0" borderId="0" xfId="0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Font="1"/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29" fillId="0" borderId="0" xfId="0" applyNumberFormat="1" applyFont="1" applyBorder="1" applyAlignment="1">
      <alignment horizontal="center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2" xfId="0" applyFont="1" applyBorder="1" applyAlignment="1">
      <alignment vertical="center"/>
    </xf>
    <xf numFmtId="0" fontId="2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164" fontId="29" fillId="0" borderId="16" xfId="0" applyNumberFormat="1" applyFont="1" applyBorder="1" applyAlignment="1">
      <alignment horizontal="center" vertical="center" wrapText="1"/>
    </xf>
    <xf numFmtId="1" fontId="29" fillId="0" borderId="16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165" fontId="29" fillId="0" borderId="16" xfId="0" applyNumberFormat="1" applyFont="1" applyBorder="1" applyAlignment="1">
      <alignment horizontal="center" vertical="center" wrapText="1"/>
    </xf>
    <xf numFmtId="2" fontId="29" fillId="0" borderId="16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/>
    </xf>
    <xf numFmtId="0" fontId="28" fillId="0" borderId="24" xfId="0" applyFont="1" applyBorder="1"/>
    <xf numFmtId="49" fontId="30" fillId="0" borderId="24" xfId="0" applyNumberFormat="1" applyFont="1" applyBorder="1" applyAlignment="1">
      <alignment horizontal="left" vertical="center" wrapText="1"/>
    </xf>
    <xf numFmtId="49" fontId="30" fillId="0" borderId="25" xfId="0" applyNumberFormat="1" applyFont="1" applyBorder="1" applyAlignment="1">
      <alignment horizontal="left" vertical="center" wrapText="1"/>
    </xf>
    <xf numFmtId="0" fontId="0" fillId="0" borderId="24" xfId="0" applyFont="1" applyBorder="1"/>
    <xf numFmtId="49" fontId="29" fillId="0" borderId="24" xfId="0" applyNumberFormat="1" applyFont="1" applyBorder="1" applyAlignment="1">
      <alignment horizontal="center" vertical="center" wrapText="1"/>
    </xf>
    <xf numFmtId="49" fontId="29" fillId="0" borderId="25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/>
    </xf>
    <xf numFmtId="164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vertical="center"/>
    </xf>
    <xf numFmtId="49" fontId="31" fillId="0" borderId="24" xfId="0" applyNumberFormat="1" applyFont="1" applyBorder="1" applyAlignment="1">
      <alignment horizontal="left" vertical="center" wrapText="1"/>
    </xf>
    <xf numFmtId="0" fontId="1" fillId="25" borderId="16" xfId="0" applyFont="1" applyFill="1" applyBorder="1" applyAlignment="1">
      <alignment horizontal="center" vertical="center"/>
    </xf>
    <xf numFmtId="164" fontId="0" fillId="25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164" fontId="24" fillId="24" borderId="16" xfId="46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/>
    </xf>
    <xf numFmtId="0" fontId="23" fillId="0" borderId="24" xfId="0" applyFont="1" applyBorder="1"/>
    <xf numFmtId="0" fontId="1" fillId="0" borderId="2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/>
    <xf numFmtId="49" fontId="32" fillId="0" borderId="24" xfId="0" applyNumberFormat="1" applyFont="1" applyBorder="1" applyAlignment="1">
      <alignment horizontal="left" vertical="center" wrapText="1"/>
    </xf>
    <xf numFmtId="49" fontId="33" fillId="0" borderId="24" xfId="0" applyNumberFormat="1" applyFont="1" applyBorder="1" applyAlignment="1">
      <alignment horizontal="center" vertical="center" wrapText="1"/>
    </xf>
    <xf numFmtId="164" fontId="33" fillId="0" borderId="16" xfId="0" applyNumberFormat="1" applyFont="1" applyBorder="1" applyAlignment="1">
      <alignment horizontal="center" vertical="center" wrapText="1"/>
    </xf>
    <xf numFmtId="164" fontId="33" fillId="0" borderId="0" xfId="0" applyNumberFormat="1" applyFont="1" applyBorder="1" applyAlignment="1">
      <alignment horizontal="center" vertical="center" wrapText="1"/>
    </xf>
    <xf numFmtId="1" fontId="33" fillId="0" borderId="16" xfId="0" applyNumberFormat="1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center" vertical="center" wrapText="1"/>
    </xf>
    <xf numFmtId="49" fontId="33" fillId="0" borderId="16" xfId="0" applyNumberFormat="1" applyFont="1" applyBorder="1" applyAlignment="1">
      <alignment horizontal="center" vertical="center" wrapText="1"/>
    </xf>
    <xf numFmtId="165" fontId="33" fillId="0" borderId="16" xfId="0" applyNumberFormat="1" applyFont="1" applyBorder="1" applyAlignment="1">
      <alignment horizontal="center" vertical="center" wrapText="1"/>
    </xf>
    <xf numFmtId="2" fontId="33" fillId="0" borderId="0" xfId="0" applyNumberFormat="1" applyFont="1" applyFill="1" applyBorder="1" applyAlignment="1">
      <alignment horizontal="center" vertical="center" wrapText="1"/>
    </xf>
    <xf numFmtId="2" fontId="33" fillId="0" borderId="16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center" vertical="center" wrapText="1"/>
    </xf>
    <xf numFmtId="164" fontId="33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32" fillId="0" borderId="25" xfId="0" applyNumberFormat="1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33" fillId="0" borderId="17" xfId="0" applyNumberFormat="1" applyFont="1" applyBorder="1" applyAlignment="1">
      <alignment horizontal="center" vertical="center" wrapText="1"/>
    </xf>
    <xf numFmtId="1" fontId="33" fillId="0" borderId="17" xfId="0" applyNumberFormat="1" applyFont="1" applyBorder="1" applyAlignment="1">
      <alignment horizontal="center" vertical="center" wrapText="1"/>
    </xf>
    <xf numFmtId="49" fontId="33" fillId="0" borderId="17" xfId="0" applyNumberFormat="1" applyFont="1" applyBorder="1" applyAlignment="1">
      <alignment horizontal="center" vertical="center" wrapText="1"/>
    </xf>
    <xf numFmtId="2" fontId="33" fillId="0" borderId="17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49" fontId="35" fillId="0" borderId="0" xfId="0" applyNumberFormat="1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4" fontId="34" fillId="0" borderId="16" xfId="0" applyNumberFormat="1" applyFont="1" applyBorder="1" applyAlignment="1">
      <alignment horizontal="center" vertical="center"/>
    </xf>
    <xf numFmtId="164" fontId="34" fillId="0" borderId="0" xfId="0" applyNumberFormat="1" applyFont="1" applyBorder="1" applyAlignment="1">
      <alignment horizontal="center" vertical="center"/>
    </xf>
    <xf numFmtId="164" fontId="34" fillId="0" borderId="17" xfId="0" applyNumberFormat="1" applyFont="1" applyBorder="1" applyAlignment="1">
      <alignment horizontal="center" vertical="center"/>
    </xf>
    <xf numFmtId="49" fontId="35" fillId="0" borderId="24" xfId="0" applyNumberFormat="1" applyFont="1" applyBorder="1" applyAlignment="1">
      <alignment horizontal="center" vertical="center" wrapText="1"/>
    </xf>
    <xf numFmtId="2" fontId="35" fillId="0" borderId="16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1" fillId="0" borderId="16" xfId="46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2" fontId="34" fillId="0" borderId="0" xfId="0" applyNumberFormat="1" applyFont="1" applyAlignment="1">
      <alignment horizontal="center" vertical="center"/>
    </xf>
    <xf numFmtId="1" fontId="34" fillId="0" borderId="16" xfId="0" applyNumberFormat="1" applyFont="1" applyBorder="1" applyAlignment="1">
      <alignment horizontal="center" vertical="center"/>
    </xf>
    <xf numFmtId="1" fontId="34" fillId="0" borderId="0" xfId="0" applyNumberFormat="1" applyFont="1" applyBorder="1" applyAlignment="1">
      <alignment horizontal="center" vertical="center"/>
    </xf>
    <xf numFmtId="1" fontId="34" fillId="0" borderId="17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3" fillId="26" borderId="24" xfId="0" applyFont="1" applyFill="1" applyBorder="1"/>
    <xf numFmtId="0" fontId="1" fillId="26" borderId="24" xfId="0" applyFont="1" applyFill="1" applyBorder="1"/>
    <xf numFmtId="0" fontId="1" fillId="26" borderId="16" xfId="0" applyFont="1" applyFill="1" applyBorder="1" applyAlignment="1">
      <alignment horizontal="center"/>
    </xf>
    <xf numFmtId="0" fontId="1" fillId="26" borderId="0" xfId="0" applyFont="1" applyFill="1" applyAlignment="1">
      <alignment horizontal="center"/>
    </xf>
    <xf numFmtId="0" fontId="1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/>
    </xf>
    <xf numFmtId="0" fontId="23" fillId="26" borderId="0" xfId="0" applyFont="1" applyFill="1" applyAlignment="1">
      <alignment vertical="center"/>
    </xf>
    <xf numFmtId="0" fontId="1" fillId="26" borderId="16" xfId="0" applyFont="1" applyFill="1" applyBorder="1" applyAlignment="1">
      <alignment horizontal="center" vertical="center"/>
    </xf>
    <xf numFmtId="0" fontId="1" fillId="26" borderId="0" xfId="0" applyFont="1" applyFill="1" applyBorder="1" applyAlignment="1">
      <alignment horizontal="center" vertical="center"/>
    </xf>
    <xf numFmtId="2" fontId="1" fillId="26" borderId="17" xfId="0" applyNumberFormat="1" applyFont="1" applyFill="1" applyBorder="1" applyAlignment="1">
      <alignment horizontal="center" vertical="center"/>
    </xf>
    <xf numFmtId="0" fontId="23" fillId="26" borderId="0" xfId="0" applyFont="1" applyFill="1" applyAlignment="1">
      <alignment horizontal="center" vertical="center"/>
    </xf>
    <xf numFmtId="0" fontId="1" fillId="26" borderId="0" xfId="0" applyFont="1" applyFill="1" applyBorder="1" applyAlignment="1">
      <alignment horizontal="center"/>
    </xf>
    <xf numFmtId="164" fontId="1" fillId="26" borderId="0" xfId="0" applyNumberFormat="1" applyFont="1" applyFill="1" applyBorder="1" applyAlignment="1">
      <alignment horizontal="center" vertical="center"/>
    </xf>
    <xf numFmtId="2" fontId="1" fillId="26" borderId="16" xfId="0" applyNumberFormat="1" applyFont="1" applyFill="1" applyBorder="1" applyAlignment="1">
      <alignment horizontal="center" vertical="center"/>
    </xf>
    <xf numFmtId="2" fontId="1" fillId="26" borderId="0" xfId="0" applyNumberFormat="1" applyFont="1" applyFill="1" applyBorder="1" applyAlignment="1">
      <alignment horizontal="center" vertical="center"/>
    </xf>
    <xf numFmtId="0" fontId="1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/>
    </xf>
    <xf numFmtId="2" fontId="1" fillId="26" borderId="0" xfId="0" applyNumberFormat="1" applyFont="1" applyFill="1" applyAlignment="1">
      <alignment horizontal="center" vertical="center"/>
    </xf>
    <xf numFmtId="17" fontId="0" fillId="0" borderId="0" xfId="0" applyNumberFormat="1"/>
    <xf numFmtId="0" fontId="0" fillId="0" borderId="0" xfId="0" applyBorder="1"/>
    <xf numFmtId="17" fontId="0" fillId="0" borderId="0" xfId="0" applyNumberFormat="1" applyBorder="1"/>
    <xf numFmtId="0" fontId="28" fillId="0" borderId="0" xfId="0" applyFont="1" applyBorder="1"/>
    <xf numFmtId="1" fontId="0" fillId="0" borderId="0" xfId="0" applyNumberFormat="1" applyBorder="1"/>
    <xf numFmtId="2" fontId="3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164" fontId="1" fillId="0" borderId="0" xfId="46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1" fontId="28" fillId="0" borderId="0" xfId="0" applyNumberFormat="1" applyFont="1" applyBorder="1"/>
    <xf numFmtId="2" fontId="28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0" xfId="0" applyFont="1" applyBorder="1" applyAlignment="1">
      <alignment horizontal="left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49" fontId="32" fillId="0" borderId="16" xfId="0" applyNumberFormat="1" applyFont="1" applyBorder="1" applyAlignment="1">
      <alignment horizontal="left" vertical="center" wrapText="1"/>
    </xf>
    <xf numFmtId="49" fontId="0" fillId="0" borderId="0" xfId="0" applyNumberFormat="1" applyAlignment="1"/>
    <xf numFmtId="0" fontId="0" fillId="0" borderId="0" xfId="0" applyAlignment="1"/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" xfId="46" builtinId="27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1 3" xfId="45"/>
    <cellStyle name="Heading 2 2" xfId="32"/>
    <cellStyle name="Heading 2 3" xfId="44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colors>
    <mruColors>
      <color rgb="FFF9B883"/>
      <color rgb="FFF9B67F"/>
      <color rgb="FFFDD0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Greenhill Lake - GW levels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'GW levels and plot'!$A$5</c:f>
              <c:strCache>
                <c:ptCount val="1"/>
                <c:pt idx="0">
                  <c:v>BH01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'GW levels and plot'!$B$4:$J$4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levels and plot'!$B$5:$J$5</c:f>
              <c:numCache>
                <c:formatCode>General</c:formatCode>
                <c:ptCount val="9"/>
                <c:pt idx="0">
                  <c:v>97.97</c:v>
                </c:pt>
                <c:pt idx="1">
                  <c:v>98.02</c:v>
                </c:pt>
                <c:pt idx="2">
                  <c:v>98.259999999999991</c:v>
                </c:pt>
                <c:pt idx="3">
                  <c:v>98.58</c:v>
                </c:pt>
                <c:pt idx="4">
                  <c:v>98.67</c:v>
                </c:pt>
                <c:pt idx="5">
                  <c:v>98.6</c:v>
                </c:pt>
                <c:pt idx="6">
                  <c:v>98.63</c:v>
                </c:pt>
                <c:pt idx="7">
                  <c:v>98.509999999999991</c:v>
                </c:pt>
                <c:pt idx="8">
                  <c:v>98.47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1B-4A29-A1C2-20424861A0E6}"/>
            </c:ext>
          </c:extLst>
        </c:ser>
        <c:ser>
          <c:idx val="1"/>
          <c:order val="1"/>
          <c:tx>
            <c:strRef>
              <c:f>'GW levels and plot'!$A$6</c:f>
              <c:strCache>
                <c:ptCount val="1"/>
                <c:pt idx="0">
                  <c:v>BH02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'GW levels and plot'!$B$4:$J$4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levels and plot'!$B$6:$J$6</c:f>
              <c:numCache>
                <c:formatCode>General</c:formatCode>
                <c:ptCount val="9"/>
                <c:pt idx="0">
                  <c:v>105.50999999999999</c:v>
                </c:pt>
                <c:pt idx="1">
                  <c:v>105.53999999999999</c:v>
                </c:pt>
                <c:pt idx="2">
                  <c:v>105.57</c:v>
                </c:pt>
                <c:pt idx="3">
                  <c:v>105.61999999999999</c:v>
                </c:pt>
                <c:pt idx="4">
                  <c:v>105.64</c:v>
                </c:pt>
                <c:pt idx="5">
                  <c:v>105.6</c:v>
                </c:pt>
                <c:pt idx="6">
                  <c:v>105.58</c:v>
                </c:pt>
                <c:pt idx="7">
                  <c:v>105.63</c:v>
                </c:pt>
                <c:pt idx="8">
                  <c:v>105.61999999999999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1B-4A29-A1C2-20424861A0E6}"/>
            </c:ext>
          </c:extLst>
        </c:ser>
        <c:ser>
          <c:idx val="2"/>
          <c:order val="2"/>
          <c:tx>
            <c:strRef>
              <c:f>'GW levels and plot'!$A$7</c:f>
              <c:strCache>
                <c:ptCount val="1"/>
                <c:pt idx="0">
                  <c:v>BH03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'GW levels and plot'!$B$4:$J$4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levels and plot'!$B$7:$J$7</c:f>
              <c:numCache>
                <c:formatCode>General</c:formatCode>
                <c:ptCount val="9"/>
                <c:pt idx="0">
                  <c:v>98.94</c:v>
                </c:pt>
                <c:pt idx="1">
                  <c:v>93.3</c:v>
                </c:pt>
                <c:pt idx="2">
                  <c:v>93.62</c:v>
                </c:pt>
                <c:pt idx="3">
                  <c:v>96.5</c:v>
                </c:pt>
                <c:pt idx="4">
                  <c:v>96.600000000000009</c:v>
                </c:pt>
                <c:pt idx="5">
                  <c:v>96.4</c:v>
                </c:pt>
                <c:pt idx="6">
                  <c:v>96.63000000000001</c:v>
                </c:pt>
                <c:pt idx="7">
                  <c:v>96.45</c:v>
                </c:pt>
                <c:pt idx="8">
                  <c:v>96.460000000000008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1B-4A29-A1C2-20424861A0E6}"/>
            </c:ext>
          </c:extLst>
        </c:ser>
        <c:ser>
          <c:idx val="3"/>
          <c:order val="3"/>
          <c:tx>
            <c:strRef>
              <c:f>'GW levels and plot'!$A$8</c:f>
              <c:strCache>
                <c:ptCount val="1"/>
                <c:pt idx="0">
                  <c:v>BH04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'GW levels and plot'!$B$4:$J$4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levels and plot'!$B$8:$J$8</c:f>
              <c:numCache>
                <c:formatCode>General</c:formatCode>
                <c:ptCount val="9"/>
                <c:pt idx="0">
                  <c:v>93.27</c:v>
                </c:pt>
                <c:pt idx="1">
                  <c:v>99</c:v>
                </c:pt>
                <c:pt idx="2">
                  <c:v>99.31</c:v>
                </c:pt>
                <c:pt idx="3">
                  <c:v>96.98</c:v>
                </c:pt>
                <c:pt idx="4">
                  <c:v>96.97</c:v>
                </c:pt>
                <c:pt idx="5">
                  <c:v>96.7</c:v>
                </c:pt>
                <c:pt idx="6">
                  <c:v>96.96</c:v>
                </c:pt>
                <c:pt idx="7">
                  <c:v>96.67</c:v>
                </c:pt>
                <c:pt idx="8">
                  <c:v>96.679999999999993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1B-4A29-A1C2-20424861A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663912"/>
        <c:axId val="504664696"/>
      </c:scatterChart>
      <c:valAx>
        <c:axId val="504663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64696"/>
        <c:crosses val="autoZero"/>
        <c:crossBetween val="midCat"/>
      </c:valAx>
      <c:valAx>
        <c:axId val="50466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Levels (mAOD)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63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Greenhill Lake - Amm 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'GW quality Amm N'!$A$4</c:f>
              <c:strCache>
                <c:ptCount val="1"/>
                <c:pt idx="0">
                  <c:v>BH01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'GW quality Amm N'!$B$3:$J$3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quality Amm N'!$B$4:$J$4</c:f>
              <c:numCache>
                <c:formatCode>General</c:formatCode>
                <c:ptCount val="9"/>
                <c:pt idx="0" formatCode="0.00">
                  <c:v>0.61</c:v>
                </c:pt>
                <c:pt idx="1">
                  <c:v>0.6</c:v>
                </c:pt>
                <c:pt idx="2">
                  <c:v>1.4</c:v>
                </c:pt>
                <c:pt idx="3">
                  <c:v>5.0999999999999996</c:v>
                </c:pt>
                <c:pt idx="4" formatCode="0.0">
                  <c:v>3.7</c:v>
                </c:pt>
                <c:pt idx="5">
                  <c:v>0.12</c:v>
                </c:pt>
                <c:pt idx="6">
                  <c:v>5.0999999999999996</c:v>
                </c:pt>
                <c:pt idx="7">
                  <c:v>0.93</c:v>
                </c:pt>
                <c:pt idx="8">
                  <c:v>0.11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B5-45A1-A8AC-DD2A58A70DE7}"/>
            </c:ext>
          </c:extLst>
        </c:ser>
        <c:ser>
          <c:idx val="1"/>
          <c:order val="1"/>
          <c:tx>
            <c:strRef>
              <c:f>'GW quality Amm N'!$A$5</c:f>
              <c:strCache>
                <c:ptCount val="1"/>
                <c:pt idx="0">
                  <c:v>BH02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'GW quality Amm N'!$B$3:$J$3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quality Amm N'!$B$5:$J$5</c:f>
              <c:numCache>
                <c:formatCode>General</c:formatCode>
                <c:ptCount val="9"/>
                <c:pt idx="0" formatCode="0.00">
                  <c:v>0.86</c:v>
                </c:pt>
                <c:pt idx="1">
                  <c:v>1</c:v>
                </c:pt>
                <c:pt idx="2">
                  <c:v>1.6</c:v>
                </c:pt>
                <c:pt idx="3" formatCode="0.0">
                  <c:v>5.2</c:v>
                </c:pt>
                <c:pt idx="4" formatCode="0.0">
                  <c:v>4.5</c:v>
                </c:pt>
                <c:pt idx="5">
                  <c:v>8.5999999999999993E-2</c:v>
                </c:pt>
                <c:pt idx="6">
                  <c:v>8.6</c:v>
                </c:pt>
                <c:pt idx="7">
                  <c:v>0.73</c:v>
                </c:pt>
                <c:pt idx="8" formatCode="0.00">
                  <c:v>0.19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B5-45A1-A8AC-DD2A58A70DE7}"/>
            </c:ext>
          </c:extLst>
        </c:ser>
        <c:ser>
          <c:idx val="2"/>
          <c:order val="2"/>
          <c:tx>
            <c:strRef>
              <c:f>'GW quality Amm N'!$A$6</c:f>
              <c:strCache>
                <c:ptCount val="1"/>
                <c:pt idx="0">
                  <c:v>BH03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'GW quality Amm N'!$B$3:$J$3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quality Amm N'!$B$6:$J$6</c:f>
              <c:numCache>
                <c:formatCode>General</c:formatCode>
                <c:ptCount val="9"/>
                <c:pt idx="0" formatCode="0.00">
                  <c:v>0.75</c:v>
                </c:pt>
                <c:pt idx="1">
                  <c:v>0.43</c:v>
                </c:pt>
                <c:pt idx="2">
                  <c:v>1.3</c:v>
                </c:pt>
                <c:pt idx="3" formatCode="0.0">
                  <c:v>5.2</c:v>
                </c:pt>
                <c:pt idx="4" formatCode="0.0">
                  <c:v>5.2</c:v>
                </c:pt>
                <c:pt idx="5">
                  <c:v>5.1999999999999998E-2</c:v>
                </c:pt>
                <c:pt idx="6">
                  <c:v>8.6</c:v>
                </c:pt>
                <c:pt idx="7">
                  <c:v>0.74</c:v>
                </c:pt>
                <c:pt idx="8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B5-45A1-A8AC-DD2A58A70DE7}"/>
            </c:ext>
          </c:extLst>
        </c:ser>
        <c:ser>
          <c:idx val="3"/>
          <c:order val="3"/>
          <c:tx>
            <c:strRef>
              <c:f>'GW quality Amm N'!$A$7</c:f>
              <c:strCache>
                <c:ptCount val="1"/>
                <c:pt idx="0">
                  <c:v>BH04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'GW quality Amm N'!$B$3:$J$3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quality Amm N'!$B$7:$J$7</c:f>
              <c:numCache>
                <c:formatCode>General</c:formatCode>
                <c:ptCount val="9"/>
                <c:pt idx="0" formatCode="0.00">
                  <c:v>0.4</c:v>
                </c:pt>
                <c:pt idx="1">
                  <c:v>0.86</c:v>
                </c:pt>
                <c:pt idx="2">
                  <c:v>1.6</c:v>
                </c:pt>
                <c:pt idx="3" formatCode="0.0">
                  <c:v>4.3</c:v>
                </c:pt>
                <c:pt idx="4" formatCode="0.0">
                  <c:v>5.6</c:v>
                </c:pt>
                <c:pt idx="5">
                  <c:v>0.26</c:v>
                </c:pt>
                <c:pt idx="6">
                  <c:v>10</c:v>
                </c:pt>
                <c:pt idx="7">
                  <c:v>1.3</c:v>
                </c:pt>
                <c:pt idx="8">
                  <c:v>0.42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4B5-45A1-A8AC-DD2A58A7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665088"/>
        <c:axId val="504666744"/>
      </c:scatterChart>
      <c:valAx>
        <c:axId val="50466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66744"/>
        <c:crosses val="autoZero"/>
        <c:crossBetween val="midCat"/>
      </c:valAx>
      <c:valAx>
        <c:axId val="50466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665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Greenhill Lake - Chloride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'GW quality Cl'!$A$5</c:f>
              <c:strCache>
                <c:ptCount val="1"/>
                <c:pt idx="0">
                  <c:v>BH01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'GW quality Cl'!$B$4:$J$4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quality Cl'!$B$5:$J$5</c:f>
              <c:numCache>
                <c:formatCode>General</c:formatCode>
                <c:ptCount val="9"/>
                <c:pt idx="0" formatCode="0">
                  <c:v>50</c:v>
                </c:pt>
                <c:pt idx="1">
                  <c:v>48</c:v>
                </c:pt>
                <c:pt idx="2">
                  <c:v>47</c:v>
                </c:pt>
                <c:pt idx="3">
                  <c:v>52</c:v>
                </c:pt>
                <c:pt idx="4">
                  <c:v>54</c:v>
                </c:pt>
                <c:pt idx="5">
                  <c:v>50</c:v>
                </c:pt>
                <c:pt idx="6">
                  <c:v>52</c:v>
                </c:pt>
                <c:pt idx="7">
                  <c:v>72</c:v>
                </c:pt>
                <c:pt idx="8">
                  <c:v>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ED-4AE5-B51F-5E813D904C06}"/>
            </c:ext>
          </c:extLst>
        </c:ser>
        <c:ser>
          <c:idx val="1"/>
          <c:order val="1"/>
          <c:tx>
            <c:strRef>
              <c:f>'GW quality Cl'!$A$6</c:f>
              <c:strCache>
                <c:ptCount val="1"/>
                <c:pt idx="0">
                  <c:v>BH02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'GW quality Cl'!$B$4:$J$4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quality Cl'!$B$6:$J$6</c:f>
              <c:numCache>
                <c:formatCode>General</c:formatCode>
                <c:ptCount val="9"/>
                <c:pt idx="0" formatCode="0">
                  <c:v>31</c:v>
                </c:pt>
                <c:pt idx="1">
                  <c:v>31</c:v>
                </c:pt>
                <c:pt idx="2">
                  <c:v>29</c:v>
                </c:pt>
                <c:pt idx="3" formatCode="0">
                  <c:v>31</c:v>
                </c:pt>
                <c:pt idx="4">
                  <c:v>29</c:v>
                </c:pt>
                <c:pt idx="5">
                  <c:v>28</c:v>
                </c:pt>
                <c:pt idx="6">
                  <c:v>29</c:v>
                </c:pt>
                <c:pt idx="7">
                  <c:v>41</c:v>
                </c:pt>
                <c:pt idx="8" formatCode="0">
                  <c:v>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ED-4AE5-B51F-5E813D904C06}"/>
            </c:ext>
          </c:extLst>
        </c:ser>
        <c:ser>
          <c:idx val="2"/>
          <c:order val="2"/>
          <c:tx>
            <c:strRef>
              <c:f>'GW quality Cl'!$A$7</c:f>
              <c:strCache>
                <c:ptCount val="1"/>
                <c:pt idx="0">
                  <c:v>BH03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'GW quality Cl'!$B$4:$J$4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quality Cl'!$B$7:$J$7</c:f>
              <c:numCache>
                <c:formatCode>General</c:formatCode>
                <c:ptCount val="9"/>
                <c:pt idx="0" formatCode="0">
                  <c:v>42</c:v>
                </c:pt>
                <c:pt idx="1">
                  <c:v>41</c:v>
                </c:pt>
                <c:pt idx="2">
                  <c:v>41</c:v>
                </c:pt>
                <c:pt idx="3" formatCode="0">
                  <c:v>46</c:v>
                </c:pt>
                <c:pt idx="4">
                  <c:v>58</c:v>
                </c:pt>
                <c:pt idx="5">
                  <c:v>42</c:v>
                </c:pt>
                <c:pt idx="6">
                  <c:v>57</c:v>
                </c:pt>
                <c:pt idx="7">
                  <c:v>56</c:v>
                </c:pt>
                <c:pt idx="8">
                  <c:v>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ED-4AE5-B51F-5E813D904C06}"/>
            </c:ext>
          </c:extLst>
        </c:ser>
        <c:ser>
          <c:idx val="3"/>
          <c:order val="3"/>
          <c:tx>
            <c:strRef>
              <c:f>'GW quality Cl'!$A$8</c:f>
              <c:strCache>
                <c:ptCount val="1"/>
                <c:pt idx="0">
                  <c:v>BH04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'GW quality Cl'!$B$4:$J$4</c:f>
              <c:numCache>
                <c:formatCode>mmm\-yy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43497</c:v>
                </c:pt>
                <c:pt idx="4">
                  <c:v>43525</c:v>
                </c:pt>
                <c:pt idx="5">
                  <c:v>43586</c:v>
                </c:pt>
                <c:pt idx="6">
                  <c:v>43617</c:v>
                </c:pt>
                <c:pt idx="7">
                  <c:v>43678</c:v>
                </c:pt>
                <c:pt idx="8">
                  <c:v>43709</c:v>
                </c:pt>
              </c:numCache>
            </c:numRef>
          </c:xVal>
          <c:yVal>
            <c:numRef>
              <c:f>'GW quality Cl'!$B$8:$J$8</c:f>
              <c:numCache>
                <c:formatCode>General</c:formatCode>
                <c:ptCount val="9"/>
                <c:pt idx="0" formatCode="0">
                  <c:v>41</c:v>
                </c:pt>
                <c:pt idx="1">
                  <c:v>42</c:v>
                </c:pt>
                <c:pt idx="2">
                  <c:v>67</c:v>
                </c:pt>
                <c:pt idx="3" formatCode="0">
                  <c:v>44</c:v>
                </c:pt>
                <c:pt idx="4">
                  <c:v>42</c:v>
                </c:pt>
                <c:pt idx="5">
                  <c:v>43</c:v>
                </c:pt>
                <c:pt idx="6">
                  <c:v>43</c:v>
                </c:pt>
                <c:pt idx="7">
                  <c:v>53</c:v>
                </c:pt>
                <c:pt idx="8">
                  <c:v>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ED-4AE5-B51F-5E813D904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164920"/>
        <c:axId val="502165312"/>
      </c:scatterChart>
      <c:valAx>
        <c:axId val="50216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165312"/>
        <c:crosses val="autoZero"/>
        <c:crossBetween val="midCat"/>
      </c:valAx>
      <c:valAx>
        <c:axId val="50216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Concentration (mg/l)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164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96145</xdr:colOff>
      <xdr:row>7</xdr:row>
      <xdr:rowOff>164332</xdr:rowOff>
    </xdr:from>
    <xdr:to>
      <xdr:col>19</xdr:col>
      <xdr:colOff>555250</xdr:colOff>
      <xdr:row>27</xdr:row>
      <xdr:rowOff>108136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2E269CB-DB23-44E6-B3F9-F9E3066B9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8</xdr:row>
      <xdr:rowOff>19051</xdr:rowOff>
    </xdr:from>
    <xdr:to>
      <xdr:col>17</xdr:col>
      <xdr:colOff>281940</xdr:colOff>
      <xdr:row>27</xdr:row>
      <xdr:rowOff>143828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FAB5FD1-7337-4AC0-8E94-4B79D656B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401955</xdr:colOff>
      <xdr:row>10</xdr:row>
      <xdr:rowOff>126682</xdr:rowOff>
    </xdr:from>
    <xdr:to>
      <xdr:col>17</xdr:col>
      <xdr:colOff>430530</xdr:colOff>
      <xdr:row>31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1633247-56AA-4A8F-9B8B-3D9A1EE247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24"/>
  <sheetViews>
    <sheetView view="pageBreakPreview" zoomScaleNormal="100" zoomScaleSheetLayoutView="100" workbookViewId="0">
      <pane ySplit="1" topLeftCell="A126" activePane="bottomLeft" state="frozen"/>
      <selection pane="bottomLeft" sqref="A1:K132"/>
    </sheetView>
  </sheetViews>
  <sheetFormatPr defaultColWidth="9" defaultRowHeight="13.2" x14ac:dyDescent="0.3"/>
  <cols>
    <col min="1" max="1" width="23.6640625" style="2" customWidth="1"/>
    <col min="2" max="15" width="9" style="3"/>
    <col min="16" max="16" width="14" style="4" customWidth="1"/>
    <col min="17" max="17" width="9" style="3"/>
    <col min="18" max="18" width="14.6640625" style="4" customWidth="1"/>
    <col min="19" max="16384" width="9" style="3"/>
  </cols>
  <sheetData>
    <row r="1" spans="1:18" x14ac:dyDescent="0.3">
      <c r="A1" s="12" t="s">
        <v>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9"/>
    </row>
    <row r="2" spans="1:18" s="2" customFormat="1" x14ac:dyDescent="0.3">
      <c r="P2" s="1"/>
      <c r="R2" s="1"/>
    </row>
    <row r="3" spans="1:18" s="2" customFormat="1" x14ac:dyDescent="0.3">
      <c r="A3" s="38"/>
      <c r="B3" s="43"/>
      <c r="C3" s="194">
        <v>2018</v>
      </c>
      <c r="D3" s="195"/>
      <c r="E3" s="196"/>
      <c r="F3" s="195">
        <v>2019</v>
      </c>
      <c r="G3" s="195"/>
      <c r="H3" s="195"/>
      <c r="I3" s="195"/>
      <c r="J3" s="195"/>
      <c r="K3" s="196"/>
      <c r="L3" s="1"/>
      <c r="M3" s="191" t="s">
        <v>5</v>
      </c>
      <c r="N3" s="192"/>
      <c r="O3" s="193"/>
      <c r="P3" s="1"/>
      <c r="R3" s="1"/>
    </row>
    <row r="4" spans="1:18" s="2" customFormat="1" x14ac:dyDescent="0.25">
      <c r="A4" s="44" t="s">
        <v>5</v>
      </c>
      <c r="B4" s="60" t="s">
        <v>0</v>
      </c>
      <c r="C4" s="38" t="s">
        <v>2</v>
      </c>
      <c r="D4" s="43" t="s">
        <v>8</v>
      </c>
      <c r="E4" s="39" t="s">
        <v>9</v>
      </c>
      <c r="F4" s="38" t="s">
        <v>11</v>
      </c>
      <c r="G4" s="43" t="s">
        <v>3</v>
      </c>
      <c r="H4" s="43" t="s">
        <v>1</v>
      </c>
      <c r="I4" s="43" t="s">
        <v>12</v>
      </c>
      <c r="J4" s="43" t="s">
        <v>13</v>
      </c>
      <c r="K4" s="39" t="s">
        <v>2</v>
      </c>
      <c r="M4" s="28" t="s">
        <v>60</v>
      </c>
      <c r="N4" s="29" t="s">
        <v>61</v>
      </c>
      <c r="O4" s="30" t="s">
        <v>4</v>
      </c>
      <c r="P4" s="1"/>
    </row>
    <row r="5" spans="1:18" s="2" customFormat="1" x14ac:dyDescent="0.25">
      <c r="A5" s="95" t="s">
        <v>14</v>
      </c>
      <c r="B5" s="96" t="s">
        <v>15</v>
      </c>
      <c r="C5" s="97">
        <v>105.58</v>
      </c>
      <c r="D5" s="8">
        <v>105.58</v>
      </c>
      <c r="E5" s="25">
        <v>105.58</v>
      </c>
      <c r="F5" s="8">
        <v>105.58</v>
      </c>
      <c r="G5" s="8">
        <v>105.58</v>
      </c>
      <c r="H5" s="8">
        <v>105.58</v>
      </c>
      <c r="I5" s="8">
        <v>105.58</v>
      </c>
      <c r="J5" s="8">
        <v>105.58</v>
      </c>
      <c r="K5" s="98">
        <v>105.58</v>
      </c>
      <c r="M5" s="79">
        <v>105.58</v>
      </c>
      <c r="N5" s="80">
        <v>105.58</v>
      </c>
      <c r="O5" s="81">
        <v>105.58</v>
      </c>
      <c r="P5" s="1"/>
    </row>
    <row r="6" spans="1:18" s="2" customFormat="1" x14ac:dyDescent="0.25">
      <c r="A6" s="95" t="s">
        <v>16</v>
      </c>
      <c r="B6" s="96" t="s">
        <v>17</v>
      </c>
      <c r="C6" s="97">
        <v>7.61</v>
      </c>
      <c r="D6" s="8">
        <v>7.56</v>
      </c>
      <c r="E6" s="25">
        <v>7.32</v>
      </c>
      <c r="F6" s="8">
        <v>7</v>
      </c>
      <c r="G6" s="8">
        <v>6.91</v>
      </c>
      <c r="H6" s="8">
        <v>6.98</v>
      </c>
      <c r="I6" s="8">
        <v>6.95</v>
      </c>
      <c r="J6" s="8">
        <v>7.07</v>
      </c>
      <c r="K6" s="99">
        <v>7.11</v>
      </c>
      <c r="L6" s="8"/>
      <c r="M6" s="33">
        <f>MIN(C6:K6)</f>
        <v>6.91</v>
      </c>
      <c r="N6" s="24">
        <f>MAX(C6:K6)</f>
        <v>7.61</v>
      </c>
      <c r="O6" s="32">
        <f>AVERAGE(C6:K6)</f>
        <v>7.16777777777778</v>
      </c>
      <c r="P6" s="8"/>
    </row>
    <row r="7" spans="1:18" s="163" customFormat="1" x14ac:dyDescent="0.25">
      <c r="A7" s="157" t="s">
        <v>18</v>
      </c>
      <c r="B7" s="158" t="s">
        <v>15</v>
      </c>
      <c r="C7" s="159">
        <f>C5-C6</f>
        <v>97.97</v>
      </c>
      <c r="D7" s="160">
        <f>D5-D6</f>
        <v>98.02</v>
      </c>
      <c r="E7" s="161">
        <v>98.259999999999991</v>
      </c>
      <c r="F7" s="160">
        <v>98.58</v>
      </c>
      <c r="G7" s="160">
        <f>G5-G6</f>
        <v>98.67</v>
      </c>
      <c r="H7" s="160">
        <f>H5-H6</f>
        <v>98.6</v>
      </c>
      <c r="I7" s="160">
        <f>I5-I6</f>
        <v>98.63</v>
      </c>
      <c r="J7" s="160">
        <f t="shared" ref="J7:K7" si="0">J5-J6</f>
        <v>98.509999999999991</v>
      </c>
      <c r="K7" s="162">
        <f t="shared" si="0"/>
        <v>98.47</v>
      </c>
      <c r="M7" s="164">
        <f>MIN(C7:K7)</f>
        <v>97.97</v>
      </c>
      <c r="N7" s="165">
        <f>MAX(C7:K7)</f>
        <v>98.67</v>
      </c>
      <c r="O7" s="166">
        <f>AVERAGE(C7:K7)</f>
        <v>98.412222222222226</v>
      </c>
      <c r="P7" s="167"/>
    </row>
    <row r="8" spans="1:18" s="2" customFormat="1" x14ac:dyDescent="0.25">
      <c r="A8" s="95" t="s">
        <v>56</v>
      </c>
      <c r="B8" s="96" t="s">
        <v>17</v>
      </c>
      <c r="C8" s="75" t="s">
        <v>63</v>
      </c>
      <c r="D8" s="75" t="s">
        <v>63</v>
      </c>
      <c r="E8" s="126" t="s">
        <v>63</v>
      </c>
      <c r="F8" s="75" t="s">
        <v>63</v>
      </c>
      <c r="G8" s="8">
        <v>20.77</v>
      </c>
      <c r="H8" s="75" t="s">
        <v>63</v>
      </c>
      <c r="I8" s="75" t="s">
        <v>63</v>
      </c>
      <c r="J8" s="75" t="s">
        <v>63</v>
      </c>
      <c r="K8" s="126" t="s">
        <v>63</v>
      </c>
      <c r="M8" s="33">
        <f t="shared" ref="M8:M31" si="1">MIN(C8:K8)</f>
        <v>20.77</v>
      </c>
      <c r="N8" s="24">
        <f t="shared" ref="N8:N31" si="2">MAX(C8:K8)</f>
        <v>20.77</v>
      </c>
      <c r="O8" s="32">
        <f t="shared" ref="O8:O31" si="3">AVERAGE(C8:K8)</f>
        <v>20.77</v>
      </c>
      <c r="P8" s="1"/>
    </row>
    <row r="9" spans="1:18" s="2" customFormat="1" x14ac:dyDescent="0.3">
      <c r="A9" s="101" t="s">
        <v>19</v>
      </c>
      <c r="B9" s="102" t="s">
        <v>52</v>
      </c>
      <c r="C9" s="103">
        <v>8.1999999999999993</v>
      </c>
      <c r="D9" s="24">
        <v>7.4</v>
      </c>
      <c r="E9" s="25">
        <v>8</v>
      </c>
      <c r="F9" s="33">
        <v>8</v>
      </c>
      <c r="G9" s="75">
        <v>8.1</v>
      </c>
      <c r="H9" s="104">
        <v>8.1</v>
      </c>
      <c r="I9" s="24">
        <v>8.1999999999999993</v>
      </c>
      <c r="J9" s="104">
        <v>8.4</v>
      </c>
      <c r="K9" s="25">
        <v>8.6999999999999993</v>
      </c>
      <c r="M9" s="33">
        <f t="shared" si="1"/>
        <v>7.4</v>
      </c>
      <c r="N9" s="24">
        <f t="shared" si="2"/>
        <v>8.6999999999999993</v>
      </c>
      <c r="O9" s="32">
        <f t="shared" si="3"/>
        <v>8.1222222222222236</v>
      </c>
      <c r="P9" s="1"/>
    </row>
    <row r="10" spans="1:18" s="2" customFormat="1" x14ac:dyDescent="0.3">
      <c r="A10" s="101" t="s">
        <v>20</v>
      </c>
      <c r="B10" s="102" t="s">
        <v>43</v>
      </c>
      <c r="C10" s="105">
        <v>780</v>
      </c>
      <c r="D10" s="24">
        <v>950</v>
      </c>
      <c r="E10" s="25">
        <v>920</v>
      </c>
      <c r="F10" s="33">
        <v>920</v>
      </c>
      <c r="G10" s="75">
        <v>750</v>
      </c>
      <c r="H10" s="106">
        <v>930</v>
      </c>
      <c r="I10" s="24">
        <v>820</v>
      </c>
      <c r="J10" s="106">
        <v>940</v>
      </c>
      <c r="K10" s="25">
        <v>910</v>
      </c>
      <c r="M10" s="33">
        <f t="shared" si="1"/>
        <v>750</v>
      </c>
      <c r="N10" s="24">
        <f t="shared" si="2"/>
        <v>950</v>
      </c>
      <c r="O10" s="32">
        <f t="shared" si="3"/>
        <v>880</v>
      </c>
      <c r="P10" s="1"/>
    </row>
    <row r="11" spans="1:18" s="2" customFormat="1" ht="26.4" x14ac:dyDescent="0.3">
      <c r="A11" s="101" t="s">
        <v>21</v>
      </c>
      <c r="B11" s="102" t="s">
        <v>44</v>
      </c>
      <c r="C11" s="107" t="s">
        <v>45</v>
      </c>
      <c r="D11" s="24">
        <v>9</v>
      </c>
      <c r="E11" s="25" t="s">
        <v>54</v>
      </c>
      <c r="F11" s="33" t="s">
        <v>55</v>
      </c>
      <c r="G11" s="75" t="s">
        <v>63</v>
      </c>
      <c r="H11" s="75" t="s">
        <v>63</v>
      </c>
      <c r="I11" s="75" t="s">
        <v>63</v>
      </c>
      <c r="J11" s="75" t="s">
        <v>63</v>
      </c>
      <c r="K11" s="126" t="s">
        <v>63</v>
      </c>
      <c r="M11" s="33" t="s">
        <v>55</v>
      </c>
      <c r="N11" s="24">
        <v>9</v>
      </c>
      <c r="O11" s="32">
        <v>3</v>
      </c>
      <c r="P11" s="1"/>
    </row>
    <row r="12" spans="1:18" s="2" customFormat="1" ht="26.4" x14ac:dyDescent="0.3">
      <c r="A12" s="101" t="s">
        <v>22</v>
      </c>
      <c r="B12" s="102" t="s">
        <v>44</v>
      </c>
      <c r="C12" s="105">
        <v>24</v>
      </c>
      <c r="D12" s="24" t="s">
        <v>51</v>
      </c>
      <c r="E12" s="25">
        <v>11</v>
      </c>
      <c r="F12" s="33">
        <v>17</v>
      </c>
      <c r="G12" s="75" t="s">
        <v>63</v>
      </c>
      <c r="H12" s="75" t="s">
        <v>63</v>
      </c>
      <c r="I12" s="75" t="s">
        <v>63</v>
      </c>
      <c r="J12" s="75" t="s">
        <v>63</v>
      </c>
      <c r="K12" s="126" t="s">
        <v>63</v>
      </c>
      <c r="M12" s="33" t="s">
        <v>51</v>
      </c>
      <c r="N12" s="24">
        <v>24</v>
      </c>
      <c r="O12" s="32">
        <v>13</v>
      </c>
      <c r="P12" s="1"/>
    </row>
    <row r="13" spans="1:18" s="2" customFormat="1" x14ac:dyDescent="0.3">
      <c r="A13" s="101" t="s">
        <v>23</v>
      </c>
      <c r="B13" s="102" t="s">
        <v>46</v>
      </c>
      <c r="C13" s="105">
        <v>400</v>
      </c>
      <c r="D13" s="24">
        <v>420</v>
      </c>
      <c r="E13" s="25">
        <v>390</v>
      </c>
      <c r="F13" s="33">
        <v>380</v>
      </c>
      <c r="G13" s="75">
        <v>300</v>
      </c>
      <c r="H13" s="24">
        <v>420</v>
      </c>
      <c r="I13" s="24">
        <v>340</v>
      </c>
      <c r="J13" s="24">
        <v>240</v>
      </c>
      <c r="K13" s="25">
        <v>180</v>
      </c>
      <c r="M13" s="33">
        <f t="shared" si="1"/>
        <v>180</v>
      </c>
      <c r="N13" s="24">
        <f t="shared" si="2"/>
        <v>420</v>
      </c>
      <c r="O13" s="32">
        <f t="shared" si="3"/>
        <v>341.11111111111109</v>
      </c>
      <c r="P13" s="1"/>
    </row>
    <row r="14" spans="1:18" s="2" customFormat="1" x14ac:dyDescent="0.3">
      <c r="A14" s="101" t="s">
        <v>24</v>
      </c>
      <c r="B14" s="102" t="s">
        <v>46</v>
      </c>
      <c r="C14" s="105">
        <v>50</v>
      </c>
      <c r="D14" s="24">
        <v>48</v>
      </c>
      <c r="E14" s="25">
        <v>47</v>
      </c>
      <c r="F14" s="33">
        <v>52</v>
      </c>
      <c r="G14" s="75">
        <v>54</v>
      </c>
      <c r="H14" s="24">
        <v>50</v>
      </c>
      <c r="I14" s="24">
        <v>52</v>
      </c>
      <c r="J14" s="24">
        <v>72</v>
      </c>
      <c r="K14" s="25">
        <v>42</v>
      </c>
      <c r="M14" s="33">
        <f t="shared" si="1"/>
        <v>42</v>
      </c>
      <c r="N14" s="24">
        <f t="shared" si="2"/>
        <v>72</v>
      </c>
      <c r="O14" s="32">
        <f t="shared" si="3"/>
        <v>51.888888888888886</v>
      </c>
      <c r="P14" s="1"/>
    </row>
    <row r="15" spans="1:18" s="2" customFormat="1" x14ac:dyDescent="0.3">
      <c r="A15" s="101" t="s">
        <v>25</v>
      </c>
      <c r="B15" s="102" t="s">
        <v>46</v>
      </c>
      <c r="C15" s="108">
        <v>6.2E-2</v>
      </c>
      <c r="D15" s="24" t="s">
        <v>53</v>
      </c>
      <c r="E15" s="25">
        <v>0.1</v>
      </c>
      <c r="F15" s="33">
        <v>0.36</v>
      </c>
      <c r="G15" s="109">
        <v>0.3</v>
      </c>
      <c r="H15" s="24" t="s">
        <v>53</v>
      </c>
      <c r="I15" s="24">
        <v>0.5</v>
      </c>
      <c r="J15" s="24">
        <v>0.15</v>
      </c>
      <c r="K15" s="25" t="s">
        <v>53</v>
      </c>
      <c r="M15" s="33" t="s">
        <v>53</v>
      </c>
      <c r="N15" s="24">
        <v>0.5</v>
      </c>
      <c r="O15" s="32">
        <v>0.16355555555555557</v>
      </c>
      <c r="P15" s="1"/>
    </row>
    <row r="16" spans="1:18" s="2" customFormat="1" x14ac:dyDescent="0.3">
      <c r="A16" s="101" t="s">
        <v>26</v>
      </c>
      <c r="B16" s="102" t="s">
        <v>46</v>
      </c>
      <c r="C16" s="110">
        <v>0.61</v>
      </c>
      <c r="D16" s="24">
        <v>0.6</v>
      </c>
      <c r="E16" s="25">
        <v>1.4</v>
      </c>
      <c r="F16" s="130">
        <v>5.0999999999999996</v>
      </c>
      <c r="G16" s="147">
        <v>3.7</v>
      </c>
      <c r="H16" s="75">
        <v>0.12</v>
      </c>
      <c r="I16" s="75">
        <v>5.0999999999999996</v>
      </c>
      <c r="J16" s="75">
        <v>0.93</v>
      </c>
      <c r="K16" s="126">
        <v>0.11</v>
      </c>
      <c r="L16" s="155"/>
      <c r="M16" s="130">
        <f t="shared" si="1"/>
        <v>0.11</v>
      </c>
      <c r="N16" s="75">
        <f t="shared" si="2"/>
        <v>5.0999999999999996</v>
      </c>
      <c r="O16" s="156">
        <f t="shared" si="3"/>
        <v>1.9633333333333332</v>
      </c>
      <c r="P16" s="1"/>
    </row>
    <row r="17" spans="1:16" s="143" customFormat="1" x14ac:dyDescent="0.3">
      <c r="A17" s="111" t="s">
        <v>57</v>
      </c>
      <c r="B17" s="135"/>
      <c r="C17" s="136"/>
      <c r="D17" s="137"/>
      <c r="E17" s="138"/>
      <c r="F17" s="139"/>
      <c r="G17" s="140"/>
      <c r="H17" s="137"/>
      <c r="I17" s="131">
        <v>3.2</v>
      </c>
      <c r="J17" s="141"/>
      <c r="K17" s="142"/>
      <c r="M17" s="139">
        <f t="shared" si="1"/>
        <v>3.2</v>
      </c>
      <c r="N17" s="144">
        <f t="shared" si="2"/>
        <v>3.2</v>
      </c>
      <c r="O17" s="134">
        <f t="shared" si="3"/>
        <v>3.2</v>
      </c>
      <c r="P17" s="145"/>
    </row>
    <row r="18" spans="1:16" s="2" customFormat="1" x14ac:dyDescent="0.3">
      <c r="A18" s="101" t="s">
        <v>27</v>
      </c>
      <c r="B18" s="102" t="s">
        <v>46</v>
      </c>
      <c r="C18" s="105">
        <v>120</v>
      </c>
      <c r="D18" s="24">
        <v>120</v>
      </c>
      <c r="E18" s="25">
        <v>130</v>
      </c>
      <c r="F18" s="33">
        <v>140</v>
      </c>
      <c r="G18" s="113">
        <v>140</v>
      </c>
      <c r="H18" s="24">
        <v>120</v>
      </c>
      <c r="I18" s="24">
        <v>140</v>
      </c>
      <c r="J18" s="24">
        <v>160</v>
      </c>
      <c r="K18" s="25">
        <v>120</v>
      </c>
      <c r="M18" s="33">
        <f t="shared" si="1"/>
        <v>120</v>
      </c>
      <c r="N18" s="24">
        <f t="shared" si="2"/>
        <v>160</v>
      </c>
      <c r="O18" s="32">
        <f t="shared" si="3"/>
        <v>132.22222222222223</v>
      </c>
      <c r="P18" s="1"/>
    </row>
    <row r="19" spans="1:16" s="2" customFormat="1" x14ac:dyDescent="0.3">
      <c r="A19" s="101" t="s">
        <v>28</v>
      </c>
      <c r="B19" s="102" t="s">
        <v>46</v>
      </c>
      <c r="C19" s="105">
        <v>88</v>
      </c>
      <c r="D19" s="24">
        <v>99</v>
      </c>
      <c r="E19" s="25">
        <v>110</v>
      </c>
      <c r="F19" s="33">
        <v>110</v>
      </c>
      <c r="G19" s="113">
        <v>91</v>
      </c>
      <c r="H19" s="24">
        <v>110</v>
      </c>
      <c r="I19" s="24">
        <v>110</v>
      </c>
      <c r="J19" s="24">
        <v>97</v>
      </c>
      <c r="K19" s="25">
        <v>180</v>
      </c>
      <c r="M19" s="33">
        <f t="shared" si="1"/>
        <v>88</v>
      </c>
      <c r="N19" s="24">
        <f t="shared" si="2"/>
        <v>180</v>
      </c>
      <c r="O19" s="32">
        <f t="shared" si="3"/>
        <v>110.55555555555556</v>
      </c>
      <c r="P19" s="1"/>
    </row>
    <row r="20" spans="1:16" s="2" customFormat="1" x14ac:dyDescent="0.3">
      <c r="A20" s="101" t="s">
        <v>29</v>
      </c>
      <c r="B20" s="102" t="s">
        <v>46</v>
      </c>
      <c r="C20" s="105">
        <v>11</v>
      </c>
      <c r="D20" s="24">
        <v>8.1999999999999993</v>
      </c>
      <c r="E20" s="25">
        <v>8.1</v>
      </c>
      <c r="F20" s="33">
        <v>7</v>
      </c>
      <c r="G20" s="114">
        <v>7.1</v>
      </c>
      <c r="H20" s="24">
        <v>6.4</v>
      </c>
      <c r="I20" s="24">
        <v>8.9</v>
      </c>
      <c r="J20" s="24">
        <v>3.8</v>
      </c>
      <c r="K20" s="25">
        <v>5.8</v>
      </c>
      <c r="M20" s="33">
        <f t="shared" si="1"/>
        <v>3.8</v>
      </c>
      <c r="N20" s="24">
        <f t="shared" si="2"/>
        <v>11</v>
      </c>
      <c r="O20" s="32">
        <f t="shared" si="3"/>
        <v>7.3666666666666663</v>
      </c>
      <c r="P20" s="1"/>
    </row>
    <row r="21" spans="1:16" s="2" customFormat="1" x14ac:dyDescent="0.3">
      <c r="A21" s="101" t="s">
        <v>30</v>
      </c>
      <c r="B21" s="102" t="s">
        <v>46</v>
      </c>
      <c r="C21" s="105">
        <v>40</v>
      </c>
      <c r="D21" s="24">
        <v>49</v>
      </c>
      <c r="E21" s="25">
        <v>42</v>
      </c>
      <c r="F21" s="33">
        <v>42</v>
      </c>
      <c r="G21" s="113">
        <v>42</v>
      </c>
      <c r="H21" s="24">
        <v>48</v>
      </c>
      <c r="I21" s="24">
        <v>49</v>
      </c>
      <c r="J21" s="24">
        <v>31</v>
      </c>
      <c r="K21" s="25">
        <v>47</v>
      </c>
      <c r="M21" s="33">
        <f t="shared" si="1"/>
        <v>31</v>
      </c>
      <c r="N21" s="24">
        <f t="shared" si="2"/>
        <v>49</v>
      </c>
      <c r="O21" s="32">
        <f t="shared" si="3"/>
        <v>43.333333333333336</v>
      </c>
      <c r="P21" s="1"/>
    </row>
    <row r="22" spans="1:16" s="2" customFormat="1" x14ac:dyDescent="0.3">
      <c r="A22" s="101" t="s">
        <v>31</v>
      </c>
      <c r="B22" s="102" t="s">
        <v>46</v>
      </c>
      <c r="C22" s="105">
        <v>27</v>
      </c>
      <c r="D22" s="24">
        <v>28</v>
      </c>
      <c r="E22" s="25">
        <v>27</v>
      </c>
      <c r="F22" s="33">
        <v>22</v>
      </c>
      <c r="G22" s="113">
        <v>23</v>
      </c>
      <c r="H22" s="24">
        <v>26</v>
      </c>
      <c r="I22" s="24">
        <v>28</v>
      </c>
      <c r="J22" s="24">
        <v>19</v>
      </c>
      <c r="K22" s="25">
        <v>20</v>
      </c>
      <c r="M22" s="33">
        <f t="shared" si="1"/>
        <v>19</v>
      </c>
      <c r="N22" s="24">
        <f t="shared" si="2"/>
        <v>28</v>
      </c>
      <c r="O22" s="32">
        <f t="shared" si="3"/>
        <v>24.444444444444443</v>
      </c>
      <c r="P22" s="1"/>
    </row>
    <row r="23" spans="1:16" s="2" customFormat="1" x14ac:dyDescent="0.3">
      <c r="A23" s="101" t="s">
        <v>32</v>
      </c>
      <c r="B23" s="102" t="s">
        <v>47</v>
      </c>
      <c r="C23" s="107" t="s">
        <v>48</v>
      </c>
      <c r="D23" s="24" t="s">
        <v>48</v>
      </c>
      <c r="E23" s="25" t="s">
        <v>48</v>
      </c>
      <c r="F23" s="33" t="s">
        <v>48</v>
      </c>
      <c r="G23" s="115" t="s">
        <v>48</v>
      </c>
      <c r="H23" s="24" t="s">
        <v>48</v>
      </c>
      <c r="I23" s="24" t="s">
        <v>48</v>
      </c>
      <c r="J23" s="24" t="s">
        <v>48</v>
      </c>
      <c r="K23" s="25" t="s">
        <v>48</v>
      </c>
      <c r="M23" s="33" t="s">
        <v>48</v>
      </c>
      <c r="N23" s="24" t="s">
        <v>48</v>
      </c>
      <c r="O23" s="32" t="s">
        <v>48</v>
      </c>
      <c r="P23" s="1"/>
    </row>
    <row r="24" spans="1:16" s="2" customFormat="1" x14ac:dyDescent="0.3">
      <c r="A24" s="101" t="s">
        <v>33</v>
      </c>
      <c r="B24" s="102" t="s">
        <v>47</v>
      </c>
      <c r="C24" s="103">
        <v>2.5</v>
      </c>
      <c r="D24" s="24">
        <v>3.1</v>
      </c>
      <c r="E24" s="25">
        <v>5</v>
      </c>
      <c r="F24" s="130">
        <v>6.2</v>
      </c>
      <c r="G24" s="147">
        <v>9</v>
      </c>
      <c r="H24" s="24" t="s">
        <v>49</v>
      </c>
      <c r="I24" s="24">
        <v>2</v>
      </c>
      <c r="J24" s="24">
        <v>6.2</v>
      </c>
      <c r="K24" s="25" t="s">
        <v>49</v>
      </c>
      <c r="M24" s="33" t="s">
        <v>49</v>
      </c>
      <c r="N24" s="75">
        <v>9</v>
      </c>
      <c r="O24" s="32">
        <v>3.7777777777777777</v>
      </c>
      <c r="P24" s="1"/>
    </row>
    <row r="25" spans="1:16" s="2" customFormat="1" x14ac:dyDescent="0.3">
      <c r="A25" s="101" t="s">
        <v>34</v>
      </c>
      <c r="B25" s="102" t="s">
        <v>47</v>
      </c>
      <c r="C25" s="103">
        <v>6.4</v>
      </c>
      <c r="D25" s="24">
        <v>3.2</v>
      </c>
      <c r="E25" s="25">
        <v>2.2999999999999998</v>
      </c>
      <c r="F25" s="33">
        <v>1.7</v>
      </c>
      <c r="G25" s="114">
        <v>1.5</v>
      </c>
      <c r="H25" s="24" t="s">
        <v>59</v>
      </c>
      <c r="I25" s="24" t="s">
        <v>59</v>
      </c>
      <c r="J25" s="24">
        <v>1.9</v>
      </c>
      <c r="K25" s="25" t="s">
        <v>59</v>
      </c>
      <c r="M25" s="33" t="s">
        <v>59</v>
      </c>
      <c r="N25" s="24">
        <v>6.4</v>
      </c>
      <c r="O25" s="32">
        <v>1.8888888888888888</v>
      </c>
      <c r="P25" s="1"/>
    </row>
    <row r="26" spans="1:16" s="2" customFormat="1" x14ac:dyDescent="0.3">
      <c r="A26" s="101" t="s">
        <v>35</v>
      </c>
      <c r="B26" s="102" t="s">
        <v>47</v>
      </c>
      <c r="C26" s="105">
        <v>330</v>
      </c>
      <c r="D26" s="24">
        <v>420</v>
      </c>
      <c r="E26" s="25">
        <v>240</v>
      </c>
      <c r="F26" s="33">
        <v>450</v>
      </c>
      <c r="G26" s="113">
        <v>220</v>
      </c>
      <c r="H26" s="24">
        <v>220</v>
      </c>
      <c r="I26" s="24">
        <v>240</v>
      </c>
      <c r="J26" s="24">
        <v>500</v>
      </c>
      <c r="K26" s="25">
        <v>310</v>
      </c>
      <c r="M26" s="33">
        <f t="shared" si="1"/>
        <v>220</v>
      </c>
      <c r="N26" s="24">
        <f t="shared" si="2"/>
        <v>500</v>
      </c>
      <c r="O26" s="32">
        <f t="shared" si="3"/>
        <v>325.55555555555554</v>
      </c>
      <c r="P26" s="1"/>
    </row>
    <row r="27" spans="1:16" s="2" customFormat="1" x14ac:dyDescent="0.3">
      <c r="A27" s="101" t="s">
        <v>36</v>
      </c>
      <c r="B27" s="102" t="s">
        <v>47</v>
      </c>
      <c r="C27" s="105">
        <v>28</v>
      </c>
      <c r="D27" s="24">
        <v>30</v>
      </c>
      <c r="E27" s="25">
        <v>18</v>
      </c>
      <c r="F27" s="33">
        <v>19</v>
      </c>
      <c r="G27" s="113">
        <v>20</v>
      </c>
      <c r="H27" s="24">
        <v>11</v>
      </c>
      <c r="I27" s="24">
        <v>23</v>
      </c>
      <c r="J27" s="24">
        <v>6.7</v>
      </c>
      <c r="K27" s="25">
        <v>5.6</v>
      </c>
      <c r="M27" s="33">
        <f t="shared" si="1"/>
        <v>5.6</v>
      </c>
      <c r="N27" s="24">
        <f t="shared" si="2"/>
        <v>30</v>
      </c>
      <c r="O27" s="32">
        <f t="shared" si="3"/>
        <v>17.922222222222221</v>
      </c>
      <c r="P27" s="1"/>
    </row>
    <row r="28" spans="1:16" s="2" customFormat="1" x14ac:dyDescent="0.3">
      <c r="A28" s="101" t="s">
        <v>37</v>
      </c>
      <c r="B28" s="102" t="s">
        <v>47</v>
      </c>
      <c r="C28" s="103">
        <v>3</v>
      </c>
      <c r="D28" s="24">
        <v>2.9</v>
      </c>
      <c r="E28" s="25">
        <v>1.7</v>
      </c>
      <c r="F28" s="33">
        <v>1.8</v>
      </c>
      <c r="G28" s="114">
        <v>1.8</v>
      </c>
      <c r="H28" s="24" t="s">
        <v>49</v>
      </c>
      <c r="I28" s="24">
        <v>1.8</v>
      </c>
      <c r="J28" s="24">
        <v>1.9</v>
      </c>
      <c r="K28" s="25">
        <v>1.9</v>
      </c>
      <c r="M28" s="33" t="s">
        <v>49</v>
      </c>
      <c r="N28" s="24">
        <v>3</v>
      </c>
      <c r="O28" s="32">
        <v>1.8666666666666667</v>
      </c>
      <c r="P28" s="1"/>
    </row>
    <row r="29" spans="1:16" s="2" customFormat="1" x14ac:dyDescent="0.3">
      <c r="A29" s="101" t="s">
        <v>38</v>
      </c>
      <c r="B29" s="102" t="s">
        <v>47</v>
      </c>
      <c r="C29" s="107" t="s">
        <v>49</v>
      </c>
      <c r="D29" s="24" t="s">
        <v>49</v>
      </c>
      <c r="E29" s="25" t="s">
        <v>49</v>
      </c>
      <c r="F29" s="33" t="s">
        <v>49</v>
      </c>
      <c r="G29" s="115" t="s">
        <v>49</v>
      </c>
      <c r="H29" s="24" t="s">
        <v>49</v>
      </c>
      <c r="I29" s="24" t="s">
        <v>49</v>
      </c>
      <c r="J29" s="24" t="s">
        <v>49</v>
      </c>
      <c r="K29" s="25" t="s">
        <v>49</v>
      </c>
      <c r="M29" s="33" t="s">
        <v>49</v>
      </c>
      <c r="N29" s="24" t="s">
        <v>49</v>
      </c>
      <c r="O29" s="32" t="s">
        <v>49</v>
      </c>
      <c r="P29" s="1"/>
    </row>
    <row r="30" spans="1:16" s="2" customFormat="1" x14ac:dyDescent="0.3">
      <c r="A30" s="101" t="s">
        <v>39</v>
      </c>
      <c r="B30" s="102" t="s">
        <v>47</v>
      </c>
      <c r="C30" s="107" t="s">
        <v>49</v>
      </c>
      <c r="D30" s="24" t="s">
        <v>49</v>
      </c>
      <c r="E30" s="25" t="s">
        <v>49</v>
      </c>
      <c r="F30" s="33">
        <v>1.2</v>
      </c>
      <c r="G30" s="114">
        <v>1.5</v>
      </c>
      <c r="H30" s="24" t="s">
        <v>49</v>
      </c>
      <c r="I30" s="24">
        <v>1</v>
      </c>
      <c r="J30" s="24">
        <v>1.2</v>
      </c>
      <c r="K30" s="25">
        <v>1.7</v>
      </c>
      <c r="M30" s="33" t="s">
        <v>49</v>
      </c>
      <c r="N30" s="24">
        <v>1.5</v>
      </c>
      <c r="O30" s="32">
        <v>0.73333333333333339</v>
      </c>
      <c r="P30" s="1"/>
    </row>
    <row r="31" spans="1:16" s="2" customFormat="1" x14ac:dyDescent="0.3">
      <c r="A31" s="101" t="s">
        <v>40</v>
      </c>
      <c r="B31" s="102" t="s">
        <v>47</v>
      </c>
      <c r="C31" s="105">
        <v>45</v>
      </c>
      <c r="D31" s="24">
        <v>33</v>
      </c>
      <c r="E31" s="25">
        <v>13</v>
      </c>
      <c r="F31" s="33">
        <v>20</v>
      </c>
      <c r="G31" s="113">
        <v>24</v>
      </c>
      <c r="H31" s="24">
        <v>3.5</v>
      </c>
      <c r="I31" s="24">
        <v>7</v>
      </c>
      <c r="J31" s="24">
        <v>5.5</v>
      </c>
      <c r="K31" s="25">
        <v>7</v>
      </c>
      <c r="M31" s="33">
        <f t="shared" si="1"/>
        <v>3.5</v>
      </c>
      <c r="N31" s="24">
        <f t="shared" si="2"/>
        <v>45</v>
      </c>
      <c r="O31" s="32">
        <f t="shared" si="3"/>
        <v>17.555555555555557</v>
      </c>
      <c r="P31" s="1"/>
    </row>
    <row r="32" spans="1:16" s="2" customFormat="1" x14ac:dyDescent="0.3">
      <c r="A32" s="101" t="s">
        <v>41</v>
      </c>
      <c r="B32" s="102" t="s">
        <v>47</v>
      </c>
      <c r="C32" s="107" t="s">
        <v>50</v>
      </c>
      <c r="D32" s="24" t="s">
        <v>50</v>
      </c>
      <c r="E32" s="25" t="s">
        <v>50</v>
      </c>
      <c r="F32" s="33" t="s">
        <v>50</v>
      </c>
      <c r="G32" s="115" t="s">
        <v>50</v>
      </c>
      <c r="H32" s="24" t="s">
        <v>50</v>
      </c>
      <c r="I32" s="75" t="s">
        <v>63</v>
      </c>
      <c r="J32" s="75" t="s">
        <v>63</v>
      </c>
      <c r="K32" s="126" t="s">
        <v>63</v>
      </c>
      <c r="M32" s="33" t="s">
        <v>50</v>
      </c>
      <c r="N32" s="24" t="s">
        <v>50</v>
      </c>
      <c r="O32" s="32" t="s">
        <v>50</v>
      </c>
      <c r="P32" s="1"/>
    </row>
    <row r="33" spans="1:18" s="2" customFormat="1" ht="26.4" x14ac:dyDescent="0.3">
      <c r="A33" s="116" t="s">
        <v>42</v>
      </c>
      <c r="B33" s="117" t="s">
        <v>47</v>
      </c>
      <c r="C33" s="118" t="s">
        <v>51</v>
      </c>
      <c r="D33" s="26" t="s">
        <v>51</v>
      </c>
      <c r="E33" s="27" t="s">
        <v>51</v>
      </c>
      <c r="F33" s="34" t="s">
        <v>51</v>
      </c>
      <c r="G33" s="125" t="s">
        <v>63</v>
      </c>
      <c r="H33" s="125" t="s">
        <v>63</v>
      </c>
      <c r="I33" s="125" t="s">
        <v>63</v>
      </c>
      <c r="J33" s="125" t="s">
        <v>63</v>
      </c>
      <c r="K33" s="127" t="s">
        <v>63</v>
      </c>
      <c r="M33" s="34" t="s">
        <v>51</v>
      </c>
      <c r="N33" s="26" t="s">
        <v>51</v>
      </c>
      <c r="O33" s="63" t="s">
        <v>51</v>
      </c>
      <c r="P33" s="1"/>
    </row>
    <row r="34" spans="1:18" s="2" customFormat="1" x14ac:dyDescent="0.3">
      <c r="A34" s="128" t="s">
        <v>64</v>
      </c>
      <c r="B34" s="124"/>
      <c r="C34" s="124"/>
      <c r="D34" s="24"/>
      <c r="E34" s="24"/>
      <c r="F34" s="24"/>
      <c r="G34" s="75"/>
      <c r="H34" s="75"/>
      <c r="I34" s="75"/>
      <c r="J34" s="75"/>
      <c r="K34" s="75"/>
      <c r="M34" s="24"/>
      <c r="N34" s="24"/>
      <c r="O34" s="23"/>
      <c r="P34" s="1"/>
    </row>
    <row r="35" spans="1:18" s="2" customFormat="1" x14ac:dyDescent="0.3">
      <c r="A35" s="128"/>
      <c r="B35" s="124"/>
      <c r="C35" s="124"/>
      <c r="D35" s="24"/>
      <c r="E35" s="24"/>
      <c r="F35" s="24"/>
      <c r="G35" s="75"/>
      <c r="H35" s="75"/>
      <c r="I35" s="75"/>
      <c r="J35" s="75"/>
      <c r="K35" s="75"/>
      <c r="M35" s="24"/>
      <c r="N35" s="24"/>
      <c r="O35" s="23"/>
      <c r="P35" s="1"/>
    </row>
    <row r="36" spans="1:18" s="2" customFormat="1" x14ac:dyDescent="0.3">
      <c r="A36" s="38"/>
      <c r="B36" s="43"/>
      <c r="C36" s="194">
        <v>2018</v>
      </c>
      <c r="D36" s="195"/>
      <c r="E36" s="196"/>
      <c r="F36" s="195">
        <v>2019</v>
      </c>
      <c r="G36" s="195"/>
      <c r="H36" s="195"/>
      <c r="I36" s="195"/>
      <c r="J36" s="195"/>
      <c r="K36" s="196"/>
      <c r="M36" s="191" t="s">
        <v>6</v>
      </c>
      <c r="N36" s="192"/>
      <c r="O36" s="193"/>
      <c r="P36" s="1"/>
    </row>
    <row r="37" spans="1:18" s="2" customFormat="1" x14ac:dyDescent="0.25">
      <c r="A37" s="44" t="s">
        <v>6</v>
      </c>
      <c r="B37" s="60" t="s">
        <v>0</v>
      </c>
      <c r="C37" s="40" t="s">
        <v>2</v>
      </c>
      <c r="D37" s="41" t="s">
        <v>8</v>
      </c>
      <c r="E37" s="42" t="s">
        <v>9</v>
      </c>
      <c r="F37" s="40" t="s">
        <v>11</v>
      </c>
      <c r="G37" s="41" t="s">
        <v>3</v>
      </c>
      <c r="H37" s="41" t="s">
        <v>1</v>
      </c>
      <c r="I37" s="41" t="s">
        <v>12</v>
      </c>
      <c r="J37" s="41" t="s">
        <v>13</v>
      </c>
      <c r="K37" s="42" t="s">
        <v>2</v>
      </c>
      <c r="M37" s="18" t="s">
        <v>60</v>
      </c>
      <c r="N37" s="19" t="s">
        <v>61</v>
      </c>
      <c r="O37" s="35" t="s">
        <v>4</v>
      </c>
      <c r="P37" s="1"/>
    </row>
    <row r="38" spans="1:18" x14ac:dyDescent="0.25">
      <c r="A38" s="95" t="s">
        <v>14</v>
      </c>
      <c r="B38" s="96" t="s">
        <v>15</v>
      </c>
      <c r="C38" s="8">
        <v>108.63</v>
      </c>
      <c r="D38" s="8">
        <v>108.63</v>
      </c>
      <c r="E38" s="24">
        <v>108.63</v>
      </c>
      <c r="F38" s="82">
        <v>108.63</v>
      </c>
      <c r="G38" s="8">
        <v>108.63</v>
      </c>
      <c r="H38" s="8">
        <v>108.63</v>
      </c>
      <c r="I38" s="8">
        <v>108.63</v>
      </c>
      <c r="J38" s="8">
        <v>108.63</v>
      </c>
      <c r="K38" s="98">
        <v>108.63</v>
      </c>
      <c r="L38" s="21"/>
      <c r="M38" s="84">
        <f>MIN(C38:K38)</f>
        <v>108.63</v>
      </c>
      <c r="N38" s="85">
        <f>MAX(C38:K38)</f>
        <v>108.63</v>
      </c>
      <c r="O38" s="86">
        <f>AVERAGE(C38:K38)</f>
        <v>108.63</v>
      </c>
      <c r="P38" s="9"/>
      <c r="R38" s="3"/>
    </row>
    <row r="39" spans="1:18" x14ac:dyDescent="0.25">
      <c r="A39" s="95" t="s">
        <v>16</v>
      </c>
      <c r="B39" s="96" t="s">
        <v>17</v>
      </c>
      <c r="C39" s="8">
        <v>3.12</v>
      </c>
      <c r="D39" s="8">
        <v>3.09</v>
      </c>
      <c r="E39" s="24">
        <v>3.06</v>
      </c>
      <c r="F39" s="97">
        <v>3.01</v>
      </c>
      <c r="G39" s="8">
        <v>2.99</v>
      </c>
      <c r="H39" s="8">
        <v>3.03</v>
      </c>
      <c r="I39" s="8">
        <v>3.05</v>
      </c>
      <c r="J39" s="10">
        <v>3</v>
      </c>
      <c r="K39" s="94">
        <v>3.01</v>
      </c>
      <c r="L39" s="22"/>
      <c r="M39" s="45">
        <f t="shared" ref="M39:M64" si="4">MIN(C39:K39)</f>
        <v>2.99</v>
      </c>
      <c r="N39" s="23">
        <f t="shared" ref="N39:N64" si="5">MAX(C39:K39)</f>
        <v>3.12</v>
      </c>
      <c r="O39" s="32">
        <f t="shared" ref="O39:O64" si="6">AVERAGE(C39:K39)</f>
        <v>3.04</v>
      </c>
      <c r="P39" s="9"/>
      <c r="R39" s="3"/>
    </row>
    <row r="40" spans="1:18" s="173" customFormat="1" x14ac:dyDescent="0.25">
      <c r="A40" s="157" t="s">
        <v>18</v>
      </c>
      <c r="B40" s="158" t="s">
        <v>15</v>
      </c>
      <c r="C40" s="160">
        <f>C38-C39</f>
        <v>105.50999999999999</v>
      </c>
      <c r="D40" s="160">
        <f>D38-D39</f>
        <v>105.53999999999999</v>
      </c>
      <c r="E40" s="165">
        <v>105.57</v>
      </c>
      <c r="F40" s="159">
        <f>F38-F39</f>
        <v>105.61999999999999</v>
      </c>
      <c r="G40" s="168">
        <v>105.64</v>
      </c>
      <c r="H40" s="168">
        <v>105.6</v>
      </c>
      <c r="I40" s="168">
        <v>105.58</v>
      </c>
      <c r="J40" s="160">
        <v>105.63</v>
      </c>
      <c r="K40" s="162">
        <v>105.61999999999999</v>
      </c>
      <c r="L40" s="169"/>
      <c r="M40" s="170">
        <f t="shared" si="4"/>
        <v>105.50999999999999</v>
      </c>
      <c r="N40" s="171">
        <f t="shared" si="5"/>
        <v>105.64</v>
      </c>
      <c r="O40" s="166">
        <f t="shared" si="6"/>
        <v>105.59</v>
      </c>
      <c r="P40" s="172"/>
    </row>
    <row r="41" spans="1:18" x14ac:dyDescent="0.25">
      <c r="A41" s="95" t="s">
        <v>56</v>
      </c>
      <c r="B41" s="96" t="s">
        <v>17</v>
      </c>
      <c r="C41" s="75" t="s">
        <v>63</v>
      </c>
      <c r="D41" s="75" t="s">
        <v>63</v>
      </c>
      <c r="E41" s="126" t="s">
        <v>63</v>
      </c>
      <c r="F41" s="75" t="s">
        <v>63</v>
      </c>
      <c r="G41" s="8">
        <v>19.899999999999999</v>
      </c>
      <c r="H41" s="75" t="s">
        <v>63</v>
      </c>
      <c r="I41" s="75" t="s">
        <v>63</v>
      </c>
      <c r="J41" s="75" t="s">
        <v>63</v>
      </c>
      <c r="K41" s="126" t="s">
        <v>63</v>
      </c>
      <c r="L41" s="23"/>
      <c r="M41" s="31">
        <f t="shared" si="4"/>
        <v>19.899999999999999</v>
      </c>
      <c r="N41" s="22">
        <f t="shared" si="5"/>
        <v>19.899999999999999</v>
      </c>
      <c r="O41" s="87">
        <f t="shared" si="6"/>
        <v>19.899999999999999</v>
      </c>
      <c r="P41" s="9"/>
      <c r="R41" s="3"/>
    </row>
    <row r="42" spans="1:18" x14ac:dyDescent="0.25">
      <c r="A42" s="101" t="s">
        <v>19</v>
      </c>
      <c r="B42" s="102" t="s">
        <v>52</v>
      </c>
      <c r="C42" s="103">
        <v>8.1999999999999993</v>
      </c>
      <c r="D42" s="24">
        <v>7.7</v>
      </c>
      <c r="E42" s="24">
        <v>8.1999999999999993</v>
      </c>
      <c r="F42" s="103">
        <v>7.9</v>
      </c>
      <c r="G42" s="75">
        <v>8.1</v>
      </c>
      <c r="H42" s="119">
        <v>8.1999999999999993</v>
      </c>
      <c r="I42" s="24">
        <v>8.1999999999999993</v>
      </c>
      <c r="J42" s="104">
        <v>8.3000000000000007</v>
      </c>
      <c r="K42" s="120">
        <v>8.5</v>
      </c>
      <c r="L42" s="23"/>
      <c r="M42" s="31">
        <f t="shared" si="4"/>
        <v>7.7</v>
      </c>
      <c r="N42" s="22">
        <f t="shared" si="5"/>
        <v>8.5</v>
      </c>
      <c r="O42" s="87">
        <f t="shared" si="6"/>
        <v>8.1444444444444439</v>
      </c>
      <c r="P42" s="9"/>
      <c r="R42" s="3"/>
    </row>
    <row r="43" spans="1:18" x14ac:dyDescent="0.25">
      <c r="A43" s="101" t="s">
        <v>20</v>
      </c>
      <c r="B43" s="102" t="s">
        <v>43</v>
      </c>
      <c r="C43" s="105">
        <v>680</v>
      </c>
      <c r="D43" s="24">
        <v>790</v>
      </c>
      <c r="E43" s="24">
        <v>830</v>
      </c>
      <c r="F43" s="105">
        <v>790</v>
      </c>
      <c r="G43" s="75">
        <v>660</v>
      </c>
      <c r="H43" s="119">
        <v>860</v>
      </c>
      <c r="I43" s="24">
        <v>670</v>
      </c>
      <c r="J43" s="106">
        <v>820</v>
      </c>
      <c r="K43" s="121">
        <v>800</v>
      </c>
      <c r="L43" s="23"/>
      <c r="M43" s="31">
        <f t="shared" si="4"/>
        <v>660</v>
      </c>
      <c r="N43" s="22">
        <f t="shared" si="5"/>
        <v>860</v>
      </c>
      <c r="O43" s="87">
        <f t="shared" si="6"/>
        <v>766.66666666666663</v>
      </c>
      <c r="P43" s="9"/>
      <c r="R43" s="3"/>
    </row>
    <row r="44" spans="1:18" ht="26.4" x14ac:dyDescent="0.3">
      <c r="A44" s="101" t="s">
        <v>21</v>
      </c>
      <c r="B44" s="102" t="s">
        <v>44</v>
      </c>
      <c r="C44" s="107" t="s">
        <v>58</v>
      </c>
      <c r="D44" s="24">
        <v>9</v>
      </c>
      <c r="E44" s="24" t="s">
        <v>54</v>
      </c>
      <c r="F44" s="107" t="s">
        <v>55</v>
      </c>
      <c r="G44" s="75" t="s">
        <v>63</v>
      </c>
      <c r="H44" s="75" t="s">
        <v>63</v>
      </c>
      <c r="I44" s="75" t="s">
        <v>63</v>
      </c>
      <c r="J44" s="75" t="s">
        <v>63</v>
      </c>
      <c r="K44" s="126" t="s">
        <v>63</v>
      </c>
      <c r="L44" s="23"/>
      <c r="M44" s="31" t="s">
        <v>55</v>
      </c>
      <c r="N44" s="91">
        <v>10</v>
      </c>
      <c r="O44" s="87">
        <v>4.5</v>
      </c>
      <c r="P44" s="9"/>
      <c r="R44" s="3"/>
    </row>
    <row r="45" spans="1:18" ht="26.4" x14ac:dyDescent="0.3">
      <c r="A45" s="101" t="s">
        <v>22</v>
      </c>
      <c r="B45" s="102" t="s">
        <v>44</v>
      </c>
      <c r="C45" s="105">
        <v>14</v>
      </c>
      <c r="D45" s="24" t="s">
        <v>51</v>
      </c>
      <c r="E45" s="24">
        <v>11</v>
      </c>
      <c r="F45" s="105">
        <v>11</v>
      </c>
      <c r="G45" s="75" t="s">
        <v>63</v>
      </c>
      <c r="H45" s="75" t="s">
        <v>63</v>
      </c>
      <c r="I45" s="75" t="s">
        <v>63</v>
      </c>
      <c r="J45" s="75" t="s">
        <v>63</v>
      </c>
      <c r="K45" s="126" t="s">
        <v>63</v>
      </c>
      <c r="L45" s="23"/>
      <c r="M45" s="31" t="s">
        <v>51</v>
      </c>
      <c r="N45" s="91">
        <f t="shared" si="5"/>
        <v>14</v>
      </c>
      <c r="O45" s="87">
        <v>9</v>
      </c>
      <c r="P45" s="9"/>
      <c r="R45" s="3"/>
    </row>
    <row r="46" spans="1:18" x14ac:dyDescent="0.3">
      <c r="A46" s="101" t="s">
        <v>23</v>
      </c>
      <c r="B46" s="102" t="s">
        <v>46</v>
      </c>
      <c r="C46" s="105">
        <v>370</v>
      </c>
      <c r="D46" s="24">
        <v>390</v>
      </c>
      <c r="E46" s="24">
        <v>380</v>
      </c>
      <c r="F46" s="105">
        <v>350</v>
      </c>
      <c r="G46" s="75">
        <v>360</v>
      </c>
      <c r="H46" s="24">
        <v>430</v>
      </c>
      <c r="I46" s="24">
        <v>320</v>
      </c>
      <c r="J46" s="24">
        <v>300</v>
      </c>
      <c r="K46" s="121">
        <v>160</v>
      </c>
      <c r="L46" s="23"/>
      <c r="M46" s="92">
        <f t="shared" si="4"/>
        <v>160</v>
      </c>
      <c r="N46" s="91">
        <f t="shared" si="5"/>
        <v>430</v>
      </c>
      <c r="O46" s="93">
        <f t="shared" si="6"/>
        <v>340</v>
      </c>
      <c r="P46" s="9"/>
      <c r="R46" s="3"/>
    </row>
    <row r="47" spans="1:18" x14ac:dyDescent="0.3">
      <c r="A47" s="101" t="s">
        <v>24</v>
      </c>
      <c r="B47" s="102" t="s">
        <v>46</v>
      </c>
      <c r="C47" s="105">
        <v>31</v>
      </c>
      <c r="D47" s="24">
        <v>31</v>
      </c>
      <c r="E47" s="24">
        <v>29</v>
      </c>
      <c r="F47" s="105">
        <v>31</v>
      </c>
      <c r="G47" s="75">
        <v>29</v>
      </c>
      <c r="H47" s="24">
        <v>28</v>
      </c>
      <c r="I47" s="24">
        <v>29</v>
      </c>
      <c r="J47" s="24">
        <v>41</v>
      </c>
      <c r="K47" s="121">
        <v>31</v>
      </c>
      <c r="L47" s="22"/>
      <c r="M47" s="92">
        <f t="shared" si="4"/>
        <v>28</v>
      </c>
      <c r="N47" s="91">
        <f t="shared" si="5"/>
        <v>41</v>
      </c>
      <c r="O47" s="93">
        <f t="shared" si="6"/>
        <v>31.111111111111111</v>
      </c>
      <c r="P47" s="9"/>
      <c r="R47" s="3"/>
    </row>
    <row r="48" spans="1:18" x14ac:dyDescent="0.3">
      <c r="A48" s="101" t="s">
        <v>25</v>
      </c>
      <c r="B48" s="102" t="s">
        <v>46</v>
      </c>
      <c r="C48" s="108">
        <v>0.09</v>
      </c>
      <c r="D48" s="24" t="s">
        <v>53</v>
      </c>
      <c r="E48" s="24">
        <v>0.17</v>
      </c>
      <c r="F48" s="110">
        <v>0.31</v>
      </c>
      <c r="G48" s="109">
        <v>0.4</v>
      </c>
      <c r="H48" s="24" t="s">
        <v>53</v>
      </c>
      <c r="I48" s="24">
        <v>0.94</v>
      </c>
      <c r="J48" s="24">
        <v>9.0999999999999998E-2</v>
      </c>
      <c r="K48" s="122" t="s">
        <v>53</v>
      </c>
      <c r="L48" s="23"/>
      <c r="M48" s="31" t="s">
        <v>53</v>
      </c>
      <c r="N48" s="23">
        <f t="shared" si="5"/>
        <v>0.94</v>
      </c>
      <c r="O48" s="87">
        <v>0.22233333333333338</v>
      </c>
      <c r="P48" s="9"/>
      <c r="R48" s="3"/>
    </row>
    <row r="49" spans="1:18" x14ac:dyDescent="0.3">
      <c r="A49" s="101" t="s">
        <v>26</v>
      </c>
      <c r="B49" s="102" t="s">
        <v>46</v>
      </c>
      <c r="C49" s="110">
        <v>0.86</v>
      </c>
      <c r="D49" s="24">
        <v>1</v>
      </c>
      <c r="E49" s="24">
        <v>1.6</v>
      </c>
      <c r="F49" s="146">
        <v>5.2</v>
      </c>
      <c r="G49" s="147">
        <v>4.5</v>
      </c>
      <c r="H49" s="24">
        <v>8.5999999999999993E-2</v>
      </c>
      <c r="I49" s="24">
        <v>8.6</v>
      </c>
      <c r="J49" s="24">
        <v>0.73</v>
      </c>
      <c r="K49" s="123">
        <v>0.19</v>
      </c>
      <c r="L49" s="23"/>
      <c r="M49" s="88">
        <f t="shared" si="4"/>
        <v>8.5999999999999993E-2</v>
      </c>
      <c r="N49" s="22">
        <f t="shared" si="5"/>
        <v>8.6</v>
      </c>
      <c r="O49" s="87">
        <f t="shared" si="6"/>
        <v>2.5295555555555556</v>
      </c>
      <c r="P49" s="9"/>
      <c r="R49" s="3"/>
    </row>
    <row r="50" spans="1:18" x14ac:dyDescent="0.3">
      <c r="A50" s="111" t="s">
        <v>57</v>
      </c>
      <c r="B50" s="102"/>
      <c r="C50" s="110"/>
      <c r="D50" s="24"/>
      <c r="E50" s="24"/>
      <c r="F50" s="64"/>
      <c r="G50" s="112"/>
      <c r="H50" s="24"/>
      <c r="I50" s="131">
        <v>3.4</v>
      </c>
      <c r="J50" s="20"/>
      <c r="K50" s="37"/>
      <c r="L50" s="23"/>
      <c r="M50" s="132">
        <f t="shared" si="4"/>
        <v>3.4</v>
      </c>
      <c r="N50" s="133">
        <f t="shared" si="5"/>
        <v>3.4</v>
      </c>
      <c r="O50" s="134">
        <f t="shared" si="6"/>
        <v>3.4</v>
      </c>
      <c r="P50" s="9"/>
      <c r="R50" s="3"/>
    </row>
    <row r="51" spans="1:18" x14ac:dyDescent="0.3">
      <c r="A51" s="101" t="s">
        <v>27</v>
      </c>
      <c r="B51" s="102" t="s">
        <v>46</v>
      </c>
      <c r="C51" s="105">
        <v>97</v>
      </c>
      <c r="D51" s="24">
        <v>100</v>
      </c>
      <c r="E51" s="24">
        <v>94</v>
      </c>
      <c r="F51" s="105">
        <v>110</v>
      </c>
      <c r="G51" s="113">
        <v>110</v>
      </c>
      <c r="H51" s="24">
        <v>94</v>
      </c>
      <c r="I51" s="24">
        <v>110</v>
      </c>
      <c r="J51" s="24">
        <v>120</v>
      </c>
      <c r="K51" s="25">
        <v>100</v>
      </c>
      <c r="L51" s="23"/>
      <c r="M51" s="31">
        <f t="shared" si="4"/>
        <v>94</v>
      </c>
      <c r="N51" s="22">
        <f t="shared" si="5"/>
        <v>120</v>
      </c>
      <c r="O51" s="87">
        <f t="shared" si="6"/>
        <v>103.88888888888889</v>
      </c>
      <c r="P51" s="9"/>
      <c r="R51" s="3"/>
    </row>
    <row r="52" spans="1:18" x14ac:dyDescent="0.3">
      <c r="A52" s="101" t="s">
        <v>28</v>
      </c>
      <c r="B52" s="102" t="s">
        <v>46</v>
      </c>
      <c r="C52" s="105">
        <v>80</v>
      </c>
      <c r="D52" s="24">
        <v>75</v>
      </c>
      <c r="E52" s="24">
        <v>79</v>
      </c>
      <c r="F52" s="105">
        <v>110</v>
      </c>
      <c r="G52" s="113">
        <v>83</v>
      </c>
      <c r="H52" s="24">
        <v>120</v>
      </c>
      <c r="I52" s="24">
        <v>110</v>
      </c>
      <c r="J52" s="24">
        <v>99</v>
      </c>
      <c r="K52" s="25">
        <v>160</v>
      </c>
      <c r="L52" s="23"/>
      <c r="M52" s="31">
        <f t="shared" si="4"/>
        <v>75</v>
      </c>
      <c r="N52" s="22">
        <f t="shared" si="5"/>
        <v>160</v>
      </c>
      <c r="O52" s="87">
        <f t="shared" si="6"/>
        <v>101.77777777777777</v>
      </c>
      <c r="P52" s="9"/>
      <c r="R52" s="3"/>
    </row>
    <row r="53" spans="1:18" x14ac:dyDescent="0.3">
      <c r="A53" s="101" t="s">
        <v>29</v>
      </c>
      <c r="B53" s="102" t="s">
        <v>46</v>
      </c>
      <c r="C53" s="105">
        <v>8.6999999999999993</v>
      </c>
      <c r="D53" s="24">
        <v>7.4</v>
      </c>
      <c r="E53" s="24">
        <v>6.7</v>
      </c>
      <c r="F53" s="103">
        <v>4.5</v>
      </c>
      <c r="G53" s="114">
        <v>4.2</v>
      </c>
      <c r="H53" s="24">
        <v>3</v>
      </c>
      <c r="I53" s="24">
        <v>3</v>
      </c>
      <c r="J53" s="24">
        <v>2.7</v>
      </c>
      <c r="K53" s="25">
        <v>4.8</v>
      </c>
      <c r="L53" s="23"/>
      <c r="M53" s="31">
        <f t="shared" si="4"/>
        <v>2.7</v>
      </c>
      <c r="N53" s="22">
        <f t="shared" si="5"/>
        <v>8.6999999999999993</v>
      </c>
      <c r="O53" s="87">
        <f t="shared" si="6"/>
        <v>5</v>
      </c>
      <c r="P53" s="9"/>
      <c r="R53" s="3"/>
    </row>
    <row r="54" spans="1:18" x14ac:dyDescent="0.3">
      <c r="A54" s="101" t="s">
        <v>30</v>
      </c>
      <c r="B54" s="102" t="s">
        <v>46</v>
      </c>
      <c r="C54" s="105">
        <v>46</v>
      </c>
      <c r="D54" s="24">
        <v>52</v>
      </c>
      <c r="E54" s="24">
        <v>45</v>
      </c>
      <c r="F54" s="105">
        <v>42</v>
      </c>
      <c r="G54" s="113">
        <v>39</v>
      </c>
      <c r="H54" s="24">
        <v>48</v>
      </c>
      <c r="I54" s="24">
        <v>48</v>
      </c>
      <c r="J54" s="24">
        <v>40</v>
      </c>
      <c r="K54" s="25">
        <v>56</v>
      </c>
      <c r="L54" s="23"/>
      <c r="M54" s="31">
        <f t="shared" si="4"/>
        <v>39</v>
      </c>
      <c r="N54" s="22">
        <f t="shared" si="5"/>
        <v>56</v>
      </c>
      <c r="O54" s="87">
        <f t="shared" si="6"/>
        <v>46.222222222222221</v>
      </c>
      <c r="P54" s="9"/>
      <c r="R54" s="3"/>
    </row>
    <row r="55" spans="1:18" x14ac:dyDescent="0.3">
      <c r="A55" s="101" t="s">
        <v>31</v>
      </c>
      <c r="B55" s="102" t="s">
        <v>46</v>
      </c>
      <c r="C55" s="105">
        <v>21</v>
      </c>
      <c r="D55" s="24">
        <v>23</v>
      </c>
      <c r="E55" s="24">
        <v>20</v>
      </c>
      <c r="F55" s="105">
        <v>14</v>
      </c>
      <c r="G55" s="113">
        <v>13</v>
      </c>
      <c r="H55" s="24">
        <v>14</v>
      </c>
      <c r="I55" s="24">
        <v>14</v>
      </c>
      <c r="J55" s="24">
        <v>12</v>
      </c>
      <c r="K55" s="25">
        <v>16</v>
      </c>
      <c r="L55" s="23"/>
      <c r="M55" s="31">
        <f t="shared" si="4"/>
        <v>12</v>
      </c>
      <c r="N55" s="22">
        <f t="shared" si="5"/>
        <v>23</v>
      </c>
      <c r="O55" s="87">
        <f t="shared" si="6"/>
        <v>16.333333333333332</v>
      </c>
      <c r="P55" s="9"/>
      <c r="R55" s="3"/>
    </row>
    <row r="56" spans="1:18" x14ac:dyDescent="0.3">
      <c r="A56" s="101" t="s">
        <v>32</v>
      </c>
      <c r="B56" s="102" t="s">
        <v>47</v>
      </c>
      <c r="C56" s="107">
        <v>0.11</v>
      </c>
      <c r="D56" s="24">
        <v>9.9000000000000005E-2</v>
      </c>
      <c r="E56" s="24" t="s">
        <v>48</v>
      </c>
      <c r="F56" s="107" t="s">
        <v>48</v>
      </c>
      <c r="G56" s="115" t="s">
        <v>48</v>
      </c>
      <c r="H56" s="24" t="s">
        <v>48</v>
      </c>
      <c r="I56" s="24" t="s">
        <v>48</v>
      </c>
      <c r="J56" s="24" t="s">
        <v>48</v>
      </c>
      <c r="K56" s="25" t="s">
        <v>48</v>
      </c>
      <c r="L56" s="23"/>
      <c r="M56" s="31" t="s">
        <v>48</v>
      </c>
      <c r="N56" s="23">
        <f t="shared" si="5"/>
        <v>0.11</v>
      </c>
      <c r="O56" s="87">
        <v>2.3222222222222224E-2</v>
      </c>
      <c r="P56" s="9"/>
      <c r="R56" s="3"/>
    </row>
    <row r="57" spans="1:18" x14ac:dyDescent="0.3">
      <c r="A57" s="101" t="s">
        <v>33</v>
      </c>
      <c r="B57" s="102" t="s">
        <v>47</v>
      </c>
      <c r="C57" s="103">
        <v>7.3</v>
      </c>
      <c r="D57" s="24">
        <v>7</v>
      </c>
      <c r="E57" s="24">
        <v>1.8</v>
      </c>
      <c r="F57" s="146">
        <v>2.1</v>
      </c>
      <c r="G57" s="147">
        <v>8.9</v>
      </c>
      <c r="H57" s="24" t="s">
        <v>49</v>
      </c>
      <c r="I57" s="24">
        <v>1.7</v>
      </c>
      <c r="J57" s="24">
        <v>2.1</v>
      </c>
      <c r="K57" s="25" t="s">
        <v>49</v>
      </c>
      <c r="L57" s="23"/>
      <c r="M57" s="31" t="s">
        <v>49</v>
      </c>
      <c r="N57" s="148">
        <f t="shared" si="5"/>
        <v>8.9</v>
      </c>
      <c r="O57" s="87">
        <v>4.4142857142857146</v>
      </c>
      <c r="P57" s="9"/>
      <c r="R57" s="3"/>
    </row>
    <row r="58" spans="1:18" x14ac:dyDescent="0.3">
      <c r="A58" s="101" t="s">
        <v>34</v>
      </c>
      <c r="B58" s="102" t="s">
        <v>47</v>
      </c>
      <c r="C58" s="103">
        <v>2.4</v>
      </c>
      <c r="D58" s="24">
        <v>1.8</v>
      </c>
      <c r="E58" s="24">
        <v>1</v>
      </c>
      <c r="F58" s="103">
        <v>1.2</v>
      </c>
      <c r="G58" s="114">
        <v>2.2000000000000002</v>
      </c>
      <c r="H58" s="24" t="s">
        <v>49</v>
      </c>
      <c r="I58" s="24" t="s">
        <v>49</v>
      </c>
      <c r="J58" s="24" t="s">
        <v>49</v>
      </c>
      <c r="K58" s="25" t="s">
        <v>49</v>
      </c>
      <c r="L58" s="23"/>
      <c r="M58" s="31" t="s">
        <v>49</v>
      </c>
      <c r="N58" s="22">
        <f t="shared" si="5"/>
        <v>2.4</v>
      </c>
      <c r="O58" s="87">
        <v>1.7200000000000002</v>
      </c>
      <c r="P58" s="9"/>
      <c r="R58" s="3"/>
    </row>
    <row r="59" spans="1:18" x14ac:dyDescent="0.3">
      <c r="A59" s="101" t="s">
        <v>35</v>
      </c>
      <c r="B59" s="102" t="s">
        <v>47</v>
      </c>
      <c r="C59" s="105">
        <v>280</v>
      </c>
      <c r="D59" s="24">
        <v>260</v>
      </c>
      <c r="E59" s="24">
        <v>180</v>
      </c>
      <c r="F59" s="105">
        <v>150</v>
      </c>
      <c r="G59" s="113">
        <v>210</v>
      </c>
      <c r="H59" s="24">
        <v>220</v>
      </c>
      <c r="I59" s="24">
        <v>210</v>
      </c>
      <c r="J59" s="24">
        <v>610</v>
      </c>
      <c r="K59" s="25">
        <v>480</v>
      </c>
      <c r="L59" s="23"/>
      <c r="M59" s="31">
        <f t="shared" si="4"/>
        <v>150</v>
      </c>
      <c r="N59" s="22">
        <f t="shared" si="5"/>
        <v>610</v>
      </c>
      <c r="O59" s="87">
        <f t="shared" si="6"/>
        <v>288.88888888888891</v>
      </c>
      <c r="P59" s="9"/>
      <c r="R59" s="3"/>
    </row>
    <row r="60" spans="1:18" x14ac:dyDescent="0.3">
      <c r="A60" s="101" t="s">
        <v>36</v>
      </c>
      <c r="B60" s="102" t="s">
        <v>47</v>
      </c>
      <c r="C60" s="105">
        <v>3.8</v>
      </c>
      <c r="D60" s="24">
        <v>3.3</v>
      </c>
      <c r="E60" s="24">
        <v>16</v>
      </c>
      <c r="F60" s="103">
        <v>3.4</v>
      </c>
      <c r="G60" s="113">
        <v>8.3000000000000007</v>
      </c>
      <c r="H60" s="24">
        <v>4.5999999999999996</v>
      </c>
      <c r="I60" s="24">
        <v>8</v>
      </c>
      <c r="J60" s="24">
        <v>25</v>
      </c>
      <c r="K60" s="25">
        <v>21</v>
      </c>
      <c r="L60" s="23"/>
      <c r="M60" s="31">
        <f t="shared" si="4"/>
        <v>3.3</v>
      </c>
      <c r="N60" s="22">
        <f t="shared" si="5"/>
        <v>25</v>
      </c>
      <c r="O60" s="87">
        <f t="shared" si="6"/>
        <v>10.377777777777778</v>
      </c>
      <c r="P60" s="9"/>
      <c r="R60" s="3"/>
    </row>
    <row r="61" spans="1:18" x14ac:dyDescent="0.3">
      <c r="A61" s="101" t="s">
        <v>37</v>
      </c>
      <c r="B61" s="102" t="s">
        <v>47</v>
      </c>
      <c r="C61" s="103">
        <v>3.1</v>
      </c>
      <c r="D61" s="24">
        <v>3</v>
      </c>
      <c r="E61" s="24">
        <v>2</v>
      </c>
      <c r="F61" s="103">
        <v>1.3</v>
      </c>
      <c r="G61" s="114">
        <v>2.2999999999999998</v>
      </c>
      <c r="H61" s="24" t="s">
        <v>49</v>
      </c>
      <c r="I61" s="24" t="s">
        <v>49</v>
      </c>
      <c r="J61" s="24" t="s">
        <v>49</v>
      </c>
      <c r="K61" s="25" t="s">
        <v>49</v>
      </c>
      <c r="L61" s="23"/>
      <c r="M61" s="31">
        <f t="shared" si="4"/>
        <v>1.3</v>
      </c>
      <c r="N61" s="22">
        <f t="shared" si="5"/>
        <v>3.1</v>
      </c>
      <c r="O61" s="87">
        <v>2.34</v>
      </c>
      <c r="P61" s="9"/>
      <c r="R61" s="3"/>
    </row>
    <row r="62" spans="1:18" x14ac:dyDescent="0.3">
      <c r="A62" s="101" t="s">
        <v>38</v>
      </c>
      <c r="B62" s="102" t="s">
        <v>47</v>
      </c>
      <c r="C62" s="107" t="s">
        <v>49</v>
      </c>
      <c r="D62" s="24" t="s">
        <v>49</v>
      </c>
      <c r="E62" s="24" t="s">
        <v>49</v>
      </c>
      <c r="F62" s="107" t="s">
        <v>49</v>
      </c>
      <c r="G62" s="115" t="s">
        <v>49</v>
      </c>
      <c r="H62" s="24" t="s">
        <v>49</v>
      </c>
      <c r="I62" s="24" t="s">
        <v>49</v>
      </c>
      <c r="J62" s="24" t="s">
        <v>49</v>
      </c>
      <c r="K62" s="25" t="s">
        <v>49</v>
      </c>
      <c r="L62" s="23"/>
      <c r="M62" s="31" t="s">
        <v>49</v>
      </c>
      <c r="N62" s="22" t="s">
        <v>49</v>
      </c>
      <c r="O62" s="87" t="s">
        <v>49</v>
      </c>
      <c r="P62" s="9"/>
      <c r="R62" s="3"/>
    </row>
    <row r="63" spans="1:18" x14ac:dyDescent="0.3">
      <c r="A63" s="101" t="s">
        <v>39</v>
      </c>
      <c r="B63" s="102" t="s">
        <v>47</v>
      </c>
      <c r="C63" s="107" t="s">
        <v>49</v>
      </c>
      <c r="D63" s="24" t="s">
        <v>49</v>
      </c>
      <c r="E63" s="24" t="s">
        <v>49</v>
      </c>
      <c r="F63" s="107" t="s">
        <v>49</v>
      </c>
      <c r="G63" s="114">
        <v>1</v>
      </c>
      <c r="H63" s="24" t="s">
        <v>49</v>
      </c>
      <c r="I63" s="24" t="s">
        <v>49</v>
      </c>
      <c r="J63" s="24" t="s">
        <v>49</v>
      </c>
      <c r="K63" s="25">
        <v>1.1000000000000001</v>
      </c>
      <c r="L63" s="23"/>
      <c r="M63" s="33" t="s">
        <v>49</v>
      </c>
      <c r="N63" s="22">
        <f t="shared" si="5"/>
        <v>1.1000000000000001</v>
      </c>
      <c r="O63" s="87">
        <v>0.23333333333333334</v>
      </c>
      <c r="P63" s="9"/>
      <c r="R63" s="3"/>
    </row>
    <row r="64" spans="1:18" x14ac:dyDescent="0.3">
      <c r="A64" s="101" t="s">
        <v>40</v>
      </c>
      <c r="B64" s="102" t="s">
        <v>47</v>
      </c>
      <c r="C64" s="105">
        <v>21</v>
      </c>
      <c r="D64" s="24">
        <v>19</v>
      </c>
      <c r="E64" s="24">
        <v>7.4</v>
      </c>
      <c r="F64" s="103">
        <v>6.4</v>
      </c>
      <c r="G64" s="113">
        <v>13</v>
      </c>
      <c r="H64" s="24">
        <v>2.5</v>
      </c>
      <c r="I64" s="24">
        <v>1.8</v>
      </c>
      <c r="J64" s="24">
        <v>2.8</v>
      </c>
      <c r="K64" s="25">
        <v>16</v>
      </c>
      <c r="L64" s="23"/>
      <c r="M64" s="31">
        <f t="shared" si="4"/>
        <v>1.8</v>
      </c>
      <c r="N64" s="22">
        <f t="shared" si="5"/>
        <v>21</v>
      </c>
      <c r="O64" s="87">
        <f t="shared" si="6"/>
        <v>9.9888888888888872</v>
      </c>
      <c r="P64" s="9"/>
      <c r="R64" s="3"/>
    </row>
    <row r="65" spans="1:18" x14ac:dyDescent="0.3">
      <c r="A65" s="101" t="s">
        <v>41</v>
      </c>
      <c r="B65" s="102" t="s">
        <v>47</v>
      </c>
      <c r="C65" s="107" t="s">
        <v>50</v>
      </c>
      <c r="D65" s="24" t="s">
        <v>50</v>
      </c>
      <c r="E65" s="24" t="s">
        <v>50</v>
      </c>
      <c r="F65" s="107" t="s">
        <v>50</v>
      </c>
      <c r="G65" s="115" t="s">
        <v>50</v>
      </c>
      <c r="H65" s="24" t="s">
        <v>50</v>
      </c>
      <c r="I65" s="75" t="s">
        <v>63</v>
      </c>
      <c r="J65" s="75" t="s">
        <v>63</v>
      </c>
      <c r="K65" s="126" t="s">
        <v>63</v>
      </c>
      <c r="L65" s="23"/>
      <c r="M65" s="31" t="s">
        <v>50</v>
      </c>
      <c r="N65" s="22" t="s">
        <v>50</v>
      </c>
      <c r="O65" s="87" t="s">
        <v>50</v>
      </c>
      <c r="P65" s="9"/>
      <c r="R65" s="3"/>
    </row>
    <row r="66" spans="1:18" ht="26.4" x14ac:dyDescent="0.3">
      <c r="A66" s="116" t="s">
        <v>42</v>
      </c>
      <c r="B66" s="117" t="s">
        <v>47</v>
      </c>
      <c r="C66" s="118" t="s">
        <v>51</v>
      </c>
      <c r="D66" s="26" t="s">
        <v>51</v>
      </c>
      <c r="E66" s="26" t="s">
        <v>51</v>
      </c>
      <c r="F66" s="118" t="s">
        <v>51</v>
      </c>
      <c r="G66" s="125" t="s">
        <v>63</v>
      </c>
      <c r="H66" s="125" t="s">
        <v>63</v>
      </c>
      <c r="I66" s="125" t="s">
        <v>63</v>
      </c>
      <c r="J66" s="125" t="s">
        <v>63</v>
      </c>
      <c r="K66" s="127" t="s">
        <v>63</v>
      </c>
      <c r="L66" s="23"/>
      <c r="M66" s="61" t="s">
        <v>51</v>
      </c>
      <c r="N66" s="89" t="s">
        <v>51</v>
      </c>
      <c r="O66" s="90" t="s">
        <v>51</v>
      </c>
      <c r="P66" s="9"/>
      <c r="R66" s="3"/>
    </row>
    <row r="67" spans="1:18" x14ac:dyDescent="0.3">
      <c r="A67" s="128" t="s">
        <v>64</v>
      </c>
      <c r="B67" s="124"/>
      <c r="C67" s="124"/>
      <c r="D67" s="24"/>
      <c r="E67" s="24"/>
      <c r="F67" s="124"/>
      <c r="G67" s="129"/>
      <c r="H67" s="20"/>
      <c r="I67" s="20"/>
      <c r="J67" s="20"/>
      <c r="K67" s="24"/>
      <c r="L67" s="23"/>
      <c r="M67" s="22"/>
      <c r="N67" s="22"/>
      <c r="O67" s="22"/>
      <c r="P67" s="9"/>
      <c r="R67" s="3"/>
    </row>
    <row r="68" spans="1:18" x14ac:dyDescent="0.3">
      <c r="A68" s="128"/>
      <c r="B68" s="124"/>
      <c r="C68" s="124"/>
      <c r="D68" s="24"/>
      <c r="E68" s="24"/>
      <c r="F68" s="124"/>
      <c r="G68" s="129"/>
      <c r="H68" s="20"/>
      <c r="I68" s="20"/>
      <c r="J68" s="20"/>
      <c r="K68" s="24"/>
      <c r="L68" s="23"/>
      <c r="M68" s="22"/>
      <c r="N68" s="22"/>
      <c r="O68" s="22"/>
      <c r="P68" s="9"/>
      <c r="R68" s="3"/>
    </row>
    <row r="69" spans="1:18" x14ac:dyDescent="0.3">
      <c r="A69" s="38"/>
      <c r="B69" s="43"/>
      <c r="C69" s="194">
        <v>2018</v>
      </c>
      <c r="D69" s="195"/>
      <c r="E69" s="196"/>
      <c r="F69" s="195">
        <v>2019</v>
      </c>
      <c r="G69" s="195"/>
      <c r="H69" s="195"/>
      <c r="I69" s="195"/>
      <c r="J69" s="195"/>
      <c r="K69" s="196"/>
      <c r="L69" s="21"/>
      <c r="M69" s="191" t="s">
        <v>7</v>
      </c>
      <c r="N69" s="192"/>
      <c r="O69" s="193"/>
      <c r="P69" s="9"/>
      <c r="R69" s="3"/>
    </row>
    <row r="70" spans="1:18" x14ac:dyDescent="0.25">
      <c r="A70" s="44" t="s">
        <v>7</v>
      </c>
      <c r="B70" s="60" t="s">
        <v>0</v>
      </c>
      <c r="C70" s="38" t="s">
        <v>2</v>
      </c>
      <c r="D70" s="43" t="s">
        <v>8</v>
      </c>
      <c r="E70" s="39" t="s">
        <v>9</v>
      </c>
      <c r="F70" s="38" t="s">
        <v>11</v>
      </c>
      <c r="G70" s="43" t="s">
        <v>3</v>
      </c>
      <c r="H70" s="43" t="s">
        <v>1</v>
      </c>
      <c r="I70" s="43" t="s">
        <v>12</v>
      </c>
      <c r="J70" s="43" t="s">
        <v>13</v>
      </c>
      <c r="K70" s="39" t="s">
        <v>2</v>
      </c>
      <c r="L70" s="21"/>
      <c r="M70" s="38" t="s">
        <v>60</v>
      </c>
      <c r="N70" s="43" t="s">
        <v>61</v>
      </c>
      <c r="O70" s="39" t="s">
        <v>4</v>
      </c>
      <c r="P70" s="9"/>
      <c r="R70" s="3"/>
    </row>
    <row r="71" spans="1:18" x14ac:dyDescent="0.25">
      <c r="A71" s="95" t="s">
        <v>14</v>
      </c>
      <c r="B71" s="96" t="s">
        <v>15</v>
      </c>
      <c r="C71" s="8">
        <v>101.87</v>
      </c>
      <c r="D71" s="8">
        <v>99.19</v>
      </c>
      <c r="E71" s="98">
        <v>99.19</v>
      </c>
      <c r="F71" s="8">
        <v>101.87</v>
      </c>
      <c r="G71" s="8">
        <v>101.87</v>
      </c>
      <c r="H71" s="8">
        <v>101.87</v>
      </c>
      <c r="I71" s="8">
        <v>101.87</v>
      </c>
      <c r="J71" s="8">
        <v>101.87</v>
      </c>
      <c r="K71" s="98">
        <v>101.87</v>
      </c>
      <c r="L71" s="6"/>
      <c r="M71" s="84">
        <f>MIN(C71:K71)</f>
        <v>99.19</v>
      </c>
      <c r="N71" s="85">
        <f>MAX(C71:K71)</f>
        <v>101.87</v>
      </c>
      <c r="O71" s="86">
        <f>AVERAGE(C71:K71)</f>
        <v>101.27444444444444</v>
      </c>
      <c r="P71" s="9"/>
      <c r="R71" s="3"/>
    </row>
    <row r="72" spans="1:18" x14ac:dyDescent="0.25">
      <c r="A72" s="95" t="s">
        <v>16</v>
      </c>
      <c r="B72" s="96" t="s">
        <v>17</v>
      </c>
      <c r="C72" s="8">
        <v>2.93</v>
      </c>
      <c r="D72" s="8">
        <v>5.89</v>
      </c>
      <c r="E72" s="99">
        <v>5.57</v>
      </c>
      <c r="F72" s="8">
        <v>5.37</v>
      </c>
      <c r="G72" s="8">
        <v>5.27</v>
      </c>
      <c r="H72" s="8">
        <v>5.47</v>
      </c>
      <c r="I72" s="8">
        <v>5.24</v>
      </c>
      <c r="J72" s="8">
        <v>5.42</v>
      </c>
      <c r="K72" s="99">
        <v>5.41</v>
      </c>
      <c r="L72" s="6"/>
      <c r="M72" s="45">
        <f t="shared" ref="M72:M97" si="7">MIN(C72:K72)</f>
        <v>2.93</v>
      </c>
      <c r="N72" s="23">
        <f t="shared" ref="N72:N97" si="8">MAX(C72:K72)</f>
        <v>5.89</v>
      </c>
      <c r="O72" s="32">
        <f t="shared" ref="O72:O97" si="9">AVERAGE(C72:K72)</f>
        <v>5.1744444444444451</v>
      </c>
      <c r="P72" s="9"/>
      <c r="R72" s="3"/>
    </row>
    <row r="73" spans="1:18" s="173" customFormat="1" x14ac:dyDescent="0.25">
      <c r="A73" s="157" t="s">
        <v>18</v>
      </c>
      <c r="B73" s="158" t="s">
        <v>15</v>
      </c>
      <c r="C73" s="160">
        <f t="shared" ref="C73:G73" si="10">C71-C72</f>
        <v>98.94</v>
      </c>
      <c r="D73" s="160">
        <f t="shared" si="10"/>
        <v>93.3</v>
      </c>
      <c r="E73" s="162">
        <f t="shared" si="10"/>
        <v>93.62</v>
      </c>
      <c r="F73" s="160">
        <f t="shared" si="10"/>
        <v>96.5</v>
      </c>
      <c r="G73" s="160">
        <f t="shared" si="10"/>
        <v>96.600000000000009</v>
      </c>
      <c r="H73" s="160">
        <f>H71-H72</f>
        <v>96.4</v>
      </c>
      <c r="I73" s="160">
        <f t="shared" ref="I73:K73" si="11">I71-I72</f>
        <v>96.63000000000001</v>
      </c>
      <c r="J73" s="160">
        <f t="shared" si="11"/>
        <v>96.45</v>
      </c>
      <c r="K73" s="162">
        <f t="shared" si="11"/>
        <v>96.460000000000008</v>
      </c>
      <c r="L73" s="163"/>
      <c r="M73" s="170">
        <f t="shared" si="7"/>
        <v>93.3</v>
      </c>
      <c r="N73" s="171">
        <f t="shared" si="8"/>
        <v>98.94</v>
      </c>
      <c r="O73" s="166">
        <f t="shared" si="9"/>
        <v>96.100000000000009</v>
      </c>
      <c r="P73" s="167"/>
    </row>
    <row r="74" spans="1:18" x14ac:dyDescent="0.25">
      <c r="A74" s="95" t="s">
        <v>56</v>
      </c>
      <c r="B74" s="96" t="s">
        <v>17</v>
      </c>
      <c r="C74" s="75" t="s">
        <v>63</v>
      </c>
      <c r="D74" s="75" t="s">
        <v>63</v>
      </c>
      <c r="E74" s="126" t="s">
        <v>63</v>
      </c>
      <c r="F74" s="75" t="s">
        <v>63</v>
      </c>
      <c r="G74" s="8">
        <v>12.1</v>
      </c>
      <c r="H74" s="75" t="s">
        <v>63</v>
      </c>
      <c r="I74" s="75" t="s">
        <v>63</v>
      </c>
      <c r="J74" s="75" t="s">
        <v>63</v>
      </c>
      <c r="K74" s="126" t="s">
        <v>63</v>
      </c>
      <c r="L74" s="7"/>
      <c r="M74" s="45">
        <f t="shared" si="7"/>
        <v>12.1</v>
      </c>
      <c r="N74" s="23">
        <f t="shared" si="8"/>
        <v>12.1</v>
      </c>
      <c r="O74" s="32">
        <f t="shared" si="9"/>
        <v>12.1</v>
      </c>
      <c r="P74" s="9"/>
      <c r="R74" s="3"/>
    </row>
    <row r="75" spans="1:18" x14ac:dyDescent="0.3">
      <c r="A75" s="101" t="s">
        <v>19</v>
      </c>
      <c r="B75" s="102" t="s">
        <v>52</v>
      </c>
      <c r="C75" s="103">
        <v>8</v>
      </c>
      <c r="D75" s="24">
        <v>7.2</v>
      </c>
      <c r="E75" s="24">
        <v>7.9</v>
      </c>
      <c r="F75" s="103">
        <v>7.8</v>
      </c>
      <c r="G75" s="75">
        <v>7.9</v>
      </c>
      <c r="H75" s="104">
        <v>8</v>
      </c>
      <c r="I75" s="24">
        <v>8</v>
      </c>
      <c r="J75" s="104">
        <v>8</v>
      </c>
      <c r="K75" s="25">
        <v>8.4</v>
      </c>
      <c r="L75" s="7"/>
      <c r="M75" s="45">
        <f t="shared" si="7"/>
        <v>7.2</v>
      </c>
      <c r="N75" s="23">
        <f t="shared" si="8"/>
        <v>8.4</v>
      </c>
      <c r="O75" s="32">
        <f t="shared" si="9"/>
        <v>7.9111111111111114</v>
      </c>
      <c r="P75" s="9"/>
      <c r="R75" s="3"/>
    </row>
    <row r="76" spans="1:18" x14ac:dyDescent="0.3">
      <c r="A76" s="101" t="s">
        <v>20</v>
      </c>
      <c r="B76" s="102" t="s">
        <v>43</v>
      </c>
      <c r="C76" s="105">
        <v>960</v>
      </c>
      <c r="D76" s="24">
        <v>1100</v>
      </c>
      <c r="E76" s="24">
        <v>1100</v>
      </c>
      <c r="F76" s="105">
        <v>1300</v>
      </c>
      <c r="G76" s="75">
        <v>1200</v>
      </c>
      <c r="H76" s="106">
        <v>1200</v>
      </c>
      <c r="I76" s="24">
        <v>680</v>
      </c>
      <c r="J76" s="106">
        <v>1200</v>
      </c>
      <c r="K76" s="25">
        <v>1000</v>
      </c>
      <c r="L76" s="7"/>
      <c r="M76" s="92">
        <f t="shared" si="7"/>
        <v>680</v>
      </c>
      <c r="N76" s="91">
        <f t="shared" si="8"/>
        <v>1300</v>
      </c>
      <c r="O76" s="32">
        <f t="shared" si="9"/>
        <v>1082.2222222222222</v>
      </c>
      <c r="P76" s="9"/>
      <c r="R76" s="3"/>
    </row>
    <row r="77" spans="1:18" ht="26.4" x14ac:dyDescent="0.3">
      <c r="A77" s="101" t="s">
        <v>21</v>
      </c>
      <c r="B77" s="102" t="s">
        <v>44</v>
      </c>
      <c r="C77" s="107" t="s">
        <v>58</v>
      </c>
      <c r="D77" s="24">
        <v>9</v>
      </c>
      <c r="E77" s="24" t="s">
        <v>54</v>
      </c>
      <c r="F77" s="107" t="s">
        <v>55</v>
      </c>
      <c r="G77" s="75" t="s">
        <v>63</v>
      </c>
      <c r="H77" s="75" t="s">
        <v>63</v>
      </c>
      <c r="I77" s="75" t="s">
        <v>63</v>
      </c>
      <c r="J77" s="75" t="s">
        <v>63</v>
      </c>
      <c r="K77" s="126" t="s">
        <v>63</v>
      </c>
      <c r="L77" s="11"/>
      <c r="M77" s="92" t="s">
        <v>54</v>
      </c>
      <c r="N77" s="91">
        <v>10</v>
      </c>
      <c r="O77" s="87">
        <v>4.5</v>
      </c>
      <c r="P77" s="9"/>
      <c r="R77" s="3"/>
    </row>
    <row r="78" spans="1:18" ht="26.4" x14ac:dyDescent="0.3">
      <c r="A78" s="101" t="s">
        <v>22</v>
      </c>
      <c r="B78" s="102" t="s">
        <v>44</v>
      </c>
      <c r="C78" s="105">
        <v>14</v>
      </c>
      <c r="D78" s="24" t="s">
        <v>51</v>
      </c>
      <c r="E78" s="24">
        <v>17</v>
      </c>
      <c r="F78" s="105">
        <v>24</v>
      </c>
      <c r="G78" s="75" t="s">
        <v>63</v>
      </c>
      <c r="H78" s="75" t="s">
        <v>63</v>
      </c>
      <c r="I78" s="75" t="s">
        <v>63</v>
      </c>
      <c r="J78" s="75" t="s">
        <v>63</v>
      </c>
      <c r="K78" s="126" t="s">
        <v>63</v>
      </c>
      <c r="L78" s="6"/>
      <c r="M78" s="92" t="s">
        <v>51</v>
      </c>
      <c r="N78" s="91">
        <f t="shared" si="8"/>
        <v>24</v>
      </c>
      <c r="O78" s="32">
        <v>13.75</v>
      </c>
      <c r="P78" s="9"/>
      <c r="R78" s="3"/>
    </row>
    <row r="79" spans="1:18" x14ac:dyDescent="0.3">
      <c r="A79" s="101" t="s">
        <v>23</v>
      </c>
      <c r="B79" s="102" t="s">
        <v>46</v>
      </c>
      <c r="C79" s="105">
        <v>420</v>
      </c>
      <c r="D79" s="24">
        <v>410</v>
      </c>
      <c r="E79" s="24">
        <v>370</v>
      </c>
      <c r="F79" s="105">
        <v>340</v>
      </c>
      <c r="G79" s="75">
        <v>440</v>
      </c>
      <c r="H79" s="24">
        <v>410</v>
      </c>
      <c r="I79" s="24">
        <v>360</v>
      </c>
      <c r="J79" s="24">
        <v>180</v>
      </c>
      <c r="K79" s="25">
        <v>130</v>
      </c>
      <c r="L79" s="2"/>
      <c r="M79" s="92">
        <f t="shared" si="7"/>
        <v>130</v>
      </c>
      <c r="N79" s="91">
        <f t="shared" si="8"/>
        <v>440</v>
      </c>
      <c r="O79" s="32">
        <f t="shared" si="9"/>
        <v>340</v>
      </c>
      <c r="P79" s="1"/>
      <c r="R79" s="3"/>
    </row>
    <row r="80" spans="1:18" x14ac:dyDescent="0.3">
      <c r="A80" s="101" t="s">
        <v>24</v>
      </c>
      <c r="B80" s="102" t="s">
        <v>46</v>
      </c>
      <c r="C80" s="105">
        <v>42</v>
      </c>
      <c r="D80" s="24">
        <v>41</v>
      </c>
      <c r="E80" s="24">
        <v>41</v>
      </c>
      <c r="F80" s="105">
        <v>46</v>
      </c>
      <c r="G80" s="75">
        <v>58</v>
      </c>
      <c r="H80" s="24">
        <v>42</v>
      </c>
      <c r="I80" s="24">
        <v>57</v>
      </c>
      <c r="J80" s="24">
        <v>56</v>
      </c>
      <c r="K80" s="25">
        <v>44</v>
      </c>
      <c r="L80" s="7"/>
      <c r="M80" s="92">
        <f t="shared" si="7"/>
        <v>41</v>
      </c>
      <c r="N80" s="91">
        <f t="shared" si="8"/>
        <v>58</v>
      </c>
      <c r="O80" s="32">
        <f t="shared" si="9"/>
        <v>47.444444444444443</v>
      </c>
      <c r="P80" s="9"/>
      <c r="R80" s="3"/>
    </row>
    <row r="81" spans="1:18" x14ac:dyDescent="0.3">
      <c r="A81" s="101" t="s">
        <v>25</v>
      </c>
      <c r="B81" s="102" t="s">
        <v>46</v>
      </c>
      <c r="C81" s="108">
        <v>5.0999999999999997E-2</v>
      </c>
      <c r="D81" s="24" t="s">
        <v>53</v>
      </c>
      <c r="E81" s="24">
        <v>7.3999999999999996E-2</v>
      </c>
      <c r="F81" s="110">
        <v>0.24</v>
      </c>
      <c r="G81" s="109">
        <v>0.28999999999999998</v>
      </c>
      <c r="H81" s="24" t="s">
        <v>53</v>
      </c>
      <c r="I81" s="24">
        <v>0.53</v>
      </c>
      <c r="J81" s="24" t="s">
        <v>53</v>
      </c>
      <c r="K81" s="25" t="s">
        <v>53</v>
      </c>
      <c r="L81" s="7"/>
      <c r="M81" s="45" t="s">
        <v>53</v>
      </c>
      <c r="N81" s="23">
        <f t="shared" si="8"/>
        <v>0.53</v>
      </c>
      <c r="O81" s="32">
        <v>0.13166666666666668</v>
      </c>
      <c r="P81" s="9"/>
      <c r="R81" s="3"/>
    </row>
    <row r="82" spans="1:18" x14ac:dyDescent="0.3">
      <c r="A82" s="101" t="s">
        <v>26</v>
      </c>
      <c r="B82" s="102" t="s">
        <v>46</v>
      </c>
      <c r="C82" s="110">
        <v>0.75</v>
      </c>
      <c r="D82" s="24">
        <v>0.43</v>
      </c>
      <c r="E82" s="24">
        <v>1.3</v>
      </c>
      <c r="F82" s="146">
        <v>5.2</v>
      </c>
      <c r="G82" s="147">
        <v>5.2</v>
      </c>
      <c r="H82" s="24">
        <v>5.1999999999999998E-2</v>
      </c>
      <c r="I82" s="24">
        <v>8.6</v>
      </c>
      <c r="J82" s="24">
        <v>0.74</v>
      </c>
      <c r="K82" s="25">
        <v>0.1</v>
      </c>
      <c r="L82" s="7"/>
      <c r="M82" s="45">
        <f t="shared" si="7"/>
        <v>5.1999999999999998E-2</v>
      </c>
      <c r="N82" s="23">
        <f t="shared" si="8"/>
        <v>8.6</v>
      </c>
      <c r="O82" s="32">
        <f t="shared" si="9"/>
        <v>2.4857777777777774</v>
      </c>
      <c r="P82" s="9"/>
      <c r="R82" s="3"/>
    </row>
    <row r="83" spans="1:18" x14ac:dyDescent="0.3">
      <c r="A83" s="111" t="s">
        <v>57</v>
      </c>
      <c r="B83" s="102"/>
      <c r="C83" s="110"/>
      <c r="D83" s="24"/>
      <c r="E83" s="25"/>
      <c r="F83" s="64"/>
      <c r="G83" s="112"/>
      <c r="H83" s="24"/>
      <c r="I83" s="131">
        <v>3</v>
      </c>
      <c r="J83" s="149"/>
      <c r="K83" s="150"/>
      <c r="L83" s="151"/>
      <c r="M83" s="152">
        <f t="shared" si="7"/>
        <v>3</v>
      </c>
      <c r="N83" s="153">
        <f t="shared" si="8"/>
        <v>3</v>
      </c>
      <c r="O83" s="154">
        <f t="shared" si="9"/>
        <v>3</v>
      </c>
      <c r="P83" s="9"/>
      <c r="R83" s="3"/>
    </row>
    <row r="84" spans="1:18" x14ac:dyDescent="0.3">
      <c r="A84" s="101" t="s">
        <v>27</v>
      </c>
      <c r="B84" s="102" t="s">
        <v>46</v>
      </c>
      <c r="C84" s="105">
        <v>240</v>
      </c>
      <c r="D84" s="24">
        <v>250</v>
      </c>
      <c r="E84" s="25">
        <v>270</v>
      </c>
      <c r="F84" s="33">
        <v>400</v>
      </c>
      <c r="G84" s="113">
        <v>510</v>
      </c>
      <c r="H84" s="24">
        <v>310</v>
      </c>
      <c r="I84" s="24">
        <v>530</v>
      </c>
      <c r="J84" s="24">
        <v>370</v>
      </c>
      <c r="K84" s="25">
        <v>340</v>
      </c>
      <c r="L84" s="6"/>
      <c r="M84" s="92">
        <f t="shared" si="7"/>
        <v>240</v>
      </c>
      <c r="N84" s="91">
        <f t="shared" si="8"/>
        <v>530</v>
      </c>
      <c r="O84" s="32">
        <f t="shared" si="9"/>
        <v>357.77777777777777</v>
      </c>
      <c r="P84" s="9"/>
      <c r="R84" s="3"/>
    </row>
    <row r="85" spans="1:18" x14ac:dyDescent="0.3">
      <c r="A85" s="101" t="s">
        <v>28</v>
      </c>
      <c r="B85" s="102" t="s">
        <v>46</v>
      </c>
      <c r="C85" s="105">
        <v>160</v>
      </c>
      <c r="D85" s="24">
        <v>130</v>
      </c>
      <c r="E85" s="25">
        <v>180</v>
      </c>
      <c r="F85" s="33">
        <v>220</v>
      </c>
      <c r="G85" s="113">
        <v>220</v>
      </c>
      <c r="H85" s="24">
        <v>220</v>
      </c>
      <c r="I85" s="24">
        <v>460</v>
      </c>
      <c r="J85" s="24">
        <v>210</v>
      </c>
      <c r="K85" s="25">
        <v>260</v>
      </c>
      <c r="L85" s="2"/>
      <c r="M85" s="92">
        <f t="shared" si="7"/>
        <v>130</v>
      </c>
      <c r="N85" s="91">
        <f t="shared" si="8"/>
        <v>460</v>
      </c>
      <c r="O85" s="32">
        <f t="shared" si="9"/>
        <v>228.88888888888889</v>
      </c>
      <c r="P85" s="1"/>
      <c r="R85" s="3"/>
    </row>
    <row r="86" spans="1:18" x14ac:dyDescent="0.3">
      <c r="A86" s="101" t="s">
        <v>29</v>
      </c>
      <c r="B86" s="102" t="s">
        <v>46</v>
      </c>
      <c r="C86" s="105">
        <v>7.9</v>
      </c>
      <c r="D86" s="24">
        <v>4</v>
      </c>
      <c r="E86" s="25">
        <v>4.7</v>
      </c>
      <c r="F86" s="33">
        <v>3.8</v>
      </c>
      <c r="G86" s="114">
        <v>6.4</v>
      </c>
      <c r="H86" s="24">
        <v>3.2</v>
      </c>
      <c r="I86" s="24">
        <v>6.2</v>
      </c>
      <c r="J86" s="24">
        <v>3.1</v>
      </c>
      <c r="K86" s="25">
        <v>5.0999999999999996</v>
      </c>
      <c r="L86" s="7"/>
      <c r="M86" s="45">
        <f t="shared" si="7"/>
        <v>3.1</v>
      </c>
      <c r="N86" s="23">
        <f t="shared" si="8"/>
        <v>7.9</v>
      </c>
      <c r="O86" s="32">
        <f t="shared" si="9"/>
        <v>4.9333333333333336</v>
      </c>
      <c r="P86" s="9"/>
      <c r="R86" s="3"/>
    </row>
    <row r="87" spans="1:18" x14ac:dyDescent="0.3">
      <c r="A87" s="101" t="s">
        <v>30</v>
      </c>
      <c r="B87" s="102" t="s">
        <v>46</v>
      </c>
      <c r="C87" s="105">
        <v>52</v>
      </c>
      <c r="D87" s="24">
        <v>44</v>
      </c>
      <c r="E87" s="25">
        <v>44</v>
      </c>
      <c r="F87" s="33">
        <v>40</v>
      </c>
      <c r="G87" s="113">
        <v>64</v>
      </c>
      <c r="H87" s="24">
        <v>50</v>
      </c>
      <c r="I87" s="24">
        <v>71</v>
      </c>
      <c r="J87" s="24">
        <v>46</v>
      </c>
      <c r="K87" s="25">
        <v>60</v>
      </c>
      <c r="L87" s="7"/>
      <c r="M87" s="45">
        <f t="shared" si="7"/>
        <v>40</v>
      </c>
      <c r="N87" s="23">
        <f t="shared" si="8"/>
        <v>71</v>
      </c>
      <c r="O87" s="32">
        <f t="shared" si="9"/>
        <v>52.333333333333336</v>
      </c>
      <c r="P87" s="9"/>
      <c r="R87" s="3"/>
    </row>
    <row r="88" spans="1:18" x14ac:dyDescent="0.3">
      <c r="A88" s="101" t="s">
        <v>31</v>
      </c>
      <c r="B88" s="102" t="s">
        <v>46</v>
      </c>
      <c r="C88" s="105">
        <v>19</v>
      </c>
      <c r="D88" s="24">
        <v>20</v>
      </c>
      <c r="E88" s="25">
        <v>19</v>
      </c>
      <c r="F88" s="33">
        <v>18</v>
      </c>
      <c r="G88" s="113">
        <v>27</v>
      </c>
      <c r="H88" s="24">
        <v>19</v>
      </c>
      <c r="I88" s="24">
        <v>32</v>
      </c>
      <c r="J88" s="24">
        <v>19</v>
      </c>
      <c r="K88" s="25">
        <v>22</v>
      </c>
      <c r="L88" s="7"/>
      <c r="M88" s="45">
        <f t="shared" si="7"/>
        <v>18</v>
      </c>
      <c r="N88" s="23">
        <f t="shared" si="8"/>
        <v>32</v>
      </c>
      <c r="O88" s="32">
        <f t="shared" si="9"/>
        <v>21.666666666666668</v>
      </c>
      <c r="P88" s="9"/>
      <c r="R88" s="3"/>
    </row>
    <row r="89" spans="1:18" x14ac:dyDescent="0.3">
      <c r="A89" s="101" t="s">
        <v>32</v>
      </c>
      <c r="B89" s="102" t="s">
        <v>47</v>
      </c>
      <c r="C89" s="107" t="s">
        <v>48</v>
      </c>
      <c r="D89" s="24" t="s">
        <v>48</v>
      </c>
      <c r="E89" s="25" t="s">
        <v>48</v>
      </c>
      <c r="F89" s="33" t="s">
        <v>48</v>
      </c>
      <c r="G89" s="115" t="s">
        <v>48</v>
      </c>
      <c r="H89" s="24" t="s">
        <v>48</v>
      </c>
      <c r="I89" s="24" t="s">
        <v>48</v>
      </c>
      <c r="J89" s="24" t="s">
        <v>48</v>
      </c>
      <c r="K89" s="25" t="s">
        <v>48</v>
      </c>
      <c r="L89" s="11"/>
      <c r="M89" s="45" t="s">
        <v>48</v>
      </c>
      <c r="N89" s="23" t="s">
        <v>48</v>
      </c>
      <c r="O89" s="32" t="s">
        <v>48</v>
      </c>
      <c r="P89" s="9"/>
      <c r="R89" s="3"/>
    </row>
    <row r="90" spans="1:18" x14ac:dyDescent="0.3">
      <c r="A90" s="101" t="s">
        <v>33</v>
      </c>
      <c r="B90" s="102" t="s">
        <v>47</v>
      </c>
      <c r="C90" s="103" t="s">
        <v>49</v>
      </c>
      <c r="D90" s="24">
        <v>2.4</v>
      </c>
      <c r="E90" s="25">
        <v>1.7</v>
      </c>
      <c r="F90" s="130">
        <v>4.8</v>
      </c>
      <c r="G90" s="147">
        <v>1.9</v>
      </c>
      <c r="H90" s="24" t="s">
        <v>49</v>
      </c>
      <c r="I90" s="24">
        <v>3.2</v>
      </c>
      <c r="J90" s="24">
        <v>2</v>
      </c>
      <c r="K90" s="25">
        <v>1.4</v>
      </c>
      <c r="L90" s="11"/>
      <c r="M90" s="45" t="s">
        <v>49</v>
      </c>
      <c r="N90" s="148">
        <f t="shared" si="8"/>
        <v>4.8</v>
      </c>
      <c r="O90" s="32">
        <v>1.9333333333333331</v>
      </c>
      <c r="P90" s="9"/>
      <c r="R90" s="3"/>
    </row>
    <row r="91" spans="1:18" x14ac:dyDescent="0.3">
      <c r="A91" s="101" t="s">
        <v>34</v>
      </c>
      <c r="B91" s="102" t="s">
        <v>47</v>
      </c>
      <c r="C91" s="103" t="s">
        <v>49</v>
      </c>
      <c r="D91" s="24">
        <v>3</v>
      </c>
      <c r="E91" s="25">
        <v>2</v>
      </c>
      <c r="F91" s="33" t="s">
        <v>49</v>
      </c>
      <c r="G91" s="114">
        <v>2</v>
      </c>
      <c r="H91" s="24" t="s">
        <v>49</v>
      </c>
      <c r="I91" s="24" t="s">
        <v>49</v>
      </c>
      <c r="J91" s="24" t="s">
        <v>49</v>
      </c>
      <c r="K91" s="25" t="s">
        <v>49</v>
      </c>
      <c r="L91" s="11"/>
      <c r="M91" s="45" t="s">
        <v>49</v>
      </c>
      <c r="N91" s="91">
        <f t="shared" si="8"/>
        <v>3</v>
      </c>
      <c r="O91" s="32">
        <v>0.77777777777777779</v>
      </c>
      <c r="P91" s="9"/>
      <c r="R91" s="3"/>
    </row>
    <row r="92" spans="1:18" x14ac:dyDescent="0.3">
      <c r="A92" s="101" t="s">
        <v>35</v>
      </c>
      <c r="B92" s="102" t="s">
        <v>47</v>
      </c>
      <c r="C92" s="105">
        <v>700</v>
      </c>
      <c r="D92" s="24">
        <v>500</v>
      </c>
      <c r="E92" s="25">
        <v>370</v>
      </c>
      <c r="F92" s="33">
        <v>570</v>
      </c>
      <c r="G92" s="113">
        <v>1300</v>
      </c>
      <c r="H92" s="24">
        <v>600</v>
      </c>
      <c r="I92" s="24">
        <v>820</v>
      </c>
      <c r="J92" s="24">
        <v>950</v>
      </c>
      <c r="K92" s="25">
        <v>450</v>
      </c>
      <c r="L92" s="11"/>
      <c r="M92" s="92">
        <f t="shared" si="7"/>
        <v>370</v>
      </c>
      <c r="N92" s="91">
        <f t="shared" si="8"/>
        <v>1300</v>
      </c>
      <c r="O92" s="32">
        <f t="shared" si="9"/>
        <v>695.55555555555554</v>
      </c>
      <c r="P92" s="9"/>
      <c r="R92" s="3"/>
    </row>
    <row r="93" spans="1:18" x14ac:dyDescent="0.3">
      <c r="A93" s="101" t="s">
        <v>36</v>
      </c>
      <c r="B93" s="102" t="s">
        <v>47</v>
      </c>
      <c r="C93" s="105">
        <v>210</v>
      </c>
      <c r="D93" s="24">
        <v>140</v>
      </c>
      <c r="E93" s="25">
        <v>120</v>
      </c>
      <c r="F93" s="33">
        <v>270</v>
      </c>
      <c r="G93" s="113">
        <v>590</v>
      </c>
      <c r="H93" s="24">
        <v>170</v>
      </c>
      <c r="I93" s="24">
        <v>2800</v>
      </c>
      <c r="J93" s="24">
        <v>580</v>
      </c>
      <c r="K93" s="25">
        <v>200</v>
      </c>
      <c r="L93" s="11"/>
      <c r="M93" s="92">
        <f t="shared" si="7"/>
        <v>120</v>
      </c>
      <c r="N93" s="91">
        <f t="shared" si="8"/>
        <v>2800</v>
      </c>
      <c r="O93" s="32">
        <f t="shared" si="9"/>
        <v>564.44444444444446</v>
      </c>
      <c r="P93" s="9"/>
      <c r="R93" s="3"/>
    </row>
    <row r="94" spans="1:18" x14ac:dyDescent="0.3">
      <c r="A94" s="101" t="s">
        <v>37</v>
      </c>
      <c r="B94" s="102" t="s">
        <v>47</v>
      </c>
      <c r="C94" s="103">
        <v>3.4</v>
      </c>
      <c r="D94" s="24">
        <v>4.0999999999999996</v>
      </c>
      <c r="E94" s="25">
        <v>3.3</v>
      </c>
      <c r="F94" s="33">
        <v>6.6</v>
      </c>
      <c r="G94" s="114">
        <v>15</v>
      </c>
      <c r="H94" s="24">
        <v>3.2</v>
      </c>
      <c r="I94" s="24">
        <v>13</v>
      </c>
      <c r="J94" s="24">
        <v>4</v>
      </c>
      <c r="K94" s="25">
        <v>2.5</v>
      </c>
      <c r="L94" s="11"/>
      <c r="M94" s="45">
        <f t="shared" si="7"/>
        <v>2.5</v>
      </c>
      <c r="N94" s="23">
        <f t="shared" si="8"/>
        <v>15</v>
      </c>
      <c r="O94" s="32">
        <f t="shared" si="9"/>
        <v>6.1222222222222227</v>
      </c>
      <c r="P94" s="9"/>
      <c r="R94" s="3"/>
    </row>
    <row r="95" spans="1:18" x14ac:dyDescent="0.3">
      <c r="A95" s="101" t="s">
        <v>38</v>
      </c>
      <c r="B95" s="102" t="s">
        <v>47</v>
      </c>
      <c r="C95" s="107" t="s">
        <v>49</v>
      </c>
      <c r="D95" s="24" t="s">
        <v>49</v>
      </c>
      <c r="E95" s="25" t="s">
        <v>49</v>
      </c>
      <c r="F95" s="33" t="s">
        <v>49</v>
      </c>
      <c r="G95" s="115" t="s">
        <v>49</v>
      </c>
      <c r="H95" s="24" t="s">
        <v>49</v>
      </c>
      <c r="I95" s="24" t="s">
        <v>49</v>
      </c>
      <c r="J95" s="24" t="s">
        <v>49</v>
      </c>
      <c r="K95" s="25" t="s">
        <v>49</v>
      </c>
      <c r="L95" s="11"/>
      <c r="M95" s="45" t="s">
        <v>49</v>
      </c>
      <c r="N95" s="23" t="s">
        <v>49</v>
      </c>
      <c r="O95" s="32" t="s">
        <v>49</v>
      </c>
      <c r="P95" s="9"/>
      <c r="R95" s="3"/>
    </row>
    <row r="96" spans="1:18" x14ac:dyDescent="0.3">
      <c r="A96" s="101" t="s">
        <v>39</v>
      </c>
      <c r="B96" s="102" t="s">
        <v>47</v>
      </c>
      <c r="C96" s="107" t="s">
        <v>49</v>
      </c>
      <c r="D96" s="24" t="s">
        <v>49</v>
      </c>
      <c r="E96" s="25" t="s">
        <v>49</v>
      </c>
      <c r="F96" s="33">
        <v>1.3</v>
      </c>
      <c r="G96" s="114">
        <v>1.7</v>
      </c>
      <c r="H96" s="24" t="s">
        <v>49</v>
      </c>
      <c r="I96" s="24">
        <v>1.7</v>
      </c>
      <c r="J96" s="24" t="s">
        <v>49</v>
      </c>
      <c r="K96" s="25" t="s">
        <v>49</v>
      </c>
      <c r="L96" s="11"/>
      <c r="M96" s="45">
        <f t="shared" si="7"/>
        <v>1.3</v>
      </c>
      <c r="N96" s="23">
        <f t="shared" si="8"/>
        <v>1.7</v>
      </c>
      <c r="O96" s="32">
        <v>0.52222222222222225</v>
      </c>
      <c r="P96" s="9"/>
      <c r="R96" s="3"/>
    </row>
    <row r="97" spans="1:18" x14ac:dyDescent="0.3">
      <c r="A97" s="101" t="s">
        <v>40</v>
      </c>
      <c r="B97" s="102" t="s">
        <v>47</v>
      </c>
      <c r="C97" s="105">
        <v>18</v>
      </c>
      <c r="D97" s="24">
        <v>29</v>
      </c>
      <c r="E97" s="25">
        <v>6.2</v>
      </c>
      <c r="F97" s="33">
        <v>19</v>
      </c>
      <c r="G97" s="113">
        <v>21</v>
      </c>
      <c r="H97" s="24">
        <v>5.8</v>
      </c>
      <c r="I97" s="24">
        <v>12</v>
      </c>
      <c r="J97" s="24">
        <v>7.8</v>
      </c>
      <c r="K97" s="25">
        <v>11</v>
      </c>
      <c r="L97" s="11"/>
      <c r="M97" s="45">
        <f t="shared" si="7"/>
        <v>5.8</v>
      </c>
      <c r="N97" s="23">
        <f t="shared" si="8"/>
        <v>29</v>
      </c>
      <c r="O97" s="32">
        <f t="shared" si="9"/>
        <v>14.422222222222224</v>
      </c>
      <c r="P97" s="9"/>
      <c r="R97" s="3"/>
    </row>
    <row r="98" spans="1:18" x14ac:dyDescent="0.3">
      <c r="A98" s="101" t="s">
        <v>41</v>
      </c>
      <c r="B98" s="102" t="s">
        <v>47</v>
      </c>
      <c r="C98" s="107" t="s">
        <v>50</v>
      </c>
      <c r="D98" s="24" t="s">
        <v>50</v>
      </c>
      <c r="E98" s="25" t="s">
        <v>50</v>
      </c>
      <c r="F98" s="33" t="s">
        <v>50</v>
      </c>
      <c r="G98" s="115" t="s">
        <v>50</v>
      </c>
      <c r="H98" s="24" t="s">
        <v>50</v>
      </c>
      <c r="I98" s="75" t="s">
        <v>63</v>
      </c>
      <c r="J98" s="75" t="s">
        <v>63</v>
      </c>
      <c r="K98" s="126" t="s">
        <v>63</v>
      </c>
      <c r="L98" s="11"/>
      <c r="M98" s="45" t="s">
        <v>50</v>
      </c>
      <c r="N98" s="23" t="s">
        <v>50</v>
      </c>
      <c r="O98" s="32" t="s">
        <v>50</v>
      </c>
      <c r="P98" s="9"/>
      <c r="R98" s="3"/>
    </row>
    <row r="99" spans="1:18" ht="26.4" x14ac:dyDescent="0.3">
      <c r="A99" s="116" t="s">
        <v>42</v>
      </c>
      <c r="B99" s="117" t="s">
        <v>47</v>
      </c>
      <c r="C99" s="118" t="s">
        <v>51</v>
      </c>
      <c r="D99" s="26" t="s">
        <v>51</v>
      </c>
      <c r="E99" s="27" t="s">
        <v>51</v>
      </c>
      <c r="F99" s="34" t="s">
        <v>51</v>
      </c>
      <c r="G99" s="125" t="s">
        <v>63</v>
      </c>
      <c r="H99" s="125" t="s">
        <v>63</v>
      </c>
      <c r="I99" s="125" t="s">
        <v>63</v>
      </c>
      <c r="J99" s="125" t="s">
        <v>63</v>
      </c>
      <c r="K99" s="127" t="s">
        <v>63</v>
      </c>
      <c r="L99" s="11"/>
      <c r="M99" s="83" t="s">
        <v>51</v>
      </c>
      <c r="N99" s="62" t="s">
        <v>51</v>
      </c>
      <c r="O99" s="63" t="s">
        <v>51</v>
      </c>
      <c r="P99" s="9"/>
      <c r="R99" s="3"/>
    </row>
    <row r="100" spans="1:18" x14ac:dyDescent="0.3">
      <c r="A100" s="128" t="s">
        <v>64</v>
      </c>
      <c r="B100" s="124"/>
      <c r="C100" s="124"/>
      <c r="D100" s="24"/>
      <c r="E100" s="24"/>
      <c r="F100" s="24"/>
      <c r="G100" s="129"/>
      <c r="H100" s="20"/>
      <c r="I100" s="20"/>
      <c r="J100" s="20"/>
      <c r="K100" s="24"/>
      <c r="L100" s="11"/>
      <c r="M100" s="23"/>
      <c r="N100" s="23"/>
      <c r="O100" s="23"/>
      <c r="P100" s="9"/>
      <c r="R100" s="3"/>
    </row>
    <row r="101" spans="1:18" x14ac:dyDescent="0.3">
      <c r="A101" s="128"/>
      <c r="B101" s="124"/>
      <c r="C101" s="124"/>
      <c r="D101" s="24"/>
      <c r="E101" s="24"/>
      <c r="F101" s="24"/>
      <c r="G101" s="129"/>
      <c r="H101" s="20"/>
      <c r="I101" s="20"/>
      <c r="J101" s="20"/>
      <c r="K101" s="24"/>
      <c r="L101" s="11"/>
      <c r="M101" s="23"/>
      <c r="N101" s="23"/>
      <c r="O101" s="23"/>
      <c r="P101" s="9"/>
      <c r="R101" s="3"/>
    </row>
    <row r="102" spans="1:18" x14ac:dyDescent="0.3">
      <c r="A102" s="38"/>
      <c r="B102" s="43"/>
      <c r="C102" s="194">
        <v>2018</v>
      </c>
      <c r="D102" s="195"/>
      <c r="E102" s="196"/>
      <c r="F102" s="195">
        <v>2019</v>
      </c>
      <c r="G102" s="195"/>
      <c r="H102" s="195"/>
      <c r="I102" s="195"/>
      <c r="J102" s="195"/>
      <c r="K102" s="196"/>
      <c r="L102" s="11"/>
      <c r="M102" s="191" t="s">
        <v>10</v>
      </c>
      <c r="N102" s="192"/>
      <c r="O102" s="193"/>
      <c r="P102" s="9"/>
      <c r="R102" s="3"/>
    </row>
    <row r="103" spans="1:18" x14ac:dyDescent="0.25">
      <c r="A103" s="44" t="s">
        <v>10</v>
      </c>
      <c r="B103" s="60" t="s">
        <v>0</v>
      </c>
      <c r="C103" s="38" t="s">
        <v>2</v>
      </c>
      <c r="D103" s="43" t="s">
        <v>8</v>
      </c>
      <c r="E103" s="39" t="s">
        <v>9</v>
      </c>
      <c r="F103" s="38" t="s">
        <v>11</v>
      </c>
      <c r="G103" s="43" t="s">
        <v>3</v>
      </c>
      <c r="H103" s="43" t="s">
        <v>1</v>
      </c>
      <c r="I103" s="43" t="s">
        <v>12</v>
      </c>
      <c r="J103" s="43" t="s">
        <v>13</v>
      </c>
      <c r="K103" s="39" t="s">
        <v>2</v>
      </c>
      <c r="L103" s="11"/>
      <c r="M103" s="38" t="s">
        <v>60</v>
      </c>
      <c r="N103" s="43" t="s">
        <v>61</v>
      </c>
      <c r="O103" s="39" t="s">
        <v>4</v>
      </c>
      <c r="P103" s="9"/>
      <c r="R103" s="3"/>
    </row>
    <row r="104" spans="1:18" x14ac:dyDescent="0.25">
      <c r="A104" s="95" t="s">
        <v>14</v>
      </c>
      <c r="B104" s="96" t="s">
        <v>15</v>
      </c>
      <c r="C104" s="8">
        <v>99.19</v>
      </c>
      <c r="D104" s="8">
        <v>101.87</v>
      </c>
      <c r="E104" s="98">
        <v>101.87</v>
      </c>
      <c r="F104" s="8">
        <v>99.19</v>
      </c>
      <c r="G104" s="8">
        <v>99.19</v>
      </c>
      <c r="H104" s="8">
        <v>99.19</v>
      </c>
      <c r="I104" s="8">
        <v>99.19</v>
      </c>
      <c r="J104" s="8">
        <v>99.19</v>
      </c>
      <c r="K104" s="98">
        <v>99.19</v>
      </c>
      <c r="L104" s="11"/>
      <c r="M104" s="84">
        <f>MIN(C104:K104)</f>
        <v>99.19</v>
      </c>
      <c r="N104" s="85">
        <f>MAX(C104:K104)</f>
        <v>101.87</v>
      </c>
      <c r="O104" s="86">
        <f>AVERAGE(C104:K104)</f>
        <v>99.785555555555575</v>
      </c>
      <c r="P104" s="9"/>
      <c r="R104" s="3"/>
    </row>
    <row r="105" spans="1:18" x14ac:dyDescent="0.25">
      <c r="A105" s="95" t="s">
        <v>16</v>
      </c>
      <c r="B105" s="96" t="s">
        <v>17</v>
      </c>
      <c r="C105" s="8">
        <v>5.92</v>
      </c>
      <c r="D105" s="8">
        <v>2.87</v>
      </c>
      <c r="E105" s="99">
        <v>2.56</v>
      </c>
      <c r="F105" s="8">
        <v>2.21</v>
      </c>
      <c r="G105" s="8">
        <v>1.1100000000000001</v>
      </c>
      <c r="H105" s="8">
        <v>2.4900000000000002</v>
      </c>
      <c r="I105" s="8">
        <v>2.23</v>
      </c>
      <c r="J105" s="8">
        <v>2.52</v>
      </c>
      <c r="K105" s="99">
        <v>2.5099999999999998</v>
      </c>
      <c r="L105" s="11"/>
      <c r="M105" s="45">
        <f t="shared" ref="M105:M130" si="12">MIN(C105:K105)</f>
        <v>1.1100000000000001</v>
      </c>
      <c r="N105" s="23">
        <f t="shared" ref="N105:N130" si="13">MAX(C105:K105)</f>
        <v>5.92</v>
      </c>
      <c r="O105" s="32">
        <f t="shared" ref="O105:O130" si="14">AVERAGE(C105:K105)</f>
        <v>2.7133333333333329</v>
      </c>
      <c r="P105" s="9"/>
      <c r="R105" s="3"/>
    </row>
    <row r="106" spans="1:18" s="173" customFormat="1" x14ac:dyDescent="0.25">
      <c r="A106" s="157" t="s">
        <v>18</v>
      </c>
      <c r="B106" s="158" t="s">
        <v>15</v>
      </c>
      <c r="C106" s="160">
        <f>C104-C105</f>
        <v>93.27</v>
      </c>
      <c r="D106" s="160">
        <f>D104-D105</f>
        <v>99</v>
      </c>
      <c r="E106" s="162">
        <f>E104-E105</f>
        <v>99.31</v>
      </c>
      <c r="F106" s="160">
        <v>96.98</v>
      </c>
      <c r="G106" s="160">
        <v>96.97</v>
      </c>
      <c r="H106" s="160">
        <f>H104-H105</f>
        <v>96.7</v>
      </c>
      <c r="I106" s="160">
        <f t="shared" ref="I106:K106" si="15">I104-I105</f>
        <v>96.96</v>
      </c>
      <c r="J106" s="160">
        <f t="shared" si="15"/>
        <v>96.67</v>
      </c>
      <c r="K106" s="162">
        <f t="shared" si="15"/>
        <v>96.679999999999993</v>
      </c>
      <c r="L106" s="174"/>
      <c r="M106" s="170">
        <f t="shared" si="12"/>
        <v>93.27</v>
      </c>
      <c r="N106" s="171">
        <f t="shared" si="13"/>
        <v>99.31</v>
      </c>
      <c r="O106" s="166">
        <f t="shared" si="14"/>
        <v>96.948888888888888</v>
      </c>
      <c r="P106" s="172"/>
    </row>
    <row r="107" spans="1:18" x14ac:dyDescent="0.25">
      <c r="A107" s="95" t="s">
        <v>56</v>
      </c>
      <c r="B107" s="100" t="s">
        <v>17</v>
      </c>
      <c r="C107" s="130" t="s">
        <v>63</v>
      </c>
      <c r="D107" s="75" t="s">
        <v>63</v>
      </c>
      <c r="E107" s="75" t="s">
        <v>63</v>
      </c>
      <c r="F107" s="130" t="s">
        <v>63</v>
      </c>
      <c r="G107" s="8">
        <v>10.24</v>
      </c>
      <c r="H107" s="75" t="s">
        <v>63</v>
      </c>
      <c r="I107" s="75" t="s">
        <v>63</v>
      </c>
      <c r="J107" s="75" t="s">
        <v>63</v>
      </c>
      <c r="K107" s="126" t="s">
        <v>63</v>
      </c>
      <c r="L107" s="11"/>
      <c r="M107" s="45">
        <f t="shared" si="12"/>
        <v>10.24</v>
      </c>
      <c r="N107" s="23">
        <f t="shared" si="13"/>
        <v>10.24</v>
      </c>
      <c r="O107" s="32">
        <f t="shared" si="14"/>
        <v>10.24</v>
      </c>
      <c r="P107" s="9"/>
      <c r="R107" s="3"/>
    </row>
    <row r="108" spans="1:18" x14ac:dyDescent="0.3">
      <c r="A108" s="101" t="s">
        <v>19</v>
      </c>
      <c r="B108" s="107" t="s">
        <v>52</v>
      </c>
      <c r="C108" s="103">
        <v>7.8</v>
      </c>
      <c r="D108" s="24">
        <v>7.2</v>
      </c>
      <c r="E108" s="24">
        <v>8</v>
      </c>
      <c r="F108" s="103">
        <v>7.9</v>
      </c>
      <c r="G108" s="75">
        <v>8</v>
      </c>
      <c r="H108" s="104">
        <v>8.1</v>
      </c>
      <c r="I108" s="24">
        <v>8.1</v>
      </c>
      <c r="J108" s="104">
        <v>8.3000000000000007</v>
      </c>
      <c r="K108" s="25">
        <v>8.4</v>
      </c>
      <c r="L108" s="11"/>
      <c r="M108" s="45">
        <f t="shared" si="12"/>
        <v>7.2</v>
      </c>
      <c r="N108" s="23">
        <f t="shared" si="13"/>
        <v>8.4</v>
      </c>
      <c r="O108" s="32">
        <f t="shared" si="14"/>
        <v>7.9777777777777787</v>
      </c>
      <c r="P108" s="9"/>
      <c r="R108" s="3"/>
    </row>
    <row r="109" spans="1:18" x14ac:dyDescent="0.3">
      <c r="A109" s="101" t="s">
        <v>20</v>
      </c>
      <c r="B109" s="102" t="s">
        <v>43</v>
      </c>
      <c r="C109" s="105">
        <v>940</v>
      </c>
      <c r="D109" s="24">
        <v>1100</v>
      </c>
      <c r="E109" s="24">
        <v>1300</v>
      </c>
      <c r="F109" s="105">
        <v>1300</v>
      </c>
      <c r="G109" s="75">
        <v>1300</v>
      </c>
      <c r="H109" s="106">
        <v>1300</v>
      </c>
      <c r="I109" s="24">
        <v>1200</v>
      </c>
      <c r="J109" s="106">
        <v>1200</v>
      </c>
      <c r="K109" s="25">
        <v>1100</v>
      </c>
      <c r="L109" s="11"/>
      <c r="M109" s="92">
        <f t="shared" si="12"/>
        <v>940</v>
      </c>
      <c r="N109" s="91">
        <f t="shared" si="13"/>
        <v>1300</v>
      </c>
      <c r="O109" s="32">
        <f t="shared" si="14"/>
        <v>1193.3333333333333</v>
      </c>
      <c r="P109" s="9"/>
      <c r="R109" s="3"/>
    </row>
    <row r="110" spans="1:18" ht="26.4" x14ac:dyDescent="0.3">
      <c r="A110" s="101" t="s">
        <v>21</v>
      </c>
      <c r="B110" s="102" t="s">
        <v>44</v>
      </c>
      <c r="C110" s="107" t="s">
        <v>58</v>
      </c>
      <c r="D110" s="24">
        <v>12</v>
      </c>
      <c r="E110" s="24" t="s">
        <v>54</v>
      </c>
      <c r="F110" s="107">
        <v>4</v>
      </c>
      <c r="G110" s="75" t="s">
        <v>63</v>
      </c>
      <c r="H110" s="75" t="s">
        <v>63</v>
      </c>
      <c r="I110" s="75" t="s">
        <v>63</v>
      </c>
      <c r="J110" s="75" t="s">
        <v>63</v>
      </c>
      <c r="K110" s="126" t="s">
        <v>63</v>
      </c>
      <c r="L110" s="11"/>
      <c r="M110" s="92" t="s">
        <v>54</v>
      </c>
      <c r="N110" s="91">
        <f t="shared" si="13"/>
        <v>12</v>
      </c>
      <c r="O110" s="93">
        <v>5.333333333333333</v>
      </c>
      <c r="P110" s="9"/>
      <c r="R110" s="3"/>
    </row>
    <row r="111" spans="1:18" ht="26.4" x14ac:dyDescent="0.3">
      <c r="A111" s="101" t="s">
        <v>22</v>
      </c>
      <c r="B111" s="102" t="s">
        <v>44</v>
      </c>
      <c r="C111" s="105">
        <v>10</v>
      </c>
      <c r="D111" s="24">
        <v>20</v>
      </c>
      <c r="E111" s="24">
        <v>17</v>
      </c>
      <c r="F111" s="105">
        <v>21</v>
      </c>
      <c r="G111" s="75" t="s">
        <v>63</v>
      </c>
      <c r="H111" s="75" t="s">
        <v>63</v>
      </c>
      <c r="I111" s="75" t="s">
        <v>63</v>
      </c>
      <c r="J111" s="75" t="s">
        <v>63</v>
      </c>
      <c r="K111" s="126" t="s">
        <v>63</v>
      </c>
      <c r="L111" s="11"/>
      <c r="M111" s="92">
        <f t="shared" si="12"/>
        <v>10</v>
      </c>
      <c r="N111" s="91">
        <f t="shared" si="13"/>
        <v>21</v>
      </c>
      <c r="O111" s="93">
        <f t="shared" si="14"/>
        <v>17</v>
      </c>
      <c r="P111" s="9"/>
      <c r="R111" s="3"/>
    </row>
    <row r="112" spans="1:18" x14ac:dyDescent="0.3">
      <c r="A112" s="101" t="s">
        <v>23</v>
      </c>
      <c r="B112" s="102" t="s">
        <v>46</v>
      </c>
      <c r="C112" s="105">
        <v>400</v>
      </c>
      <c r="D112" s="24">
        <v>430</v>
      </c>
      <c r="E112" s="24">
        <v>350</v>
      </c>
      <c r="F112" s="105">
        <v>230</v>
      </c>
      <c r="G112" s="75">
        <v>290</v>
      </c>
      <c r="H112" s="24">
        <v>400</v>
      </c>
      <c r="I112" s="24">
        <v>250</v>
      </c>
      <c r="J112" s="24">
        <v>180</v>
      </c>
      <c r="K112" s="25">
        <v>180</v>
      </c>
      <c r="L112" s="11"/>
      <c r="M112" s="92">
        <f t="shared" si="12"/>
        <v>180</v>
      </c>
      <c r="N112" s="91">
        <f t="shared" si="13"/>
        <v>430</v>
      </c>
      <c r="O112" s="32">
        <f t="shared" si="14"/>
        <v>301.11111111111109</v>
      </c>
      <c r="P112" s="9"/>
      <c r="R112" s="3"/>
    </row>
    <row r="113" spans="1:18" x14ac:dyDescent="0.3">
      <c r="A113" s="101" t="s">
        <v>24</v>
      </c>
      <c r="B113" s="102" t="s">
        <v>46</v>
      </c>
      <c r="C113" s="105">
        <v>41</v>
      </c>
      <c r="D113" s="24">
        <v>42</v>
      </c>
      <c r="E113" s="24">
        <v>67</v>
      </c>
      <c r="F113" s="105">
        <v>44</v>
      </c>
      <c r="G113" s="75">
        <v>42</v>
      </c>
      <c r="H113" s="24">
        <v>43</v>
      </c>
      <c r="I113" s="24">
        <v>43</v>
      </c>
      <c r="J113" s="24">
        <v>53</v>
      </c>
      <c r="K113" s="25">
        <v>43</v>
      </c>
      <c r="L113" s="11"/>
      <c r="M113" s="92">
        <f t="shared" si="12"/>
        <v>41</v>
      </c>
      <c r="N113" s="91">
        <f t="shared" si="13"/>
        <v>67</v>
      </c>
      <c r="O113" s="32">
        <f t="shared" si="14"/>
        <v>46.444444444444443</v>
      </c>
      <c r="P113" s="9"/>
      <c r="R113" s="3"/>
    </row>
    <row r="114" spans="1:18" x14ac:dyDescent="0.3">
      <c r="A114" s="101" t="s">
        <v>25</v>
      </c>
      <c r="B114" s="102" t="s">
        <v>46</v>
      </c>
      <c r="C114" s="108" t="s">
        <v>53</v>
      </c>
      <c r="D114" s="24" t="s">
        <v>53</v>
      </c>
      <c r="E114" s="24">
        <v>0.11</v>
      </c>
      <c r="F114" s="110">
        <v>0.25</v>
      </c>
      <c r="G114" s="109">
        <v>0.34</v>
      </c>
      <c r="H114" s="24" t="s">
        <v>53</v>
      </c>
      <c r="I114" s="24">
        <v>0.94</v>
      </c>
      <c r="J114" s="24">
        <v>0.18</v>
      </c>
      <c r="K114" s="25">
        <v>6.3E-2</v>
      </c>
      <c r="L114" s="11"/>
      <c r="M114" s="45" t="s">
        <v>53</v>
      </c>
      <c r="N114" s="23">
        <f t="shared" si="13"/>
        <v>0.94</v>
      </c>
      <c r="O114" s="32">
        <v>0.2092222222222222</v>
      </c>
      <c r="P114" s="9"/>
      <c r="R114" s="3"/>
    </row>
    <row r="115" spans="1:18" x14ac:dyDescent="0.3">
      <c r="A115" s="101" t="s">
        <v>26</v>
      </c>
      <c r="B115" s="102" t="s">
        <v>46</v>
      </c>
      <c r="C115" s="110">
        <v>0.4</v>
      </c>
      <c r="D115" s="24">
        <v>0.86</v>
      </c>
      <c r="E115" s="24">
        <v>1.6</v>
      </c>
      <c r="F115" s="146">
        <v>4.3</v>
      </c>
      <c r="G115" s="147">
        <v>5.6</v>
      </c>
      <c r="H115" s="24">
        <v>0.26</v>
      </c>
      <c r="I115" s="24">
        <v>10</v>
      </c>
      <c r="J115" s="24">
        <v>1.3</v>
      </c>
      <c r="K115" s="25">
        <v>0.42</v>
      </c>
      <c r="L115" s="11"/>
      <c r="M115" s="45">
        <f t="shared" si="12"/>
        <v>0.26</v>
      </c>
      <c r="N115" s="91">
        <f t="shared" si="13"/>
        <v>10</v>
      </c>
      <c r="O115" s="32">
        <f t="shared" si="14"/>
        <v>2.7488888888888892</v>
      </c>
      <c r="P115" s="9"/>
      <c r="R115" s="3"/>
    </row>
    <row r="116" spans="1:18" x14ac:dyDescent="0.3">
      <c r="A116" s="111" t="s">
        <v>57</v>
      </c>
      <c r="B116" s="102"/>
      <c r="C116" s="110"/>
      <c r="D116" s="24"/>
      <c r="E116" s="25"/>
      <c r="F116" s="64"/>
      <c r="G116" s="112"/>
      <c r="H116" s="24"/>
      <c r="I116" s="131">
        <v>3.6</v>
      </c>
      <c r="J116" s="149"/>
      <c r="K116" s="150"/>
      <c r="L116" s="151"/>
      <c r="M116" s="132">
        <f t="shared" si="12"/>
        <v>3.6</v>
      </c>
      <c r="N116" s="133">
        <f t="shared" si="13"/>
        <v>3.6</v>
      </c>
      <c r="O116" s="134">
        <f t="shared" si="14"/>
        <v>3.6</v>
      </c>
      <c r="P116" s="9"/>
      <c r="R116" s="3"/>
    </row>
    <row r="117" spans="1:18" x14ac:dyDescent="0.3">
      <c r="A117" s="101" t="s">
        <v>27</v>
      </c>
      <c r="B117" s="102" t="s">
        <v>46</v>
      </c>
      <c r="C117" s="105">
        <v>250</v>
      </c>
      <c r="D117" s="24">
        <v>240</v>
      </c>
      <c r="E117" s="25">
        <v>410</v>
      </c>
      <c r="F117" s="33">
        <v>440</v>
      </c>
      <c r="G117" s="113">
        <v>530</v>
      </c>
      <c r="H117" s="24">
        <v>340</v>
      </c>
      <c r="I117" s="24">
        <v>430</v>
      </c>
      <c r="J117" s="24">
        <v>400</v>
      </c>
      <c r="K117" s="25">
        <v>340</v>
      </c>
      <c r="L117" s="11"/>
      <c r="M117" s="92">
        <f t="shared" si="12"/>
        <v>240</v>
      </c>
      <c r="N117" s="91">
        <f t="shared" si="13"/>
        <v>530</v>
      </c>
      <c r="O117" s="32">
        <f t="shared" si="14"/>
        <v>375.55555555555554</v>
      </c>
      <c r="P117" s="9"/>
      <c r="R117" s="3"/>
    </row>
    <row r="118" spans="1:18" x14ac:dyDescent="0.3">
      <c r="A118" s="101" t="s">
        <v>28</v>
      </c>
      <c r="B118" s="102" t="s">
        <v>46</v>
      </c>
      <c r="C118" s="105">
        <v>150</v>
      </c>
      <c r="D118" s="24">
        <v>140</v>
      </c>
      <c r="E118" s="25">
        <v>200</v>
      </c>
      <c r="F118" s="33">
        <v>210</v>
      </c>
      <c r="G118" s="113">
        <v>220</v>
      </c>
      <c r="H118" s="24">
        <v>250</v>
      </c>
      <c r="I118" s="24">
        <v>360</v>
      </c>
      <c r="J118" s="24">
        <v>200</v>
      </c>
      <c r="K118" s="25">
        <v>290</v>
      </c>
      <c r="L118" s="11"/>
      <c r="M118" s="92">
        <f t="shared" si="12"/>
        <v>140</v>
      </c>
      <c r="N118" s="91">
        <f t="shared" si="13"/>
        <v>360</v>
      </c>
      <c r="O118" s="32">
        <f t="shared" si="14"/>
        <v>224.44444444444446</v>
      </c>
      <c r="P118" s="9"/>
      <c r="R118" s="3"/>
    </row>
    <row r="119" spans="1:18" x14ac:dyDescent="0.3">
      <c r="A119" s="101" t="s">
        <v>29</v>
      </c>
      <c r="B119" s="102" t="s">
        <v>46</v>
      </c>
      <c r="C119" s="105">
        <v>4.5999999999999996</v>
      </c>
      <c r="D119" s="24">
        <v>6.7</v>
      </c>
      <c r="E119" s="25">
        <v>7.4</v>
      </c>
      <c r="F119" s="33">
        <v>5.8</v>
      </c>
      <c r="G119" s="114">
        <v>6.2</v>
      </c>
      <c r="H119" s="24">
        <v>6.2</v>
      </c>
      <c r="I119" s="24">
        <v>8.5</v>
      </c>
      <c r="J119" s="24">
        <v>8.3000000000000007</v>
      </c>
      <c r="K119" s="25">
        <v>9.5</v>
      </c>
      <c r="L119" s="11"/>
      <c r="M119" s="92">
        <f t="shared" si="12"/>
        <v>4.5999999999999996</v>
      </c>
      <c r="N119" s="91">
        <f t="shared" si="13"/>
        <v>9.5</v>
      </c>
      <c r="O119" s="32">
        <f t="shared" si="14"/>
        <v>7.0222222222222221</v>
      </c>
      <c r="P119" s="9"/>
      <c r="R119" s="3"/>
    </row>
    <row r="120" spans="1:18" x14ac:dyDescent="0.3">
      <c r="A120" s="101" t="s">
        <v>30</v>
      </c>
      <c r="B120" s="102" t="s">
        <v>46</v>
      </c>
      <c r="C120" s="105">
        <v>41</v>
      </c>
      <c r="D120" s="24">
        <v>50</v>
      </c>
      <c r="E120" s="25">
        <v>49</v>
      </c>
      <c r="F120" s="33">
        <v>41</v>
      </c>
      <c r="G120" s="113">
        <v>55</v>
      </c>
      <c r="H120" s="24">
        <v>56</v>
      </c>
      <c r="I120" s="24">
        <v>61</v>
      </c>
      <c r="J120" s="24">
        <v>45</v>
      </c>
      <c r="K120" s="25">
        <v>60</v>
      </c>
      <c r="L120" s="11"/>
      <c r="M120" s="92">
        <f t="shared" si="12"/>
        <v>41</v>
      </c>
      <c r="N120" s="91">
        <f t="shared" si="13"/>
        <v>61</v>
      </c>
      <c r="O120" s="32">
        <f t="shared" si="14"/>
        <v>50.888888888888886</v>
      </c>
      <c r="P120" s="9"/>
      <c r="R120" s="3"/>
    </row>
    <row r="121" spans="1:18" x14ac:dyDescent="0.3">
      <c r="A121" s="101" t="s">
        <v>31</v>
      </c>
      <c r="B121" s="102" t="s">
        <v>46</v>
      </c>
      <c r="C121" s="105">
        <v>18</v>
      </c>
      <c r="D121" s="24">
        <v>21</v>
      </c>
      <c r="E121" s="25">
        <v>21</v>
      </c>
      <c r="F121" s="33">
        <v>15</v>
      </c>
      <c r="G121" s="113">
        <v>20</v>
      </c>
      <c r="H121" s="24">
        <v>21</v>
      </c>
      <c r="I121" s="24">
        <v>22</v>
      </c>
      <c r="J121" s="24">
        <v>18</v>
      </c>
      <c r="K121" s="25">
        <v>22</v>
      </c>
      <c r="L121" s="11"/>
      <c r="M121" s="92">
        <f t="shared" si="12"/>
        <v>15</v>
      </c>
      <c r="N121" s="91">
        <f t="shared" si="13"/>
        <v>22</v>
      </c>
      <c r="O121" s="32">
        <f t="shared" si="14"/>
        <v>19.777777777777779</v>
      </c>
      <c r="P121" s="9"/>
      <c r="R121" s="3"/>
    </row>
    <row r="122" spans="1:18" x14ac:dyDescent="0.3">
      <c r="A122" s="101" t="s">
        <v>32</v>
      </c>
      <c r="B122" s="102" t="s">
        <v>47</v>
      </c>
      <c r="C122" s="107" t="s">
        <v>48</v>
      </c>
      <c r="D122" s="24" t="s">
        <v>48</v>
      </c>
      <c r="E122" s="25" t="s">
        <v>48</v>
      </c>
      <c r="F122" s="33">
        <v>0.28000000000000003</v>
      </c>
      <c r="G122" s="115" t="s">
        <v>48</v>
      </c>
      <c r="H122" s="24" t="s">
        <v>48</v>
      </c>
      <c r="I122" s="24" t="s">
        <v>48</v>
      </c>
      <c r="J122" s="24" t="s">
        <v>48</v>
      </c>
      <c r="K122" s="25" t="s">
        <v>48</v>
      </c>
      <c r="L122" s="11"/>
      <c r="M122" s="45" t="s">
        <v>48</v>
      </c>
      <c r="N122" s="23" t="s">
        <v>48</v>
      </c>
      <c r="O122" s="32">
        <v>3.1111111111111114E-2</v>
      </c>
      <c r="P122" s="9"/>
      <c r="R122" s="3"/>
    </row>
    <row r="123" spans="1:18" x14ac:dyDescent="0.3">
      <c r="A123" s="101" t="s">
        <v>33</v>
      </c>
      <c r="B123" s="102" t="s">
        <v>47</v>
      </c>
      <c r="C123" s="103">
        <v>2.6</v>
      </c>
      <c r="D123" s="24" t="s">
        <v>49</v>
      </c>
      <c r="E123" s="25" t="s">
        <v>49</v>
      </c>
      <c r="F123" s="130" t="s">
        <v>49</v>
      </c>
      <c r="G123" s="147">
        <v>2.2000000000000002</v>
      </c>
      <c r="H123" s="24" t="s">
        <v>49</v>
      </c>
      <c r="I123" s="24">
        <v>2</v>
      </c>
      <c r="J123" s="24" t="s">
        <v>49</v>
      </c>
      <c r="K123" s="25" t="s">
        <v>49</v>
      </c>
      <c r="L123" s="11"/>
      <c r="M123" s="45" t="s">
        <v>49</v>
      </c>
      <c r="N123" s="22">
        <f t="shared" si="13"/>
        <v>2.6</v>
      </c>
      <c r="O123" s="32">
        <v>0.75555555555555565</v>
      </c>
      <c r="P123" s="9"/>
      <c r="R123" s="3"/>
    </row>
    <row r="124" spans="1:18" x14ac:dyDescent="0.3">
      <c r="A124" s="101" t="s">
        <v>34</v>
      </c>
      <c r="B124" s="102" t="s">
        <v>47</v>
      </c>
      <c r="C124" s="103">
        <v>3</v>
      </c>
      <c r="D124" s="24" t="s">
        <v>49</v>
      </c>
      <c r="E124" s="25">
        <v>1.2</v>
      </c>
      <c r="F124" s="130" t="s">
        <v>49</v>
      </c>
      <c r="G124" s="114">
        <v>1.1000000000000001</v>
      </c>
      <c r="H124" s="24" t="s">
        <v>49</v>
      </c>
      <c r="I124" s="24" t="s">
        <v>49</v>
      </c>
      <c r="J124" s="24" t="s">
        <v>49</v>
      </c>
      <c r="K124" s="25" t="s">
        <v>49</v>
      </c>
      <c r="L124" s="11"/>
      <c r="M124" s="45" t="s">
        <v>49</v>
      </c>
      <c r="N124" s="22">
        <f t="shared" si="13"/>
        <v>3</v>
      </c>
      <c r="O124" s="32">
        <v>0.58888888888888902</v>
      </c>
      <c r="P124" s="9"/>
      <c r="R124" s="3"/>
    </row>
    <row r="125" spans="1:18" x14ac:dyDescent="0.3">
      <c r="A125" s="101" t="s">
        <v>35</v>
      </c>
      <c r="B125" s="102" t="s">
        <v>47</v>
      </c>
      <c r="C125" s="105">
        <v>640</v>
      </c>
      <c r="D125" s="24">
        <v>620</v>
      </c>
      <c r="E125" s="25">
        <v>550</v>
      </c>
      <c r="F125" s="33">
        <v>650</v>
      </c>
      <c r="G125" s="113">
        <v>450</v>
      </c>
      <c r="H125" s="24">
        <v>470</v>
      </c>
      <c r="I125" s="24">
        <v>490</v>
      </c>
      <c r="J125" s="24">
        <v>1100</v>
      </c>
      <c r="K125" s="25">
        <v>610</v>
      </c>
      <c r="L125" s="11"/>
      <c r="M125" s="92">
        <f t="shared" si="12"/>
        <v>450</v>
      </c>
      <c r="N125" s="91">
        <f t="shared" si="13"/>
        <v>1100</v>
      </c>
      <c r="O125" s="32">
        <f t="shared" si="14"/>
        <v>620</v>
      </c>
      <c r="P125" s="9"/>
      <c r="R125" s="3"/>
    </row>
    <row r="126" spans="1:18" x14ac:dyDescent="0.3">
      <c r="A126" s="101" t="s">
        <v>36</v>
      </c>
      <c r="B126" s="102" t="s">
        <v>47</v>
      </c>
      <c r="C126" s="105">
        <v>160</v>
      </c>
      <c r="D126" s="24">
        <v>220</v>
      </c>
      <c r="E126" s="25">
        <v>250</v>
      </c>
      <c r="F126" s="33">
        <v>210</v>
      </c>
      <c r="G126" s="113">
        <v>300</v>
      </c>
      <c r="H126" s="24">
        <v>350</v>
      </c>
      <c r="I126" s="24">
        <v>390</v>
      </c>
      <c r="J126" s="24">
        <v>450</v>
      </c>
      <c r="K126" s="25">
        <v>510</v>
      </c>
      <c r="L126" s="11"/>
      <c r="M126" s="92">
        <f t="shared" si="12"/>
        <v>160</v>
      </c>
      <c r="N126" s="91">
        <f t="shared" si="13"/>
        <v>510</v>
      </c>
      <c r="O126" s="32">
        <f t="shared" si="14"/>
        <v>315.55555555555554</v>
      </c>
      <c r="P126" s="9"/>
      <c r="R126" s="3"/>
    </row>
    <row r="127" spans="1:18" x14ac:dyDescent="0.3">
      <c r="A127" s="101" t="s">
        <v>37</v>
      </c>
      <c r="B127" s="102" t="s">
        <v>47</v>
      </c>
      <c r="C127" s="103">
        <v>5</v>
      </c>
      <c r="D127" s="24">
        <v>3.5</v>
      </c>
      <c r="E127" s="25">
        <v>3.9</v>
      </c>
      <c r="F127" s="33">
        <v>3.8</v>
      </c>
      <c r="G127" s="114">
        <v>4.8</v>
      </c>
      <c r="H127" s="24">
        <v>4</v>
      </c>
      <c r="I127" s="24">
        <v>5.4</v>
      </c>
      <c r="J127" s="24">
        <v>3</v>
      </c>
      <c r="K127" s="25">
        <v>3.6</v>
      </c>
      <c r="L127" s="11"/>
      <c r="M127" s="31">
        <f t="shared" si="12"/>
        <v>3</v>
      </c>
      <c r="N127" s="22">
        <f t="shared" si="13"/>
        <v>5.4</v>
      </c>
      <c r="O127" s="32">
        <f t="shared" si="14"/>
        <v>4.1111111111111107</v>
      </c>
      <c r="P127" s="9"/>
      <c r="R127" s="3"/>
    </row>
    <row r="128" spans="1:18" x14ac:dyDescent="0.3">
      <c r="A128" s="101" t="s">
        <v>38</v>
      </c>
      <c r="B128" s="102" t="s">
        <v>47</v>
      </c>
      <c r="C128" s="107" t="s">
        <v>49</v>
      </c>
      <c r="D128" s="24" t="s">
        <v>49</v>
      </c>
      <c r="E128" s="25" t="s">
        <v>49</v>
      </c>
      <c r="F128" s="33" t="s">
        <v>49</v>
      </c>
      <c r="G128" s="115" t="s">
        <v>49</v>
      </c>
      <c r="H128" s="24" t="s">
        <v>49</v>
      </c>
      <c r="I128" s="24" t="s">
        <v>49</v>
      </c>
      <c r="J128" s="24" t="s">
        <v>49</v>
      </c>
      <c r="K128" s="25" t="s">
        <v>49</v>
      </c>
      <c r="L128" s="11"/>
      <c r="M128" s="33" t="s">
        <v>49</v>
      </c>
      <c r="N128" s="24" t="s">
        <v>49</v>
      </c>
      <c r="O128" s="25" t="s">
        <v>49</v>
      </c>
      <c r="P128" s="9"/>
      <c r="R128" s="3"/>
    </row>
    <row r="129" spans="1:49" x14ac:dyDescent="0.3">
      <c r="A129" s="101" t="s">
        <v>39</v>
      </c>
      <c r="B129" s="102" t="s">
        <v>47</v>
      </c>
      <c r="C129" s="110" t="s">
        <v>49</v>
      </c>
      <c r="D129" s="23" t="s">
        <v>49</v>
      </c>
      <c r="E129" s="32" t="s">
        <v>49</v>
      </c>
      <c r="F129" s="45">
        <v>4.3</v>
      </c>
      <c r="G129" s="109" t="s">
        <v>49</v>
      </c>
      <c r="H129" s="23" t="s">
        <v>59</v>
      </c>
      <c r="I129" s="23" t="s">
        <v>49</v>
      </c>
      <c r="J129" s="23" t="s">
        <v>49</v>
      </c>
      <c r="K129" s="32">
        <v>1.2</v>
      </c>
      <c r="L129" s="11"/>
      <c r="M129" s="45" t="s">
        <v>49</v>
      </c>
      <c r="N129" s="22">
        <f t="shared" si="13"/>
        <v>4.3</v>
      </c>
      <c r="O129" s="32">
        <v>0.61111111111111116</v>
      </c>
      <c r="P129" s="9"/>
      <c r="R129" s="3"/>
    </row>
    <row r="130" spans="1:49" x14ac:dyDescent="0.3">
      <c r="A130" s="101" t="s">
        <v>40</v>
      </c>
      <c r="B130" s="102" t="s">
        <v>47</v>
      </c>
      <c r="C130" s="105">
        <v>33</v>
      </c>
      <c r="D130" s="24">
        <v>17</v>
      </c>
      <c r="E130" s="25">
        <v>9.6999999999999993</v>
      </c>
      <c r="F130" s="33">
        <v>31</v>
      </c>
      <c r="G130" s="113">
        <v>15</v>
      </c>
      <c r="H130" s="24">
        <v>5.6</v>
      </c>
      <c r="I130" s="24">
        <v>11</v>
      </c>
      <c r="J130" s="24">
        <v>7</v>
      </c>
      <c r="K130" s="25">
        <v>13</v>
      </c>
      <c r="L130" s="11"/>
      <c r="M130" s="45">
        <f t="shared" si="12"/>
        <v>5.6</v>
      </c>
      <c r="N130" s="23">
        <f t="shared" si="13"/>
        <v>33</v>
      </c>
      <c r="O130" s="32">
        <f t="shared" si="14"/>
        <v>15.811111111111112</v>
      </c>
      <c r="P130" s="9"/>
      <c r="R130" s="3"/>
    </row>
    <row r="131" spans="1:49" x14ac:dyDescent="0.3">
      <c r="A131" s="101" t="s">
        <v>41</v>
      </c>
      <c r="B131" s="102" t="s">
        <v>47</v>
      </c>
      <c r="C131" s="107" t="s">
        <v>50</v>
      </c>
      <c r="D131" s="24" t="s">
        <v>50</v>
      </c>
      <c r="E131" s="25" t="s">
        <v>50</v>
      </c>
      <c r="F131" s="33" t="s">
        <v>50</v>
      </c>
      <c r="G131" s="115" t="s">
        <v>50</v>
      </c>
      <c r="H131" s="24" t="s">
        <v>50</v>
      </c>
      <c r="I131" s="75" t="s">
        <v>63</v>
      </c>
      <c r="J131" s="75" t="s">
        <v>63</v>
      </c>
      <c r="K131" s="126" t="s">
        <v>63</v>
      </c>
      <c r="L131" s="11"/>
      <c r="M131" s="45" t="s">
        <v>50</v>
      </c>
      <c r="N131" s="23" t="s">
        <v>50</v>
      </c>
      <c r="O131" s="32" t="s">
        <v>50</v>
      </c>
      <c r="P131" s="9"/>
      <c r="R131" s="3"/>
    </row>
    <row r="132" spans="1:49" ht="26.4" x14ac:dyDescent="0.3">
      <c r="A132" s="116" t="s">
        <v>42</v>
      </c>
      <c r="B132" s="117" t="s">
        <v>47</v>
      </c>
      <c r="C132" s="118" t="s">
        <v>51</v>
      </c>
      <c r="D132" s="26" t="s">
        <v>51</v>
      </c>
      <c r="E132" s="27" t="s">
        <v>51</v>
      </c>
      <c r="F132" s="34" t="s">
        <v>51</v>
      </c>
      <c r="G132" s="125" t="s">
        <v>63</v>
      </c>
      <c r="H132" s="125" t="s">
        <v>63</v>
      </c>
      <c r="I132" s="125" t="s">
        <v>63</v>
      </c>
      <c r="J132" s="125" t="s">
        <v>63</v>
      </c>
      <c r="K132" s="127" t="s">
        <v>63</v>
      </c>
      <c r="L132" s="11"/>
      <c r="M132" s="83" t="s">
        <v>51</v>
      </c>
      <c r="N132" s="62" t="s">
        <v>51</v>
      </c>
      <c r="O132" s="63" t="s">
        <v>51</v>
      </c>
      <c r="P132" s="9"/>
      <c r="R132" s="3"/>
    </row>
    <row r="133" spans="1:49" ht="14.4" x14ac:dyDescent="0.3">
      <c r="A133" s="128" t="s">
        <v>64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R133" s="3"/>
      <c r="AH133" s="54" t="s">
        <v>18</v>
      </c>
      <c r="AI133" s="57" t="s">
        <v>15</v>
      </c>
      <c r="AJ133" s="46"/>
      <c r="AK133" s="15"/>
      <c r="AL133" s="25"/>
      <c r="AM133" s="14"/>
      <c r="AN133" s="15"/>
      <c r="AO133" s="15"/>
      <c r="AP133" s="15"/>
      <c r="AQ133" s="15"/>
      <c r="AR133" s="77"/>
      <c r="AT133" s="4"/>
      <c r="AU133" s="5"/>
      <c r="AV133" s="5"/>
      <c r="AW133" s="5"/>
    </row>
    <row r="134" spans="1:49" ht="14.4" x14ac:dyDescent="0.3">
      <c r="A134" s="3"/>
      <c r="P134" s="3"/>
      <c r="R134" s="3"/>
      <c r="AH134" s="54" t="s">
        <v>56</v>
      </c>
      <c r="AI134" s="13" t="s">
        <v>17</v>
      </c>
      <c r="AJ134" s="46"/>
      <c r="AK134" s="15"/>
      <c r="AL134" s="25"/>
      <c r="AM134" s="15"/>
      <c r="AN134" s="15"/>
      <c r="AO134" s="20"/>
      <c r="AP134" s="20"/>
      <c r="AQ134" s="20"/>
      <c r="AR134" s="36"/>
    </row>
    <row r="135" spans="1:49" ht="14.4" x14ac:dyDescent="0.3">
      <c r="A135" s="3"/>
      <c r="P135" s="3"/>
      <c r="R135" s="3"/>
      <c r="AH135" s="55" t="s">
        <v>19</v>
      </c>
      <c r="AI135" s="58" t="s">
        <v>52</v>
      </c>
      <c r="AJ135" s="47"/>
      <c r="AK135" s="24"/>
      <c r="AL135" s="24"/>
      <c r="AM135" s="47"/>
      <c r="AN135" s="70"/>
      <c r="AO135" s="16"/>
      <c r="AP135" s="24"/>
      <c r="AQ135" s="16"/>
      <c r="AR135" s="25"/>
    </row>
    <row r="136" spans="1:49" ht="43.2" x14ac:dyDescent="0.3">
      <c r="A136" s="3"/>
      <c r="P136" s="3"/>
      <c r="R136" s="3"/>
      <c r="AH136" s="55" t="s">
        <v>20</v>
      </c>
      <c r="AI136" s="58" t="s">
        <v>43</v>
      </c>
      <c r="AJ136" s="48"/>
      <c r="AK136" s="24"/>
      <c r="AL136" s="24"/>
      <c r="AM136" s="48"/>
      <c r="AN136" s="70"/>
      <c r="AO136" s="17"/>
      <c r="AP136" s="24"/>
      <c r="AQ136" s="17"/>
      <c r="AR136" s="25"/>
    </row>
    <row r="137" spans="1:49" ht="57.6" x14ac:dyDescent="0.3">
      <c r="A137" s="3"/>
      <c r="P137" s="3"/>
      <c r="R137" s="3"/>
      <c r="AH137" s="55" t="s">
        <v>21</v>
      </c>
      <c r="AI137" s="58" t="s">
        <v>44</v>
      </c>
      <c r="AJ137" s="49"/>
      <c r="AK137" s="24"/>
      <c r="AL137" s="24"/>
      <c r="AM137" s="49"/>
      <c r="AN137" s="70"/>
      <c r="AO137" s="20"/>
      <c r="AP137" s="20"/>
      <c r="AQ137" s="20"/>
      <c r="AR137" s="37"/>
    </row>
    <row r="138" spans="1:49" ht="43.2" x14ac:dyDescent="0.3">
      <c r="A138" s="3"/>
      <c r="P138" s="3"/>
      <c r="R138" s="3"/>
      <c r="AH138" s="55" t="s">
        <v>22</v>
      </c>
      <c r="AI138" s="58" t="s">
        <v>44</v>
      </c>
      <c r="AJ138" s="48"/>
      <c r="AK138" s="24"/>
      <c r="AL138" s="24"/>
      <c r="AM138" s="48"/>
      <c r="AN138" s="70"/>
      <c r="AO138" s="20"/>
      <c r="AP138" s="20"/>
      <c r="AQ138" s="20"/>
      <c r="AR138" s="37"/>
    </row>
    <row r="139" spans="1:49" ht="28.8" x14ac:dyDescent="0.3">
      <c r="A139" s="3"/>
      <c r="P139" s="3"/>
      <c r="R139" s="3"/>
      <c r="AH139" s="55" t="s">
        <v>23</v>
      </c>
      <c r="AI139" s="58" t="s">
        <v>46</v>
      </c>
      <c r="AJ139" s="48"/>
      <c r="AK139" s="24"/>
      <c r="AL139" s="24"/>
      <c r="AM139" s="48"/>
      <c r="AN139" s="70"/>
      <c r="AO139" s="24"/>
      <c r="AP139" s="24"/>
      <c r="AQ139" s="24"/>
      <c r="AR139" s="25"/>
    </row>
    <row r="140" spans="1:49" ht="14.4" x14ac:dyDescent="0.3">
      <c r="A140" s="3"/>
      <c r="P140" s="3"/>
      <c r="R140" s="3"/>
      <c r="AH140" s="55" t="s">
        <v>24</v>
      </c>
      <c r="AI140" s="58" t="s">
        <v>46</v>
      </c>
      <c r="AJ140" s="48"/>
      <c r="AK140" s="24"/>
      <c r="AL140" s="24"/>
      <c r="AM140" s="48"/>
      <c r="AN140" s="70"/>
      <c r="AO140" s="24"/>
      <c r="AP140" s="24"/>
      <c r="AQ140" s="24"/>
      <c r="AR140" s="25"/>
    </row>
    <row r="141" spans="1:49" ht="28.8" x14ac:dyDescent="0.3">
      <c r="A141" s="3"/>
      <c r="P141" s="3"/>
      <c r="R141" s="3"/>
      <c r="AH141" s="55" t="s">
        <v>25</v>
      </c>
      <c r="AI141" s="58" t="s">
        <v>46</v>
      </c>
      <c r="AJ141" s="50"/>
      <c r="AK141" s="24"/>
      <c r="AL141" s="24"/>
      <c r="AM141" s="51"/>
      <c r="AN141" s="65"/>
      <c r="AO141" s="24"/>
      <c r="AP141" s="24"/>
      <c r="AQ141" s="24"/>
      <c r="AR141" s="25"/>
    </row>
    <row r="142" spans="1:49" ht="43.2" x14ac:dyDescent="0.3">
      <c r="A142" s="3"/>
      <c r="P142" s="3"/>
      <c r="R142" s="3"/>
      <c r="AH142" s="55" t="s">
        <v>26</v>
      </c>
      <c r="AI142" s="58" t="s">
        <v>46</v>
      </c>
      <c r="AJ142" s="51"/>
      <c r="AK142" s="24"/>
      <c r="AL142" s="24"/>
      <c r="AM142" s="78"/>
      <c r="AN142" s="74"/>
      <c r="AO142" s="24"/>
      <c r="AP142" s="24"/>
      <c r="AQ142" s="24"/>
      <c r="AR142" s="25"/>
    </row>
    <row r="143" spans="1:49" ht="43.2" x14ac:dyDescent="0.3">
      <c r="A143" s="3"/>
      <c r="P143" s="3"/>
      <c r="R143" s="3"/>
      <c r="AH143" s="72" t="s">
        <v>57</v>
      </c>
      <c r="AI143" s="58"/>
      <c r="AJ143" s="51"/>
      <c r="AK143" s="24"/>
      <c r="AL143" s="25"/>
      <c r="AM143" s="64"/>
      <c r="AN143" s="69"/>
      <c r="AO143" s="24"/>
      <c r="AP143" s="76"/>
      <c r="AQ143" s="20"/>
      <c r="AR143" s="37"/>
    </row>
    <row r="144" spans="1:49" ht="14.4" x14ac:dyDescent="0.3">
      <c r="A144" s="3"/>
      <c r="P144" s="3"/>
      <c r="R144" s="3"/>
      <c r="AH144" s="55" t="s">
        <v>27</v>
      </c>
      <c r="AI144" s="58" t="s">
        <v>46</v>
      </c>
      <c r="AJ144" s="48"/>
      <c r="AK144" s="24"/>
      <c r="AL144" s="25"/>
      <c r="AM144" s="33"/>
      <c r="AN144" s="67"/>
      <c r="AO144" s="24"/>
      <c r="AP144" s="24"/>
      <c r="AQ144" s="24"/>
      <c r="AR144" s="25"/>
    </row>
    <row r="145" spans="1:44" ht="14.4" x14ac:dyDescent="0.3">
      <c r="A145" s="3"/>
      <c r="P145" s="3"/>
      <c r="R145" s="3"/>
      <c r="AH145" s="55" t="s">
        <v>28</v>
      </c>
      <c r="AI145" s="58" t="s">
        <v>46</v>
      </c>
      <c r="AJ145" s="48"/>
      <c r="AK145" s="24"/>
      <c r="AL145" s="25"/>
      <c r="AM145" s="33"/>
      <c r="AN145" s="67"/>
      <c r="AO145" s="24"/>
      <c r="AP145" s="24"/>
      <c r="AQ145" s="24"/>
      <c r="AR145" s="25"/>
    </row>
    <row r="146" spans="1:44" ht="28.8" x14ac:dyDescent="0.3">
      <c r="A146" s="3"/>
      <c r="P146" s="3"/>
      <c r="R146" s="3"/>
      <c r="AH146" s="55" t="s">
        <v>29</v>
      </c>
      <c r="AI146" s="58" t="s">
        <v>46</v>
      </c>
      <c r="AJ146" s="48"/>
      <c r="AK146" s="24"/>
      <c r="AL146" s="25"/>
      <c r="AM146" s="33"/>
      <c r="AN146" s="66"/>
      <c r="AO146" s="24"/>
      <c r="AP146" s="24"/>
      <c r="AQ146" s="24"/>
      <c r="AR146" s="25"/>
    </row>
    <row r="147" spans="1:44" ht="28.8" x14ac:dyDescent="0.3">
      <c r="A147" s="3"/>
      <c r="P147" s="3"/>
      <c r="R147" s="3"/>
      <c r="AH147" s="55" t="s">
        <v>30</v>
      </c>
      <c r="AI147" s="58" t="s">
        <v>46</v>
      </c>
      <c r="AJ147" s="48"/>
      <c r="AK147" s="24"/>
      <c r="AL147" s="25"/>
      <c r="AM147" s="33"/>
      <c r="AN147" s="67"/>
      <c r="AO147" s="24"/>
      <c r="AP147" s="24"/>
      <c r="AQ147" s="24"/>
      <c r="AR147" s="25"/>
    </row>
    <row r="148" spans="1:44" ht="14.4" x14ac:dyDescent="0.3">
      <c r="A148" s="3"/>
      <c r="P148" s="3"/>
      <c r="R148" s="3"/>
      <c r="AH148" s="55" t="s">
        <v>31</v>
      </c>
      <c r="AI148" s="58" t="s">
        <v>46</v>
      </c>
      <c r="AJ148" s="48"/>
      <c r="AK148" s="24"/>
      <c r="AL148" s="25"/>
      <c r="AM148" s="33"/>
      <c r="AN148" s="67"/>
      <c r="AO148" s="24"/>
      <c r="AP148" s="24"/>
      <c r="AQ148" s="24"/>
      <c r="AR148" s="25"/>
    </row>
    <row r="149" spans="1:44" ht="57.6" x14ac:dyDescent="0.3">
      <c r="A149" s="3"/>
      <c r="P149" s="3"/>
      <c r="R149" s="3"/>
      <c r="AH149" s="55" t="s">
        <v>32</v>
      </c>
      <c r="AI149" s="58" t="s">
        <v>47</v>
      </c>
      <c r="AJ149" s="49"/>
      <c r="AK149" s="24"/>
      <c r="AL149" s="25"/>
      <c r="AM149" s="33"/>
      <c r="AN149" s="68"/>
      <c r="AO149" s="24"/>
      <c r="AP149" s="24"/>
      <c r="AQ149" s="24"/>
      <c r="AR149" s="25"/>
    </row>
    <row r="150" spans="1:44" ht="57.6" x14ac:dyDescent="0.3">
      <c r="A150" s="3"/>
      <c r="P150" s="3"/>
      <c r="R150" s="3"/>
      <c r="AH150" s="55" t="s">
        <v>33</v>
      </c>
      <c r="AI150" s="58" t="s">
        <v>47</v>
      </c>
      <c r="AJ150" s="47"/>
      <c r="AK150" s="24"/>
      <c r="AL150" s="25"/>
      <c r="AM150" s="73"/>
      <c r="AN150" s="74"/>
      <c r="AO150" s="24"/>
      <c r="AP150" s="24"/>
      <c r="AQ150" s="24"/>
      <c r="AR150" s="25"/>
    </row>
    <row r="151" spans="1:44" ht="43.2" x14ac:dyDescent="0.3">
      <c r="A151" s="3"/>
      <c r="P151" s="3"/>
      <c r="R151" s="3"/>
      <c r="AH151" s="55" t="s">
        <v>34</v>
      </c>
      <c r="AI151" s="58" t="s">
        <v>47</v>
      </c>
      <c r="AJ151" s="47"/>
      <c r="AK151" s="24"/>
      <c r="AL151" s="25"/>
      <c r="AM151" s="33"/>
      <c r="AN151" s="66"/>
      <c r="AO151" s="24"/>
      <c r="AP151" s="24"/>
      <c r="AQ151" s="24"/>
      <c r="AR151" s="25"/>
    </row>
    <row r="152" spans="1:44" ht="43.2" x14ac:dyDescent="0.3">
      <c r="A152" s="3"/>
      <c r="P152" s="3"/>
      <c r="R152" s="3"/>
      <c r="AH152" s="55" t="s">
        <v>35</v>
      </c>
      <c r="AI152" s="58" t="s">
        <v>47</v>
      </c>
      <c r="AJ152" s="48"/>
      <c r="AK152" s="24"/>
      <c r="AL152" s="25"/>
      <c r="AM152" s="33"/>
      <c r="AN152" s="67"/>
      <c r="AO152" s="24"/>
      <c r="AP152" s="24"/>
      <c r="AQ152" s="24"/>
      <c r="AR152" s="25"/>
    </row>
    <row r="153" spans="1:44" ht="57.6" x14ac:dyDescent="0.3">
      <c r="A153" s="3"/>
      <c r="P153" s="3"/>
      <c r="R153" s="3"/>
      <c r="AH153" s="55" t="s">
        <v>36</v>
      </c>
      <c r="AI153" s="58" t="s">
        <v>47</v>
      </c>
      <c r="AJ153" s="48"/>
      <c r="AK153" s="24"/>
      <c r="AL153" s="25"/>
      <c r="AM153" s="33"/>
      <c r="AN153" s="67"/>
      <c r="AO153" s="24"/>
      <c r="AP153" s="24"/>
      <c r="AQ153" s="24"/>
      <c r="AR153" s="25"/>
    </row>
    <row r="154" spans="1:44" ht="43.2" x14ac:dyDescent="0.3">
      <c r="A154" s="3"/>
      <c r="P154" s="3"/>
      <c r="R154" s="3"/>
      <c r="AH154" s="55" t="s">
        <v>37</v>
      </c>
      <c r="AI154" s="58" t="s">
        <v>47</v>
      </c>
      <c r="AJ154" s="47"/>
      <c r="AK154" s="24"/>
      <c r="AL154" s="25"/>
      <c r="AM154" s="33"/>
      <c r="AN154" s="66"/>
      <c r="AO154" s="24"/>
      <c r="AP154" s="24"/>
      <c r="AQ154" s="24"/>
      <c r="AR154" s="25"/>
    </row>
    <row r="155" spans="1:44" ht="43.2" x14ac:dyDescent="0.3">
      <c r="A155" s="3"/>
      <c r="P155" s="3"/>
      <c r="R155" s="3"/>
      <c r="AH155" s="55" t="s">
        <v>38</v>
      </c>
      <c r="AI155" s="58" t="s">
        <v>47</v>
      </c>
      <c r="AJ155" s="49"/>
      <c r="AK155" s="24"/>
      <c r="AL155" s="25"/>
      <c r="AM155" s="33"/>
      <c r="AN155" s="68"/>
      <c r="AO155" s="24"/>
      <c r="AP155" s="24"/>
      <c r="AQ155" s="24"/>
      <c r="AR155" s="25"/>
    </row>
    <row r="156" spans="1:44" ht="43.2" x14ac:dyDescent="0.3">
      <c r="A156" s="3"/>
      <c r="P156" s="3"/>
      <c r="R156" s="3"/>
      <c r="AH156" s="55" t="s">
        <v>39</v>
      </c>
      <c r="AI156" s="58" t="s">
        <v>47</v>
      </c>
      <c r="AJ156" s="49"/>
      <c r="AK156" s="24"/>
      <c r="AL156" s="25"/>
      <c r="AM156" s="33"/>
      <c r="AN156" s="66"/>
      <c r="AO156" s="24"/>
      <c r="AP156" s="24"/>
      <c r="AQ156" s="24"/>
      <c r="AR156" s="25"/>
    </row>
    <row r="157" spans="1:44" ht="43.2" x14ac:dyDescent="0.3">
      <c r="A157" s="3"/>
      <c r="P157" s="3"/>
      <c r="R157" s="3"/>
      <c r="AH157" s="55" t="s">
        <v>40</v>
      </c>
      <c r="AI157" s="58" t="s">
        <v>47</v>
      </c>
      <c r="AJ157" s="48"/>
      <c r="AK157" s="24"/>
      <c r="AL157" s="25"/>
      <c r="AM157" s="33"/>
      <c r="AN157" s="67"/>
      <c r="AO157" s="24"/>
      <c r="AP157" s="24"/>
      <c r="AQ157" s="24"/>
      <c r="AR157" s="25"/>
    </row>
    <row r="158" spans="1:44" ht="43.2" x14ac:dyDescent="0.3">
      <c r="A158" s="3"/>
      <c r="P158" s="3"/>
      <c r="R158" s="3"/>
      <c r="AH158" s="55" t="s">
        <v>41</v>
      </c>
      <c r="AI158" s="58" t="s">
        <v>47</v>
      </c>
      <c r="AJ158" s="49"/>
      <c r="AK158" s="24"/>
      <c r="AL158" s="25"/>
      <c r="AM158" s="33"/>
      <c r="AN158" s="68"/>
      <c r="AO158" s="24"/>
      <c r="AP158" s="20"/>
      <c r="AQ158" s="20"/>
      <c r="AR158" s="25"/>
    </row>
    <row r="159" spans="1:44" ht="72" x14ac:dyDescent="0.3">
      <c r="A159" s="3"/>
      <c r="P159" s="3"/>
      <c r="R159" s="3"/>
      <c r="AH159" s="56" t="s">
        <v>42</v>
      </c>
      <c r="AI159" s="59" t="s">
        <v>47</v>
      </c>
      <c r="AJ159" s="52"/>
      <c r="AK159" s="26"/>
      <c r="AL159" s="27"/>
      <c r="AM159" s="34"/>
      <c r="AN159" s="71"/>
      <c r="AO159" s="53"/>
      <c r="AP159" s="53"/>
      <c r="AQ159" s="53"/>
      <c r="AR159" s="27"/>
    </row>
    <row r="160" spans="1:44" x14ac:dyDescent="0.3">
      <c r="A160" s="3"/>
      <c r="B160" s="4"/>
      <c r="P160" s="3"/>
      <c r="R160" s="3"/>
    </row>
    <row r="161" spans="1:18" x14ac:dyDescent="0.3">
      <c r="A161" s="3"/>
      <c r="B161" s="4"/>
      <c r="P161" s="3"/>
      <c r="R161" s="3"/>
    </row>
    <row r="162" spans="1:18" x14ac:dyDescent="0.3">
      <c r="A162" s="3"/>
      <c r="B162" s="4"/>
      <c r="P162" s="3"/>
      <c r="R162" s="3"/>
    </row>
    <row r="163" spans="1:18" x14ac:dyDescent="0.3">
      <c r="A163" s="3"/>
      <c r="B163" s="4"/>
      <c r="P163" s="3"/>
      <c r="R163" s="3"/>
    </row>
    <row r="164" spans="1:18" x14ac:dyDescent="0.3">
      <c r="A164" s="3"/>
      <c r="B164" s="4"/>
      <c r="P164" s="3"/>
      <c r="R164" s="3"/>
    </row>
    <row r="165" spans="1:18" x14ac:dyDescent="0.3">
      <c r="A165" s="3"/>
      <c r="B165" s="4"/>
      <c r="P165" s="3"/>
      <c r="R165" s="3"/>
    </row>
    <row r="166" spans="1:18" x14ac:dyDescent="0.3">
      <c r="A166" s="3"/>
      <c r="B166" s="4"/>
      <c r="P166" s="3"/>
      <c r="R166" s="3"/>
    </row>
    <row r="167" spans="1:18" x14ac:dyDescent="0.3">
      <c r="A167" s="3"/>
      <c r="B167" s="4"/>
      <c r="P167" s="3"/>
      <c r="R167" s="3"/>
    </row>
    <row r="168" spans="1:18" x14ac:dyDescent="0.3">
      <c r="A168" s="3"/>
      <c r="B168" s="4"/>
      <c r="P168" s="3"/>
      <c r="R168" s="3"/>
    </row>
    <row r="169" spans="1:18" x14ac:dyDescent="0.3">
      <c r="A169" s="3"/>
      <c r="B169" s="4"/>
      <c r="P169" s="3"/>
      <c r="R169" s="3"/>
    </row>
    <row r="170" spans="1:18" x14ac:dyDescent="0.3">
      <c r="A170" s="3"/>
      <c r="B170" s="4"/>
      <c r="P170" s="3"/>
      <c r="R170" s="3"/>
    </row>
    <row r="171" spans="1:18" x14ac:dyDescent="0.3">
      <c r="A171" s="3"/>
      <c r="B171" s="4"/>
      <c r="P171" s="3"/>
      <c r="R171" s="3"/>
    </row>
    <row r="172" spans="1:18" x14ac:dyDescent="0.3">
      <c r="A172" s="3"/>
      <c r="B172" s="4"/>
      <c r="P172" s="3"/>
      <c r="R172" s="3"/>
    </row>
    <row r="173" spans="1:18" x14ac:dyDescent="0.3">
      <c r="A173" s="3"/>
      <c r="B173" s="4"/>
      <c r="P173" s="3"/>
      <c r="R173" s="3"/>
    </row>
    <row r="174" spans="1:18" x14ac:dyDescent="0.3">
      <c r="A174" s="3"/>
      <c r="B174" s="4"/>
      <c r="P174" s="3"/>
      <c r="R174" s="3"/>
    </row>
    <row r="175" spans="1:18" x14ac:dyDescent="0.3">
      <c r="A175" s="3"/>
      <c r="B175" s="4"/>
      <c r="P175" s="3"/>
      <c r="R175" s="3"/>
    </row>
    <row r="176" spans="1:18" x14ac:dyDescent="0.3">
      <c r="A176" s="3"/>
      <c r="B176" s="4"/>
      <c r="P176" s="3"/>
      <c r="R176" s="3"/>
    </row>
    <row r="177" spans="1:18" x14ac:dyDescent="0.3">
      <c r="A177" s="3"/>
      <c r="B177" s="4"/>
      <c r="P177" s="3"/>
      <c r="R177" s="3"/>
    </row>
    <row r="178" spans="1:18" x14ac:dyDescent="0.3">
      <c r="A178" s="3"/>
      <c r="B178" s="4"/>
      <c r="P178" s="3"/>
      <c r="R178" s="3"/>
    </row>
    <row r="179" spans="1:18" x14ac:dyDescent="0.3">
      <c r="A179" s="3"/>
      <c r="B179" s="4"/>
      <c r="P179" s="3"/>
      <c r="R179" s="3"/>
    </row>
    <row r="180" spans="1:18" x14ac:dyDescent="0.3">
      <c r="A180" s="3"/>
      <c r="B180" s="4"/>
      <c r="P180" s="3"/>
      <c r="R180" s="3"/>
    </row>
    <row r="181" spans="1:18" x14ac:dyDescent="0.3">
      <c r="A181" s="3"/>
      <c r="B181" s="4"/>
      <c r="P181" s="3"/>
      <c r="R181" s="3"/>
    </row>
    <row r="182" spans="1:18" x14ac:dyDescent="0.3">
      <c r="A182" s="3"/>
      <c r="B182" s="4"/>
      <c r="P182" s="3"/>
      <c r="R182" s="3"/>
    </row>
    <row r="183" spans="1:18" x14ac:dyDescent="0.3">
      <c r="A183" s="3"/>
      <c r="B183" s="4"/>
      <c r="P183" s="3"/>
      <c r="R183" s="3"/>
    </row>
    <row r="184" spans="1:18" x14ac:dyDescent="0.3">
      <c r="A184" s="3"/>
      <c r="B184" s="4"/>
      <c r="P184" s="3"/>
      <c r="R184" s="3"/>
    </row>
    <row r="185" spans="1:18" x14ac:dyDescent="0.3">
      <c r="A185" s="3"/>
      <c r="B185" s="4"/>
      <c r="P185" s="3"/>
    </row>
    <row r="186" spans="1:18" x14ac:dyDescent="0.3">
      <c r="A186" s="3"/>
      <c r="B186" s="4"/>
      <c r="P186" s="3"/>
    </row>
    <row r="187" spans="1:18" x14ac:dyDescent="0.3">
      <c r="A187" s="3"/>
      <c r="B187" s="4"/>
      <c r="P187" s="3"/>
    </row>
    <row r="188" spans="1:18" x14ac:dyDescent="0.3">
      <c r="A188" s="3"/>
      <c r="B188" s="4"/>
      <c r="P188" s="3"/>
    </row>
    <row r="189" spans="1:18" x14ac:dyDescent="0.3">
      <c r="A189" s="3"/>
      <c r="B189" s="4"/>
      <c r="P189" s="3"/>
    </row>
    <row r="190" spans="1:18" x14ac:dyDescent="0.3">
      <c r="A190" s="3"/>
      <c r="B190" s="4"/>
      <c r="P190" s="3"/>
    </row>
    <row r="191" spans="1:18" x14ac:dyDescent="0.3">
      <c r="A191" s="3"/>
      <c r="B191" s="4"/>
      <c r="P191" s="3"/>
    </row>
    <row r="192" spans="1:18" x14ac:dyDescent="0.3">
      <c r="A192" s="3"/>
      <c r="B192" s="4"/>
      <c r="P192" s="3"/>
    </row>
    <row r="193" spans="1:16" x14ac:dyDescent="0.3">
      <c r="A193" s="3"/>
      <c r="B193" s="4"/>
      <c r="P193" s="3"/>
    </row>
    <row r="194" spans="1:16" x14ac:dyDescent="0.3">
      <c r="A194" s="3"/>
      <c r="B194" s="4"/>
      <c r="P194" s="3"/>
    </row>
    <row r="195" spans="1:16" x14ac:dyDescent="0.3">
      <c r="A195" s="3"/>
      <c r="B195" s="4"/>
      <c r="P195" s="3"/>
    </row>
    <row r="196" spans="1:16" x14ac:dyDescent="0.3">
      <c r="A196" s="3"/>
      <c r="B196" s="4"/>
      <c r="P196" s="3"/>
    </row>
    <row r="197" spans="1:16" x14ac:dyDescent="0.3">
      <c r="A197" s="3"/>
      <c r="B197" s="4"/>
      <c r="P197" s="3"/>
    </row>
    <row r="198" spans="1:16" x14ac:dyDescent="0.3">
      <c r="A198" s="3"/>
      <c r="B198" s="4"/>
      <c r="P198" s="3"/>
    </row>
    <row r="199" spans="1:16" x14ac:dyDescent="0.3">
      <c r="A199" s="3"/>
      <c r="B199" s="4"/>
    </row>
    <row r="200" spans="1:16" x14ac:dyDescent="0.3">
      <c r="A200" s="3"/>
      <c r="B200" s="4"/>
    </row>
    <row r="201" spans="1:16" x14ac:dyDescent="0.3">
      <c r="A201" s="3"/>
      <c r="B201" s="4"/>
    </row>
    <row r="202" spans="1:16" x14ac:dyDescent="0.3">
      <c r="A202" s="3"/>
      <c r="B202" s="4"/>
    </row>
    <row r="203" spans="1:16" x14ac:dyDescent="0.3">
      <c r="A203" s="3"/>
      <c r="B203" s="4"/>
    </row>
    <row r="204" spans="1:16" x14ac:dyDescent="0.3">
      <c r="A204" s="3"/>
      <c r="B204" s="4"/>
    </row>
    <row r="205" spans="1:16" x14ac:dyDescent="0.3">
      <c r="A205" s="3"/>
      <c r="B205" s="4"/>
    </row>
    <row r="206" spans="1:16" x14ac:dyDescent="0.3">
      <c r="A206" s="3"/>
      <c r="B206" s="4"/>
    </row>
    <row r="207" spans="1:16" x14ac:dyDescent="0.3">
      <c r="A207" s="3"/>
      <c r="B207" s="4"/>
    </row>
    <row r="208" spans="1:16" x14ac:dyDescent="0.3">
      <c r="A208" s="3"/>
      <c r="B208" s="4"/>
    </row>
    <row r="209" spans="1:2" x14ac:dyDescent="0.3">
      <c r="A209" s="3"/>
      <c r="B209" s="4"/>
    </row>
    <row r="210" spans="1:2" x14ac:dyDescent="0.3">
      <c r="A210" s="3"/>
      <c r="B210" s="4"/>
    </row>
    <row r="211" spans="1:2" x14ac:dyDescent="0.3">
      <c r="A211" s="3"/>
      <c r="B211" s="4"/>
    </row>
    <row r="212" spans="1:2" x14ac:dyDescent="0.3">
      <c r="A212" s="3"/>
      <c r="B212" s="4"/>
    </row>
    <row r="213" spans="1:2" x14ac:dyDescent="0.3">
      <c r="A213" s="3"/>
      <c r="B213" s="4"/>
    </row>
    <row r="214" spans="1:2" x14ac:dyDescent="0.3">
      <c r="A214" s="3"/>
      <c r="B214" s="4"/>
    </row>
    <row r="215" spans="1:2" x14ac:dyDescent="0.3">
      <c r="A215" s="3"/>
      <c r="B215" s="4"/>
    </row>
    <row r="216" spans="1:2" x14ac:dyDescent="0.3">
      <c r="A216" s="3"/>
      <c r="B216" s="4"/>
    </row>
    <row r="217" spans="1:2" x14ac:dyDescent="0.3">
      <c r="A217" s="3"/>
      <c r="B217" s="4"/>
    </row>
    <row r="218" spans="1:2" x14ac:dyDescent="0.3">
      <c r="A218" s="3"/>
      <c r="B218" s="4"/>
    </row>
    <row r="219" spans="1:2" x14ac:dyDescent="0.3">
      <c r="A219" s="3"/>
      <c r="B219" s="4"/>
    </row>
    <row r="220" spans="1:2" x14ac:dyDescent="0.3">
      <c r="A220" s="3"/>
      <c r="B220" s="4"/>
    </row>
    <row r="221" spans="1:2" x14ac:dyDescent="0.3">
      <c r="A221" s="3"/>
      <c r="B221" s="4"/>
    </row>
    <row r="222" spans="1:2" x14ac:dyDescent="0.3">
      <c r="A222" s="3"/>
      <c r="B222" s="4"/>
    </row>
    <row r="223" spans="1:2" x14ac:dyDescent="0.3">
      <c r="A223" s="3"/>
      <c r="B223" s="4"/>
    </row>
    <row r="224" spans="1:2" x14ac:dyDescent="0.3">
      <c r="A224" s="3"/>
      <c r="B224" s="4"/>
    </row>
  </sheetData>
  <mergeCells count="12">
    <mergeCell ref="M36:O36"/>
    <mergeCell ref="M3:O3"/>
    <mergeCell ref="M69:O69"/>
    <mergeCell ref="M102:O102"/>
    <mergeCell ref="C102:E102"/>
    <mergeCell ref="F102:K102"/>
    <mergeCell ref="C3:E3"/>
    <mergeCell ref="F3:K3"/>
    <mergeCell ref="C36:E36"/>
    <mergeCell ref="F36:K36"/>
    <mergeCell ref="C69:E69"/>
    <mergeCell ref="F69:K69"/>
  </mergeCells>
  <pageMargins left="0.25" right="0.25" top="0.75" bottom="0.75" header="0.3" footer="0.3"/>
  <pageSetup paperSize="9" scale="60" fitToHeight="0" orientation="portrait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85" zoomScaleNormal="85" workbookViewId="0">
      <selection activeCell="G14" sqref="G14"/>
    </sheetView>
  </sheetViews>
  <sheetFormatPr defaultRowHeight="14.4" x14ac:dyDescent="0.3"/>
  <cols>
    <col min="1" max="1" width="11.21875" customWidth="1"/>
  </cols>
  <sheetData>
    <row r="1" spans="1:11" x14ac:dyDescent="0.3">
      <c r="B1" s="6"/>
      <c r="C1" s="6"/>
      <c r="D1" s="6"/>
      <c r="E1" s="6"/>
      <c r="F1" s="6"/>
      <c r="G1" s="6"/>
      <c r="H1" s="6"/>
      <c r="I1" s="6"/>
      <c r="J1" s="6"/>
    </row>
    <row r="2" spans="1:11" x14ac:dyDescent="0.3">
      <c r="A2" s="12" t="s">
        <v>65</v>
      </c>
    </row>
    <row r="4" spans="1:11" x14ac:dyDescent="0.3">
      <c r="B4" s="175">
        <v>43344</v>
      </c>
      <c r="C4" s="175">
        <v>43374</v>
      </c>
      <c r="D4" s="175">
        <v>43405</v>
      </c>
      <c r="E4" s="175">
        <v>43497</v>
      </c>
      <c r="F4" s="175">
        <v>43525</v>
      </c>
      <c r="G4" s="175">
        <v>43586</v>
      </c>
      <c r="H4" s="175">
        <v>43617</v>
      </c>
      <c r="I4" s="175">
        <v>43678</v>
      </c>
      <c r="J4" s="175">
        <v>43709</v>
      </c>
      <c r="K4" s="184" t="s">
        <v>66</v>
      </c>
    </row>
    <row r="5" spans="1:11" x14ac:dyDescent="0.3">
      <c r="A5" t="s">
        <v>5</v>
      </c>
      <c r="B5">
        <v>97.97</v>
      </c>
      <c r="C5">
        <v>98.02</v>
      </c>
      <c r="D5">
        <v>98.259999999999991</v>
      </c>
      <c r="E5">
        <v>98.58</v>
      </c>
      <c r="F5">
        <v>98.67</v>
      </c>
      <c r="G5">
        <v>98.6</v>
      </c>
      <c r="H5">
        <v>98.63</v>
      </c>
      <c r="I5">
        <v>98.509999999999991</v>
      </c>
      <c r="J5">
        <v>98.47</v>
      </c>
      <c r="K5" s="183">
        <f>AVERAGE(B5:J5)</f>
        <v>98.412222222222226</v>
      </c>
    </row>
    <row r="6" spans="1:11" x14ac:dyDescent="0.3">
      <c r="A6" t="s">
        <v>6</v>
      </c>
      <c r="B6">
        <v>105.50999999999999</v>
      </c>
      <c r="C6">
        <v>105.53999999999999</v>
      </c>
      <c r="D6">
        <v>105.57</v>
      </c>
      <c r="E6">
        <v>105.61999999999999</v>
      </c>
      <c r="F6">
        <v>105.64</v>
      </c>
      <c r="G6">
        <v>105.6</v>
      </c>
      <c r="H6">
        <v>105.58</v>
      </c>
      <c r="I6">
        <v>105.63</v>
      </c>
      <c r="J6">
        <v>105.61999999999999</v>
      </c>
      <c r="K6" s="183">
        <f t="shared" ref="K6:K8" si="0">AVERAGE(B6:J6)</f>
        <v>105.59</v>
      </c>
    </row>
    <row r="7" spans="1:11" x14ac:dyDescent="0.3">
      <c r="A7" t="s">
        <v>7</v>
      </c>
      <c r="B7">
        <v>98.94</v>
      </c>
      <c r="C7">
        <v>93.3</v>
      </c>
      <c r="D7">
        <v>93.62</v>
      </c>
      <c r="E7">
        <v>96.5</v>
      </c>
      <c r="F7">
        <v>96.600000000000009</v>
      </c>
      <c r="G7">
        <v>96.4</v>
      </c>
      <c r="H7">
        <v>96.63000000000001</v>
      </c>
      <c r="I7">
        <v>96.45</v>
      </c>
      <c r="J7">
        <v>96.460000000000008</v>
      </c>
      <c r="K7" s="183">
        <f t="shared" si="0"/>
        <v>96.100000000000009</v>
      </c>
    </row>
    <row r="8" spans="1:11" x14ac:dyDescent="0.3">
      <c r="A8" t="s">
        <v>10</v>
      </c>
      <c r="B8">
        <v>93.27</v>
      </c>
      <c r="C8">
        <v>99</v>
      </c>
      <c r="D8">
        <v>99.31</v>
      </c>
      <c r="E8">
        <v>96.98</v>
      </c>
      <c r="F8">
        <v>96.97</v>
      </c>
      <c r="G8">
        <v>96.7</v>
      </c>
      <c r="H8">
        <v>96.96</v>
      </c>
      <c r="I8">
        <v>96.67</v>
      </c>
      <c r="J8">
        <v>96.679999999999993</v>
      </c>
      <c r="K8" s="183">
        <f t="shared" si="0"/>
        <v>96.948888888888888</v>
      </c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workbookViewId="0">
      <selection activeCell="O3" sqref="O3"/>
    </sheetView>
  </sheetViews>
  <sheetFormatPr defaultRowHeight="14.4" x14ac:dyDescent="0.3"/>
  <cols>
    <col min="1" max="1" width="7" customWidth="1"/>
  </cols>
  <sheetData>
    <row r="1" spans="1:16" x14ac:dyDescent="0.3">
      <c r="A1" s="12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6" ht="26.4" customHeight="1" x14ac:dyDescent="0.3">
      <c r="A2" s="197" t="s">
        <v>68</v>
      </c>
      <c r="B2" s="198"/>
      <c r="C2" s="198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6" x14ac:dyDescent="0.3">
      <c r="B3" s="177">
        <v>43344</v>
      </c>
      <c r="C3" s="177">
        <v>43374</v>
      </c>
      <c r="D3" s="177">
        <v>43405</v>
      </c>
      <c r="E3" s="177">
        <v>43497</v>
      </c>
      <c r="F3" s="177">
        <v>43525</v>
      </c>
      <c r="G3" s="177">
        <v>43586</v>
      </c>
      <c r="H3" s="177">
        <v>43617</v>
      </c>
      <c r="I3" s="177">
        <v>43678</v>
      </c>
      <c r="J3" s="177">
        <v>43709</v>
      </c>
      <c r="K3" s="187" t="s">
        <v>60</v>
      </c>
      <c r="L3" s="187" t="s">
        <v>61</v>
      </c>
      <c r="M3" s="187" t="s">
        <v>66</v>
      </c>
      <c r="N3" s="188" t="s">
        <v>71</v>
      </c>
      <c r="O3" s="190" t="s">
        <v>67</v>
      </c>
      <c r="P3" s="189"/>
    </row>
    <row r="4" spans="1:16" x14ac:dyDescent="0.3">
      <c r="A4" t="s">
        <v>5</v>
      </c>
      <c r="B4" s="180">
        <v>0.61</v>
      </c>
      <c r="C4" s="24">
        <v>0.6</v>
      </c>
      <c r="D4" s="24">
        <v>1.4</v>
      </c>
      <c r="E4" s="75">
        <v>5.0999999999999996</v>
      </c>
      <c r="F4" s="147">
        <v>3.7</v>
      </c>
      <c r="G4" s="75">
        <v>0.12</v>
      </c>
      <c r="H4" s="75">
        <v>5.0999999999999996</v>
      </c>
      <c r="I4" s="75">
        <v>0.93</v>
      </c>
      <c r="J4" s="75">
        <v>0.11</v>
      </c>
      <c r="K4" s="181">
        <f>MIN(B4:J4)</f>
        <v>0.11</v>
      </c>
      <c r="L4" s="181">
        <f>MAX(B4:K4)</f>
        <v>5.0999999999999996</v>
      </c>
      <c r="M4" s="181">
        <f>AVERAGE(B4:J4)</f>
        <v>1.9633333333333332</v>
      </c>
      <c r="N4" s="181">
        <f>STDEV(B4:J4)</f>
        <v>2.079705507998669</v>
      </c>
      <c r="O4" s="181">
        <f>M4+(3*N4)</f>
        <v>8.2024498573293396</v>
      </c>
    </row>
    <row r="5" spans="1:16" x14ac:dyDescent="0.3">
      <c r="A5" t="s">
        <v>6</v>
      </c>
      <c r="B5" s="180">
        <v>0.86</v>
      </c>
      <c r="C5" s="24">
        <v>1</v>
      </c>
      <c r="D5" s="24">
        <v>1.6</v>
      </c>
      <c r="E5" s="182">
        <v>5.2</v>
      </c>
      <c r="F5" s="147">
        <v>4.5</v>
      </c>
      <c r="G5" s="24">
        <v>8.5999999999999993E-2</v>
      </c>
      <c r="H5" s="24">
        <v>8.6</v>
      </c>
      <c r="I5" s="24">
        <v>0.73</v>
      </c>
      <c r="J5" s="180">
        <v>0.19</v>
      </c>
      <c r="K5" s="181">
        <f t="shared" ref="K5:K7" si="0">MIN(B5:J5)</f>
        <v>8.5999999999999993E-2</v>
      </c>
      <c r="L5" s="181">
        <f t="shared" ref="L5:L7" si="1">MAX(B5:K5)</f>
        <v>8.6</v>
      </c>
      <c r="M5" s="181">
        <f t="shared" ref="M5:M7" si="2">AVERAGE(B5:J5)</f>
        <v>2.5295555555555556</v>
      </c>
      <c r="N5" s="181">
        <f t="shared" ref="N5:N7" si="3">STDEV(B5:J5)</f>
        <v>2.9269893709710968</v>
      </c>
      <c r="O5" s="181">
        <f t="shared" ref="O5:O7" si="4">M5+(3*N5)</f>
        <v>11.310523668468846</v>
      </c>
    </row>
    <row r="6" spans="1:16" x14ac:dyDescent="0.3">
      <c r="A6" t="s">
        <v>7</v>
      </c>
      <c r="B6" s="180">
        <v>0.75</v>
      </c>
      <c r="C6" s="24">
        <v>0.43</v>
      </c>
      <c r="D6" s="24">
        <v>1.3</v>
      </c>
      <c r="E6" s="182">
        <v>5.2</v>
      </c>
      <c r="F6" s="147">
        <v>5.2</v>
      </c>
      <c r="G6" s="24">
        <v>5.1999999999999998E-2</v>
      </c>
      <c r="H6" s="24">
        <v>8.6</v>
      </c>
      <c r="I6" s="24">
        <v>0.74</v>
      </c>
      <c r="J6" s="24">
        <v>0.1</v>
      </c>
      <c r="K6" s="181">
        <f t="shared" si="0"/>
        <v>5.1999999999999998E-2</v>
      </c>
      <c r="L6" s="181">
        <f t="shared" si="1"/>
        <v>8.6</v>
      </c>
      <c r="M6" s="181">
        <f t="shared" si="2"/>
        <v>2.4857777777777774</v>
      </c>
      <c r="N6" s="181">
        <f t="shared" si="3"/>
        <v>3.0705431839406603</v>
      </c>
      <c r="O6" s="186">
        <f t="shared" si="4"/>
        <v>11.697407329599757</v>
      </c>
    </row>
    <row r="7" spans="1:16" x14ac:dyDescent="0.3">
      <c r="A7" t="s">
        <v>10</v>
      </c>
      <c r="B7" s="180">
        <v>0.4</v>
      </c>
      <c r="C7" s="24">
        <v>0.86</v>
      </c>
      <c r="D7" s="24">
        <v>1.6</v>
      </c>
      <c r="E7" s="182">
        <v>4.3</v>
      </c>
      <c r="F7" s="147">
        <v>5.6</v>
      </c>
      <c r="G7" s="24">
        <v>0.26</v>
      </c>
      <c r="H7" s="24">
        <v>10</v>
      </c>
      <c r="I7" s="24">
        <v>1.3</v>
      </c>
      <c r="J7" s="24">
        <v>0.42</v>
      </c>
      <c r="K7" s="181">
        <f t="shared" si="0"/>
        <v>0.26</v>
      </c>
      <c r="L7" s="181">
        <f t="shared" si="1"/>
        <v>10</v>
      </c>
      <c r="M7" s="181">
        <f t="shared" si="2"/>
        <v>2.7488888888888892</v>
      </c>
      <c r="N7" s="181">
        <f t="shared" si="3"/>
        <v>3.3021979212504977</v>
      </c>
      <c r="O7" s="186">
        <f t="shared" si="4"/>
        <v>12.655482652640382</v>
      </c>
    </row>
  </sheetData>
  <mergeCells count="1">
    <mergeCell ref="A2:C2"/>
  </mergeCells>
  <pageMargins left="0.7" right="0.7" top="0.75" bottom="0.75" header="0.3" footer="0.3"/>
  <pageSetup paperSize="9"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workbookViewId="0">
      <selection sqref="A1:P8"/>
    </sheetView>
  </sheetViews>
  <sheetFormatPr defaultRowHeight="14.4" x14ac:dyDescent="0.3"/>
  <cols>
    <col min="1" max="1" width="15.44140625" customWidth="1"/>
  </cols>
  <sheetData>
    <row r="1" spans="1:16" x14ac:dyDescent="0.3">
      <c r="A1" s="12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6" x14ac:dyDescent="0.3">
      <c r="A3" s="197" t="s">
        <v>70</v>
      </c>
      <c r="B3" s="199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x14ac:dyDescent="0.3">
      <c r="B4" s="177">
        <v>43344</v>
      </c>
      <c r="C4" s="177">
        <v>43374</v>
      </c>
      <c r="D4" s="177">
        <v>43405</v>
      </c>
      <c r="E4" s="177">
        <v>43497</v>
      </c>
      <c r="F4" s="177">
        <v>43525</v>
      </c>
      <c r="G4" s="177">
        <v>43586</v>
      </c>
      <c r="H4" s="177">
        <v>43617</v>
      </c>
      <c r="I4" s="177">
        <v>43678</v>
      </c>
      <c r="J4" s="177">
        <v>43709</v>
      </c>
      <c r="K4" s="187" t="s">
        <v>60</v>
      </c>
      <c r="L4" s="187" t="s">
        <v>61</v>
      </c>
      <c r="M4" s="187" t="s">
        <v>66</v>
      </c>
      <c r="N4" s="188" t="s">
        <v>71</v>
      </c>
      <c r="O4" s="178" t="s">
        <v>67</v>
      </c>
      <c r="P4" s="176"/>
    </row>
    <row r="5" spans="1:16" x14ac:dyDescent="0.3">
      <c r="A5" t="s">
        <v>5</v>
      </c>
      <c r="B5" s="106">
        <v>50</v>
      </c>
      <c r="C5" s="24">
        <v>48</v>
      </c>
      <c r="D5" s="24">
        <v>47</v>
      </c>
      <c r="E5" s="24">
        <v>52</v>
      </c>
      <c r="F5" s="75">
        <v>54</v>
      </c>
      <c r="G5" s="24">
        <v>50</v>
      </c>
      <c r="H5" s="24">
        <v>52</v>
      </c>
      <c r="I5" s="24">
        <v>72</v>
      </c>
      <c r="J5" s="24">
        <v>42</v>
      </c>
      <c r="K5" s="179">
        <f>MIN(B5:J5)</f>
        <v>42</v>
      </c>
      <c r="L5" s="179">
        <f>MAX(B5:K5)</f>
        <v>72</v>
      </c>
      <c r="M5" s="179">
        <f>AVERAGE(B5:J5)</f>
        <v>51.888888888888886</v>
      </c>
      <c r="N5" s="179">
        <f>STDEV(B5:J5)</f>
        <v>8.3133092755599627</v>
      </c>
      <c r="O5" s="179">
        <f>M5+(3*N5)</f>
        <v>76.828816715568777</v>
      </c>
      <c r="P5" s="176"/>
    </row>
    <row r="6" spans="1:16" x14ac:dyDescent="0.3">
      <c r="A6" t="s">
        <v>6</v>
      </c>
      <c r="B6" s="106">
        <v>31</v>
      </c>
      <c r="C6" s="24">
        <v>31</v>
      </c>
      <c r="D6" s="24">
        <v>29</v>
      </c>
      <c r="E6" s="106">
        <v>31</v>
      </c>
      <c r="F6" s="75">
        <v>29</v>
      </c>
      <c r="G6" s="24">
        <v>28</v>
      </c>
      <c r="H6" s="24">
        <v>29</v>
      </c>
      <c r="I6" s="24">
        <v>41</v>
      </c>
      <c r="J6" s="106">
        <v>31</v>
      </c>
      <c r="K6" s="179">
        <f t="shared" ref="K6:K8" si="0">MIN(B6:J6)</f>
        <v>28</v>
      </c>
      <c r="L6" s="179">
        <f t="shared" ref="L6:L8" si="1">MAX(B6:K6)</f>
        <v>41</v>
      </c>
      <c r="M6" s="179">
        <f t="shared" ref="M6:M8" si="2">AVERAGE(B6:J6)</f>
        <v>31.111111111111111</v>
      </c>
      <c r="N6" s="179">
        <f t="shared" ref="N6:N8" si="3">STDEV(B6:J6)</f>
        <v>3.8873012632301971</v>
      </c>
      <c r="O6" s="179">
        <f t="shared" ref="O6:O8" si="4">M6+(3*N6)</f>
        <v>42.773014900801698</v>
      </c>
      <c r="P6" s="176"/>
    </row>
    <row r="7" spans="1:16" x14ac:dyDescent="0.3">
      <c r="A7" t="s">
        <v>7</v>
      </c>
      <c r="B7" s="106">
        <v>42</v>
      </c>
      <c r="C7" s="24">
        <v>41</v>
      </c>
      <c r="D7" s="24">
        <v>41</v>
      </c>
      <c r="E7" s="106">
        <v>46</v>
      </c>
      <c r="F7" s="75">
        <v>58</v>
      </c>
      <c r="G7" s="24">
        <v>42</v>
      </c>
      <c r="H7" s="24">
        <v>57</v>
      </c>
      <c r="I7" s="24">
        <v>56</v>
      </c>
      <c r="J7" s="24">
        <v>44</v>
      </c>
      <c r="K7" s="179">
        <f t="shared" si="0"/>
        <v>41</v>
      </c>
      <c r="L7" s="179">
        <f t="shared" si="1"/>
        <v>58</v>
      </c>
      <c r="M7" s="179">
        <f t="shared" si="2"/>
        <v>47.444444444444443</v>
      </c>
      <c r="N7" s="179">
        <f t="shared" si="3"/>
        <v>7.3503590237333185</v>
      </c>
      <c r="O7" s="185">
        <f t="shared" si="4"/>
        <v>69.495521515644398</v>
      </c>
      <c r="P7" s="176"/>
    </row>
    <row r="8" spans="1:16" x14ac:dyDescent="0.3">
      <c r="A8" t="s">
        <v>10</v>
      </c>
      <c r="B8" s="106">
        <v>41</v>
      </c>
      <c r="C8" s="24">
        <v>42</v>
      </c>
      <c r="D8" s="24">
        <v>67</v>
      </c>
      <c r="E8" s="106">
        <v>44</v>
      </c>
      <c r="F8" s="75">
        <v>42</v>
      </c>
      <c r="G8" s="24">
        <v>43</v>
      </c>
      <c r="H8" s="24">
        <v>43</v>
      </c>
      <c r="I8" s="24">
        <v>53</v>
      </c>
      <c r="J8" s="24">
        <v>43</v>
      </c>
      <c r="K8" s="179">
        <f t="shared" si="0"/>
        <v>41</v>
      </c>
      <c r="L8" s="179">
        <f t="shared" si="1"/>
        <v>67</v>
      </c>
      <c r="M8" s="179">
        <f t="shared" si="2"/>
        <v>46.444444444444443</v>
      </c>
      <c r="N8" s="179">
        <f t="shared" si="3"/>
        <v>8.486918037649346</v>
      </c>
      <c r="O8" s="185">
        <f t="shared" si="4"/>
        <v>71.905198557392481</v>
      </c>
      <c r="P8" s="176"/>
    </row>
  </sheetData>
  <mergeCells count="1">
    <mergeCell ref="A3:B3"/>
  </mergeCells>
  <pageMargins left="0.7" right="0.7" top="0.75" bottom="0.75" header="0.3" footer="0.3"/>
  <pageSetup paperSize="9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Groundwater</vt:lpstr>
      <vt:lpstr>GW levels and plot</vt:lpstr>
      <vt:lpstr>GW quality Amm N</vt:lpstr>
      <vt:lpstr>GW quality Cl</vt:lpstr>
      <vt:lpstr>Groundwater!Print_Area</vt:lpstr>
      <vt:lpstr>'GW levels and plot'!Print_Area</vt:lpstr>
      <vt:lpstr>'GW quality Amm N'!Print_Area</vt:lpstr>
      <vt:lpstr>'GW quality Cl'!Print_Area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peter.dawes@orangehome.co.uk</dc:creator>
  <cp:lastModifiedBy>Registered User</cp:lastModifiedBy>
  <cp:lastPrinted>2019-11-07T09:50:19Z</cp:lastPrinted>
  <dcterms:created xsi:type="dcterms:W3CDTF">2014-03-07T16:02:13Z</dcterms:created>
  <dcterms:modified xsi:type="dcterms:W3CDTF">2020-05-21T12:54:24Z</dcterms:modified>
</cp:coreProperties>
</file>