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8"/>
  <workbookPr defaultThemeVersion="124226"/>
  <mc:AlternateContent xmlns:mc="http://schemas.openxmlformats.org/markup-compatibility/2006">
    <mc:Choice Requires="x15">
      <x15ac:absPath xmlns:x15ac="http://schemas.microsoft.com/office/spreadsheetml/2010/11/ac" url="https://anglianwater-my.sharepoint.com/personal/mhinson_anglianwater_co_uk/Documents/Documents/IED/"/>
    </mc:Choice>
  </mc:AlternateContent>
  <xr:revisionPtr revIDLastSave="12" documentId="8_{D009FC93-56FB-44D8-8AD4-1E801B906340}" xr6:coauthVersionLast="47" xr6:coauthVersionMax="47" xr10:uidLastSave="{DED49692-9253-49BF-A0C4-3557DE929119}"/>
  <bookViews>
    <workbookView xWindow="25080" yWindow="-120" windowWidth="25440" windowHeight="15390" xr2:uid="{00000000-000D-0000-FFFF-FFFF00000000}"/>
  </bookViews>
  <sheets>
    <sheet name="Risk Assessment" sheetId="1" r:id="rId1"/>
    <sheet name="Background data" sheetId="2" r:id="rId2"/>
  </sheets>
  <definedNames>
    <definedName name="Likelihood">'Background data'!$A$2:$A$6</definedName>
    <definedName name="Severity">'Background data'!$C$2:$C$6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1" l="1"/>
  <c r="J10" i="1"/>
  <c r="I11" i="1"/>
  <c r="J11" i="1" s="1"/>
  <c r="K11" i="1" s="1"/>
  <c r="I12" i="1"/>
  <c r="J12" i="1" s="1"/>
  <c r="I13" i="1"/>
  <c r="J13" i="1" s="1"/>
  <c r="I14" i="1"/>
  <c r="J14" i="1" s="1"/>
  <c r="K14" i="1" s="1"/>
  <c r="I15" i="1"/>
  <c r="J15" i="1" s="1"/>
  <c r="I16" i="1"/>
  <c r="J16" i="1"/>
  <c r="I17" i="1"/>
  <c r="J17" i="1"/>
  <c r="K17" i="1" s="1"/>
  <c r="I18" i="1"/>
  <c r="J18" i="1" s="1"/>
  <c r="I19" i="1"/>
  <c r="J19" i="1"/>
  <c r="K19" i="1" s="1"/>
  <c r="I20" i="1"/>
  <c r="J20" i="1" s="1"/>
  <c r="I21" i="1"/>
  <c r="J21" i="1" s="1"/>
  <c r="I22" i="1"/>
  <c r="J22" i="1" s="1"/>
  <c r="K22" i="1" s="1"/>
  <c r="I23" i="1"/>
  <c r="J23" i="1"/>
  <c r="K23" i="1" s="1"/>
  <c r="I24" i="1"/>
  <c r="J24" i="1" s="1"/>
  <c r="I25" i="1"/>
  <c r="J25" i="1" s="1"/>
  <c r="K25" i="1" s="1"/>
  <c r="I26" i="1"/>
  <c r="J26" i="1" s="1"/>
  <c r="K26" i="1" s="1"/>
  <c r="I27" i="1"/>
  <c r="J27" i="1"/>
  <c r="K27" i="1" s="1"/>
  <c r="I28" i="1"/>
  <c r="J28" i="1"/>
  <c r="I29" i="1"/>
  <c r="J29" i="1" s="1"/>
  <c r="I9" i="1"/>
  <c r="J9" i="1"/>
  <c r="G1" i="1"/>
  <c r="L8" i="2"/>
  <c r="L7" i="2"/>
  <c r="L6" i="2"/>
  <c r="L5" i="2"/>
  <c r="L4" i="2"/>
  <c r="K8" i="2"/>
  <c r="K7" i="2"/>
  <c r="K6" i="2"/>
  <c r="K5" i="2"/>
  <c r="K4" i="2"/>
  <c r="J8" i="2"/>
  <c r="J7" i="2"/>
  <c r="J6" i="2"/>
  <c r="J5" i="2"/>
  <c r="J4" i="2"/>
  <c r="I8" i="2"/>
  <c r="I7" i="2"/>
  <c r="I6" i="2"/>
  <c r="I5" i="2"/>
  <c r="I4" i="2"/>
  <c r="H8" i="2"/>
  <c r="H7" i="2"/>
  <c r="H6" i="2"/>
  <c r="H5" i="2"/>
  <c r="H4" i="2"/>
  <c r="E10" i="1"/>
  <c r="E11" i="1"/>
  <c r="E12" i="1"/>
  <c r="E13" i="1"/>
  <c r="E14" i="1"/>
  <c r="E15" i="1"/>
  <c r="E16" i="1"/>
  <c r="E17" i="1"/>
  <c r="E18" i="1"/>
  <c r="E19" i="1"/>
  <c r="E20" i="1"/>
  <c r="E21" i="1"/>
  <c r="E22" i="1"/>
  <c r="E23" i="1"/>
  <c r="E24" i="1"/>
  <c r="E25" i="1"/>
  <c r="E26" i="1"/>
  <c r="E27" i="1"/>
  <c r="E28" i="1"/>
  <c r="E29" i="1"/>
  <c r="E9" i="1"/>
</calcChain>
</file>

<file path=xl/sharedStrings.xml><?xml version="1.0" encoding="utf-8"?>
<sst xmlns="http://schemas.openxmlformats.org/spreadsheetml/2006/main" count="105" uniqueCount="89">
  <si>
    <t>Site Name</t>
  </si>
  <si>
    <t>Colchester STC</t>
  </si>
  <si>
    <t>Review due</t>
  </si>
  <si>
    <t>Short Code</t>
  </si>
  <si>
    <t>COLCST</t>
  </si>
  <si>
    <t>Completed by</t>
  </si>
  <si>
    <t>Don Haymes Richard Dunn</t>
  </si>
  <si>
    <t>Completed on</t>
  </si>
  <si>
    <t>Signed off by</t>
  </si>
  <si>
    <t>Richard Dunn</t>
  </si>
  <si>
    <t>Signed off on</t>
  </si>
  <si>
    <t>Initial</t>
  </si>
  <si>
    <t>Residual</t>
  </si>
  <si>
    <t>Higher than acceptable Residual</t>
  </si>
  <si>
    <t>Description of risk</t>
  </si>
  <si>
    <t>Impact of risk</t>
  </si>
  <si>
    <t>Likelihood</t>
  </si>
  <si>
    <t>Severity</t>
  </si>
  <si>
    <t>Score</t>
  </si>
  <si>
    <t>Mitigation</t>
  </si>
  <si>
    <t>Sufficient</t>
  </si>
  <si>
    <t>Comments</t>
  </si>
  <si>
    <t>Agreed by</t>
  </si>
  <si>
    <t>Agreed On</t>
  </si>
  <si>
    <t>Escape of fuel from stationary fuel tank (bowser or diesel tank)</t>
  </si>
  <si>
    <t>Pollution to water course / ground</t>
  </si>
  <si>
    <t>Site uses a fixed stationary tank with an external concrete bund.
When hired in extra fuel bowsers are double skinned
Drainage returns to the head of the works
spill kits on site at various locations
Storage away from vehicle movements</t>
  </si>
  <si>
    <t xml:space="preserve">spill kit availablity on site </t>
  </si>
  <si>
    <t>Spillage of fuel from vehicles on site</t>
  </si>
  <si>
    <t>All vehicles are maintained.
Site has sealed drainage returning to the works.
Roads are in good condition and off road short cuts are actively banned</t>
  </si>
  <si>
    <t xml:space="preserve">Spill kit availablity on site </t>
  </si>
  <si>
    <t>Escape of gas from gas bag</t>
  </si>
  <si>
    <t>Odour and pollution to air</t>
  </si>
  <si>
    <t>Site has a Gas Plan
Whesso valves to release pressure (serviced regularly)
Double skinned bag with alarm
Flare stack to release pressure</t>
  </si>
  <si>
    <t>Wind blown litter on site</t>
  </si>
  <si>
    <t>Spread of polltion from AW site to external sites</t>
  </si>
  <si>
    <t>Bins available at all areas where there are people congregating
All contractors are required to remove their waste from the site or dispose of appropriately</t>
  </si>
  <si>
    <t>Inadequate waste storage</t>
  </si>
  <si>
    <t>Overspilling waste to the environment</t>
  </si>
  <si>
    <t xml:space="preserve">Waste contract and collections monitored by Facilities Admin 
Biffa contract provider </t>
  </si>
  <si>
    <t>Incorrect disposal of waste</t>
  </si>
  <si>
    <t>Use of non-registered companies</t>
  </si>
  <si>
    <t xml:space="preserve">We use registered companies currently and RES will ensure the compliance </t>
  </si>
  <si>
    <t>Contamination of segregated wastes</t>
  </si>
  <si>
    <t>Increased costs and risk of prosecution</t>
  </si>
  <si>
    <t>Signage is in place
Asbestos bin is locked</t>
  </si>
  <si>
    <t>Threshold of imports exceeded</t>
  </si>
  <si>
    <t>Risk of prosecution through non-conformance with permit/exemption conditions</t>
  </si>
  <si>
    <t>RES hold the sludge permit and inform site of what should be expected</t>
  </si>
  <si>
    <t>site managers complets quartly waste returns ,to make sure permit limits are not exceeded</t>
  </si>
  <si>
    <t>Quarterly waste returns are not made on time</t>
  </si>
  <si>
    <t>Annual CHP report not made on time</t>
  </si>
  <si>
    <t>CHP manager completes return to the EA and provides to site managers.</t>
  </si>
  <si>
    <t>Emissions reports not made on time</t>
  </si>
  <si>
    <t>Framework agreement in place for the completion of the emissions sampling.
EA audit annually covers the requirement</t>
  </si>
  <si>
    <t>Official notification of environmental incident not made on time (Specifically CHP)</t>
  </si>
  <si>
    <t>Aware of the permit conditions
Good relationship with the local EA officer so report is more informal initially</t>
  </si>
  <si>
    <t>Odour from site</t>
  </si>
  <si>
    <t>Complaints from neighbours</t>
  </si>
  <si>
    <t xml:space="preserve">Odour Management Plan in place
Odour Risk Assessment undertaken
Odour Control Units on site
</t>
  </si>
  <si>
    <t>Vehicles accessing areas not intended for access</t>
  </si>
  <si>
    <t>Damage to biodiversity</t>
  </si>
  <si>
    <t>All vehicles are banned from taking off road short cuts across site.
Risks were briefed as part of this communication</t>
  </si>
  <si>
    <t>Damage to structures including drainage</t>
  </si>
  <si>
    <t>Escape of liquids from site through drainage to the environment</t>
  </si>
  <si>
    <t>Pollution to water course / ground and risk of prosecution and non-compliance with permits</t>
  </si>
  <si>
    <t>Site designed with sealed drainage.
No evidence of pollution occuring
HAZOP plans available</t>
  </si>
  <si>
    <t>Day-to-day operations on site (for example driving across site, digging holes/trenches, storing equipment).</t>
  </si>
  <si>
    <t>Disturbance to protected species and/or damage to habitats causing a prosecutable offence and/or not fulfilling our legislative 'duty'.</t>
  </si>
  <si>
    <t>Operational staff to refer to Biodiversity: Guidance for Operations and implementation of site specific conservation management plans as they are produced. Contact Biodiversity Team for any other queries.</t>
  </si>
  <si>
    <t>Development and refurbishment works (including pipelaying).</t>
  </si>
  <si>
    <t>Damage/destruction of habitats (including stautorily designated sites) and/or heritage and archaeology causing a prosecutable offence and/or not fulfilling our legislative 'duty'.</t>
  </si>
  <si>
    <t>All refurbishment/development works to be referred to Environmental Assessor for screening prior to commencement.</t>
  </si>
  <si>
    <t>Storage of chemicals on site</t>
  </si>
  <si>
    <t>Tanks are bunded
Storage of chemicals is away from vehicle movements as agreed by EA (IBCs)</t>
  </si>
  <si>
    <t>Flooding of site</t>
  </si>
  <si>
    <t>Loss of works resulting in pollution to water course / ground</t>
  </si>
  <si>
    <t xml:space="preserve">Flood emergency response plan in place
</t>
  </si>
  <si>
    <t>Low risk of flooding from surface water on site, very low risk of flooding from rivers and sea (as shown on gov.uk long term flooding risk tool)</t>
  </si>
  <si>
    <t>Digester / HpH plant failure</t>
  </si>
  <si>
    <t>Tankering sludge away to another site / bring in mobile centridge to thicken and stor sludge</t>
  </si>
  <si>
    <t>site drainage returns to head of works so kept on site. 
Some curbed bunding around digester tanks.</t>
  </si>
  <si>
    <t>Consider changes to any future works or refurbishment of this works to address this risk</t>
  </si>
  <si>
    <t>Review period</t>
  </si>
  <si>
    <t>years</t>
  </si>
  <si>
    <t>Little to no chance</t>
  </si>
  <si>
    <t>Negligible impact</t>
  </si>
  <si>
    <t>Certain to happen</t>
  </si>
  <si>
    <t>Severe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</si>
</sst>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8"/>
      <name val="Frutiger 55 Roman"/>
    </font>
    <font>
      <sz val="8"/>
      <name val="Calibri"/>
      <family val="2"/>
    </font>
    <font>
      <b/>
      <sz val="8"/>
      <name val="Calibri"/>
      <family val="2"/>
    </font>
    <font>
      <sz val="8"/>
      <color indexed="22"/>
      <name val="Calibri"/>
      <family val="2"/>
    </font>
    <font>
      <sz val="12"/>
      <name val="Calibri"/>
      <family val="2"/>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24">
    <xf numFmtId="0" fontId="0" fillId="0" borderId="0" xfId="0"/>
    <xf numFmtId="0" fontId="1" fillId="0" borderId="0" xfId="0" applyFont="1"/>
    <xf numFmtId="0" fontId="2" fillId="0" borderId="0" xfId="0" applyFont="1"/>
    <xf numFmtId="0" fontId="4" fillId="0" borderId="0" xfId="0" applyFont="1" applyAlignment="1">
      <alignment vertical="top"/>
    </xf>
    <xf numFmtId="0" fontId="1" fillId="0" borderId="1" xfId="0" applyFont="1" applyBorder="1" applyAlignment="1">
      <alignment vertical="top"/>
    </xf>
    <xf numFmtId="0" fontId="1" fillId="0" borderId="0" xfId="0" applyFont="1" applyAlignment="1">
      <alignment vertical="top"/>
    </xf>
    <xf numFmtId="0" fontId="4" fillId="0" borderId="6" xfId="0" applyFont="1" applyBorder="1" applyAlignment="1">
      <alignment vertical="top"/>
    </xf>
    <xf numFmtId="0" fontId="1" fillId="0" borderId="2" xfId="0" applyFont="1" applyBorder="1" applyAlignment="1">
      <alignment vertical="top"/>
    </xf>
    <xf numFmtId="0" fontId="1" fillId="0" borderId="3" xfId="0" applyFont="1" applyBorder="1" applyAlignment="1">
      <alignment vertical="top"/>
    </xf>
    <xf numFmtId="0" fontId="2" fillId="0" borderId="4" xfId="0" applyFont="1" applyBorder="1" applyAlignment="1">
      <alignment vertical="top"/>
    </xf>
    <xf numFmtId="0" fontId="2" fillId="0" borderId="5" xfId="0" applyFont="1" applyBorder="1" applyAlignment="1">
      <alignment vertical="top"/>
    </xf>
    <xf numFmtId="0" fontId="2" fillId="0" borderId="3" xfId="0" applyFont="1" applyBorder="1" applyAlignment="1">
      <alignment vertical="top"/>
    </xf>
    <xf numFmtId="0" fontId="2" fillId="0" borderId="1" xfId="0" applyFont="1" applyBorder="1" applyAlignment="1">
      <alignment vertical="top"/>
    </xf>
    <xf numFmtId="0" fontId="2" fillId="0" borderId="1" xfId="0" applyFont="1" applyBorder="1" applyAlignment="1">
      <alignment vertical="top" textRotation="90"/>
    </xf>
    <xf numFmtId="0" fontId="2" fillId="0" borderId="0" xfId="0" applyFont="1" applyAlignment="1">
      <alignment vertical="top"/>
    </xf>
    <xf numFmtId="0" fontId="3" fillId="2" borderId="1" xfId="0" applyFont="1" applyFill="1" applyBorder="1" applyAlignment="1">
      <alignment vertical="top"/>
    </xf>
    <xf numFmtId="0" fontId="1" fillId="0" borderId="1" xfId="0" applyFont="1" applyBorder="1" applyAlignment="1">
      <alignment vertical="top"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14" fontId="4" fillId="0" borderId="1" xfId="0" applyNumberFormat="1" applyFont="1" applyBorder="1" applyAlignment="1">
      <alignment horizontal="center" vertical="top"/>
    </xf>
    <xf numFmtId="0" fontId="4" fillId="0" borderId="1" xfId="0" applyFont="1" applyBorder="1" applyAlignment="1">
      <alignment horizontal="center" vertical="top"/>
    </xf>
    <xf numFmtId="0" fontId="2" fillId="0" borderId="0" xfId="0" applyFont="1" applyAlignment="1">
      <alignment horizontal="center"/>
    </xf>
    <xf numFmtId="0" fontId="1" fillId="0" borderId="1" xfId="0" applyFont="1" applyFill="1" applyBorder="1" applyAlignment="1">
      <alignment vertical="top"/>
    </xf>
    <xf numFmtId="14" fontId="1" fillId="0" borderId="1" xfId="0" applyNumberFormat="1" applyFont="1" applyFill="1" applyBorder="1" applyAlignment="1">
      <alignment vertical="top"/>
    </xf>
  </cellXfs>
  <cellStyles count="1">
    <cellStyle name="Normal" xfId="0" builtinId="0"/>
  </cellStyles>
  <dxfs count="12">
    <dxf>
      <fill>
        <patternFill>
          <bgColor indexed="45"/>
        </patternFill>
      </fill>
    </dxf>
    <dxf>
      <fill>
        <patternFill>
          <bgColor indexed="47"/>
        </patternFill>
      </fill>
    </dxf>
    <dxf>
      <fill>
        <patternFill>
          <bgColor indexed="4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8"/>
      </font>
      <fill>
        <patternFill>
          <bgColor indexed="45"/>
        </patternFill>
      </fill>
    </dxf>
    <dxf>
      <font>
        <condense val="0"/>
        <extend val="0"/>
        <color indexed="8"/>
      </font>
      <fill>
        <patternFill>
          <bgColor indexed="47"/>
        </patternFill>
      </fill>
    </dxf>
    <dxf>
      <font>
        <condense val="0"/>
        <extend val="0"/>
        <color indexed="8"/>
      </font>
      <fill>
        <patternFill>
          <bgColor indexed="42"/>
        </patternFill>
      </fill>
    </dxf>
    <dxf>
      <font>
        <condense val="0"/>
        <extend val="0"/>
        <color indexed="10"/>
      </font>
    </dxf>
    <dxf>
      <font>
        <condense val="0"/>
        <extend val="0"/>
        <color indexed="22"/>
      </font>
      <fill>
        <patternFill>
          <bgColor indexed="22"/>
        </patternFill>
      </fill>
    </dxf>
    <dxf>
      <font>
        <condense val="0"/>
        <extend val="0"/>
        <color indexed="10"/>
      </font>
      <fill>
        <patternFill>
          <bgColor indexed="10"/>
        </patternFill>
      </fill>
    </dxf>
    <dxf>
      <font>
        <condense val="0"/>
        <extend val="0"/>
        <color indexed="17"/>
      </font>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tabSelected="1" zoomScale="93" zoomScaleNormal="93" workbookViewId="0">
      <pane ySplit="8" topLeftCell="A9" activePane="bottomLeft" state="frozen"/>
      <selection pane="bottomLeft" activeCell="A6" sqref="A6"/>
    </sheetView>
  </sheetViews>
  <sheetFormatPr defaultColWidth="9.33203125" defaultRowHeight="11.25"/>
  <cols>
    <col min="1" max="2" width="50.83203125" style="5" customWidth="1"/>
    <col min="3" max="5" width="4.33203125" style="5" bestFit="1" customWidth="1"/>
    <col min="6" max="6" width="50.83203125" style="5" customWidth="1"/>
    <col min="7" max="9" width="4.33203125" style="5" bestFit="1" customWidth="1"/>
    <col min="10" max="10" width="3.83203125" style="5" bestFit="1" customWidth="1"/>
    <col min="11" max="11" width="57.6640625" style="5" bestFit="1" customWidth="1"/>
    <col min="12" max="16384" width="9.33203125" style="5"/>
  </cols>
  <sheetData>
    <row r="1" spans="1:13" ht="15.75">
      <c r="A1" s="3" t="s">
        <v>0</v>
      </c>
      <c r="B1" s="4" t="s">
        <v>1</v>
      </c>
      <c r="F1" s="6" t="s">
        <v>2</v>
      </c>
      <c r="G1" s="19">
        <f>DATE(YEAR(B6)+'Background data'!G1,MONTH(B6),DAY(B6))</f>
        <v>45644</v>
      </c>
      <c r="H1" s="20"/>
      <c r="I1" s="20"/>
      <c r="J1" s="20"/>
    </row>
    <row r="2" spans="1:13" ht="15.75">
      <c r="A2" s="3" t="s">
        <v>3</v>
      </c>
      <c r="B2" s="4" t="s">
        <v>4</v>
      </c>
    </row>
    <row r="3" spans="1:13" ht="15.75">
      <c r="A3" s="3" t="s">
        <v>5</v>
      </c>
      <c r="B3" s="22" t="s">
        <v>6</v>
      </c>
    </row>
    <row r="4" spans="1:13" ht="15.75">
      <c r="A4" s="3" t="s">
        <v>7</v>
      </c>
      <c r="B4" s="23">
        <v>45261</v>
      </c>
    </row>
    <row r="5" spans="1:13" ht="15.75">
      <c r="A5" s="3" t="s">
        <v>8</v>
      </c>
      <c r="B5" s="22" t="s">
        <v>9</v>
      </c>
    </row>
    <row r="6" spans="1:13" ht="15.75">
      <c r="A6" s="3" t="s">
        <v>10</v>
      </c>
      <c r="B6" s="23">
        <v>45278</v>
      </c>
    </row>
    <row r="7" spans="1:13" ht="22.5" customHeight="1">
      <c r="A7" s="7"/>
      <c r="B7" s="8"/>
      <c r="C7" s="17" t="s">
        <v>11</v>
      </c>
      <c r="D7" s="17"/>
      <c r="E7" s="17"/>
      <c r="F7" s="9"/>
      <c r="G7" s="17" t="s">
        <v>12</v>
      </c>
      <c r="H7" s="17"/>
      <c r="I7" s="17"/>
      <c r="J7" s="10"/>
      <c r="K7" s="11"/>
      <c r="L7" s="18" t="s">
        <v>13</v>
      </c>
      <c r="M7" s="18"/>
    </row>
    <row r="8" spans="1:13" s="14" customFormat="1" ht="39">
      <c r="A8" s="12" t="s">
        <v>14</v>
      </c>
      <c r="B8" s="12" t="s">
        <v>15</v>
      </c>
      <c r="C8" s="13" t="s">
        <v>16</v>
      </c>
      <c r="D8" s="13" t="s">
        <v>17</v>
      </c>
      <c r="E8" s="13" t="s">
        <v>18</v>
      </c>
      <c r="F8" s="12" t="s">
        <v>19</v>
      </c>
      <c r="G8" s="13" t="s">
        <v>16</v>
      </c>
      <c r="H8" s="13" t="s">
        <v>17</v>
      </c>
      <c r="I8" s="13" t="s">
        <v>18</v>
      </c>
      <c r="J8" s="13" t="s">
        <v>20</v>
      </c>
      <c r="K8" s="12" t="s">
        <v>21</v>
      </c>
      <c r="L8" s="12" t="s">
        <v>22</v>
      </c>
      <c r="M8" s="12" t="s">
        <v>23</v>
      </c>
    </row>
    <row r="9" spans="1:13" ht="57.75">
      <c r="A9" s="4" t="s">
        <v>24</v>
      </c>
      <c r="B9" s="4" t="s">
        <v>25</v>
      </c>
      <c r="C9" s="4">
        <v>3</v>
      </c>
      <c r="D9" s="4">
        <v>5</v>
      </c>
      <c r="E9" s="15">
        <f>C9*D9</f>
        <v>15</v>
      </c>
      <c r="F9" s="16" t="s">
        <v>26</v>
      </c>
      <c r="G9" s="4">
        <v>1</v>
      </c>
      <c r="H9" s="4">
        <v>5</v>
      </c>
      <c r="I9" s="15">
        <f>G9*H9</f>
        <v>5</v>
      </c>
      <c r="J9" s="4" t="str">
        <f>IF(I9&lt;5.01,"Yes","No")</f>
        <v>Yes</v>
      </c>
      <c r="K9" s="16" t="s">
        <v>27</v>
      </c>
      <c r="L9" s="4"/>
      <c r="M9" s="4"/>
    </row>
    <row r="10" spans="1:13" ht="46.5">
      <c r="A10" s="16" t="s">
        <v>28</v>
      </c>
      <c r="B10" s="16" t="s">
        <v>25</v>
      </c>
      <c r="C10" s="4">
        <v>3</v>
      </c>
      <c r="D10" s="4">
        <v>5</v>
      </c>
      <c r="E10" s="15">
        <f t="shared" ref="E10:E29" si="0">C10*D10</f>
        <v>15</v>
      </c>
      <c r="F10" s="16" t="s">
        <v>29</v>
      </c>
      <c r="G10" s="4">
        <v>1</v>
      </c>
      <c r="H10" s="4">
        <v>5</v>
      </c>
      <c r="I10" s="15">
        <f t="shared" ref="I10:I29" si="1">G10*H10</f>
        <v>5</v>
      </c>
      <c r="J10" s="4" t="str">
        <f t="shared" ref="J10:J29" si="2">IF(I10&lt;5.01,"Yes","No")</f>
        <v>Yes</v>
      </c>
      <c r="K10" s="16" t="s">
        <v>30</v>
      </c>
      <c r="L10" s="4"/>
      <c r="M10" s="4"/>
    </row>
    <row r="11" spans="1:13" ht="46.5">
      <c r="A11" s="16" t="s">
        <v>31</v>
      </c>
      <c r="B11" s="16" t="s">
        <v>32</v>
      </c>
      <c r="C11" s="4">
        <v>4</v>
      </c>
      <c r="D11" s="4">
        <v>5</v>
      </c>
      <c r="E11" s="15">
        <f t="shared" si="0"/>
        <v>20</v>
      </c>
      <c r="F11" s="16" t="s">
        <v>33</v>
      </c>
      <c r="G11" s="4">
        <v>1</v>
      </c>
      <c r="H11" s="4">
        <v>5</v>
      </c>
      <c r="I11" s="15">
        <f t="shared" si="1"/>
        <v>5</v>
      </c>
      <c r="J11" s="4" t="str">
        <f t="shared" si="2"/>
        <v>Yes</v>
      </c>
      <c r="K11" s="4" t="str">
        <f>IF(J11="No","Consult with relevant manager to get approval of actions as sufficient","n/a")</f>
        <v>n/a</v>
      </c>
      <c r="L11" s="4"/>
      <c r="M11" s="4"/>
    </row>
    <row r="12" spans="1:13" ht="34.5">
      <c r="A12" s="16" t="s">
        <v>34</v>
      </c>
      <c r="B12" s="16" t="s">
        <v>35</v>
      </c>
      <c r="C12" s="4">
        <v>4</v>
      </c>
      <c r="D12" s="4">
        <v>3</v>
      </c>
      <c r="E12" s="15">
        <f t="shared" si="0"/>
        <v>12</v>
      </c>
      <c r="F12" s="16" t="s">
        <v>36</v>
      </c>
      <c r="G12" s="4">
        <v>1</v>
      </c>
      <c r="H12" s="4">
        <v>3</v>
      </c>
      <c r="I12" s="15">
        <f t="shared" si="1"/>
        <v>3</v>
      </c>
      <c r="J12" s="4" t="str">
        <f t="shared" si="2"/>
        <v>Yes</v>
      </c>
      <c r="K12" s="16"/>
      <c r="L12" s="4"/>
      <c r="M12" s="4"/>
    </row>
    <row r="13" spans="1:13" ht="23.25">
      <c r="A13" s="16" t="s">
        <v>37</v>
      </c>
      <c r="B13" s="16" t="s">
        <v>38</v>
      </c>
      <c r="C13" s="4">
        <v>3</v>
      </c>
      <c r="D13" s="4">
        <v>3</v>
      </c>
      <c r="E13" s="15">
        <f t="shared" si="0"/>
        <v>9</v>
      </c>
      <c r="F13" s="16" t="s">
        <v>39</v>
      </c>
      <c r="G13" s="4">
        <v>1</v>
      </c>
      <c r="H13" s="4">
        <v>3</v>
      </c>
      <c r="I13" s="15">
        <f t="shared" si="1"/>
        <v>3</v>
      </c>
      <c r="J13" s="4" t="str">
        <f t="shared" si="2"/>
        <v>Yes</v>
      </c>
      <c r="K13" s="16"/>
      <c r="L13" s="4"/>
      <c r="M13" s="4"/>
    </row>
    <row r="14" spans="1:13" ht="23.25">
      <c r="A14" s="16" t="s">
        <v>40</v>
      </c>
      <c r="B14" s="16" t="s">
        <v>41</v>
      </c>
      <c r="C14" s="4">
        <v>2</v>
      </c>
      <c r="D14" s="4">
        <v>4</v>
      </c>
      <c r="E14" s="15">
        <f t="shared" si="0"/>
        <v>8</v>
      </c>
      <c r="F14" s="16" t="s">
        <v>42</v>
      </c>
      <c r="G14" s="4">
        <v>1</v>
      </c>
      <c r="H14" s="4">
        <v>4</v>
      </c>
      <c r="I14" s="15">
        <f t="shared" si="1"/>
        <v>4</v>
      </c>
      <c r="J14" s="4" t="str">
        <f t="shared" si="2"/>
        <v>Yes</v>
      </c>
      <c r="K14" s="4" t="str">
        <f>IF(J14="No","Consult with relevant manager to get approval of actions as sufficient","n/a")</f>
        <v>n/a</v>
      </c>
      <c r="L14" s="4"/>
      <c r="M14" s="4"/>
    </row>
    <row r="15" spans="1:13" ht="23.25">
      <c r="A15" s="16" t="s">
        <v>43</v>
      </c>
      <c r="B15" s="16" t="s">
        <v>44</v>
      </c>
      <c r="C15" s="4">
        <v>3</v>
      </c>
      <c r="D15" s="4">
        <v>3</v>
      </c>
      <c r="E15" s="15">
        <f t="shared" si="0"/>
        <v>9</v>
      </c>
      <c r="F15" s="16" t="s">
        <v>45</v>
      </c>
      <c r="G15" s="4">
        <v>1</v>
      </c>
      <c r="H15" s="4">
        <v>3</v>
      </c>
      <c r="I15" s="15">
        <f t="shared" si="1"/>
        <v>3</v>
      </c>
      <c r="J15" s="4" t="str">
        <f t="shared" si="2"/>
        <v>Yes</v>
      </c>
      <c r="K15" s="16"/>
      <c r="L15" s="4"/>
      <c r="M15" s="4"/>
    </row>
    <row r="16" spans="1:13" ht="23.25">
      <c r="A16" s="16" t="s">
        <v>46</v>
      </c>
      <c r="B16" s="16" t="s">
        <v>47</v>
      </c>
      <c r="C16" s="4">
        <v>2</v>
      </c>
      <c r="D16" s="4">
        <v>3</v>
      </c>
      <c r="E16" s="15">
        <f t="shared" si="0"/>
        <v>6</v>
      </c>
      <c r="F16" s="16" t="s">
        <v>48</v>
      </c>
      <c r="G16" s="4">
        <v>1</v>
      </c>
      <c r="H16" s="4">
        <v>3</v>
      </c>
      <c r="I16" s="15">
        <f t="shared" si="1"/>
        <v>3</v>
      </c>
      <c r="J16" s="4" t="str">
        <f t="shared" si="2"/>
        <v>Yes</v>
      </c>
      <c r="K16" s="16" t="s">
        <v>49</v>
      </c>
      <c r="L16" s="4"/>
      <c r="M16" s="4"/>
    </row>
    <row r="17" spans="1:13" ht="23.25">
      <c r="A17" s="16" t="s">
        <v>50</v>
      </c>
      <c r="B17" s="16" t="s">
        <v>47</v>
      </c>
      <c r="C17" s="4">
        <v>4</v>
      </c>
      <c r="D17" s="4">
        <v>3</v>
      </c>
      <c r="E17" s="15">
        <f t="shared" si="0"/>
        <v>12</v>
      </c>
      <c r="F17" s="16" t="s">
        <v>49</v>
      </c>
      <c r="G17" s="4">
        <v>1</v>
      </c>
      <c r="H17" s="4">
        <v>3</v>
      </c>
      <c r="I17" s="15">
        <f t="shared" si="1"/>
        <v>3</v>
      </c>
      <c r="J17" s="4" t="str">
        <f t="shared" si="2"/>
        <v>Yes</v>
      </c>
      <c r="K17" s="4" t="str">
        <f>IF(J17="No","Consult with relevant manager to get approval of actions as sufficient","n/a")</f>
        <v>n/a</v>
      </c>
      <c r="L17" s="4"/>
      <c r="M17" s="4"/>
    </row>
    <row r="18" spans="1:13" ht="23.25">
      <c r="A18" s="16" t="s">
        <v>51</v>
      </c>
      <c r="B18" s="16" t="s">
        <v>47</v>
      </c>
      <c r="C18" s="4">
        <v>4</v>
      </c>
      <c r="D18" s="4">
        <v>3</v>
      </c>
      <c r="E18" s="15">
        <f t="shared" si="0"/>
        <v>12</v>
      </c>
      <c r="F18" s="16" t="s">
        <v>52</v>
      </c>
      <c r="G18" s="4">
        <v>1</v>
      </c>
      <c r="H18" s="4">
        <v>3</v>
      </c>
      <c r="I18" s="15">
        <f t="shared" si="1"/>
        <v>3</v>
      </c>
      <c r="J18" s="4" t="str">
        <f t="shared" si="2"/>
        <v>Yes</v>
      </c>
      <c r="K18" s="16"/>
      <c r="L18" s="4"/>
      <c r="M18" s="4"/>
    </row>
    <row r="19" spans="1:13" ht="34.5">
      <c r="A19" s="16" t="s">
        <v>53</v>
      </c>
      <c r="B19" s="16" t="s">
        <v>47</v>
      </c>
      <c r="C19" s="4">
        <v>4</v>
      </c>
      <c r="D19" s="4">
        <v>3</v>
      </c>
      <c r="E19" s="15">
        <f t="shared" si="0"/>
        <v>12</v>
      </c>
      <c r="F19" s="16" t="s">
        <v>54</v>
      </c>
      <c r="G19" s="4">
        <v>1</v>
      </c>
      <c r="H19" s="4">
        <v>3</v>
      </c>
      <c r="I19" s="15">
        <f t="shared" si="1"/>
        <v>3</v>
      </c>
      <c r="J19" s="4" t="str">
        <f t="shared" si="2"/>
        <v>Yes</v>
      </c>
      <c r="K19" s="4" t="str">
        <f>IF(J19="No","Consult with relevant manager to get approval of actions as sufficient","n/a")</f>
        <v>n/a</v>
      </c>
      <c r="L19" s="4"/>
      <c r="M19" s="4"/>
    </row>
    <row r="20" spans="1:13" ht="34.5">
      <c r="A20" s="16" t="s">
        <v>55</v>
      </c>
      <c r="B20" s="16" t="s">
        <v>47</v>
      </c>
      <c r="C20" s="4">
        <v>3</v>
      </c>
      <c r="D20" s="4">
        <v>3</v>
      </c>
      <c r="E20" s="15">
        <f t="shared" si="0"/>
        <v>9</v>
      </c>
      <c r="F20" s="16" t="s">
        <v>56</v>
      </c>
      <c r="G20" s="4">
        <v>1</v>
      </c>
      <c r="H20" s="4">
        <v>3</v>
      </c>
      <c r="I20" s="15">
        <f t="shared" si="1"/>
        <v>3</v>
      </c>
      <c r="J20" s="4" t="str">
        <f t="shared" si="2"/>
        <v>Yes</v>
      </c>
      <c r="K20" s="16"/>
      <c r="L20" s="4"/>
      <c r="M20" s="4"/>
    </row>
    <row r="21" spans="1:13" ht="46.5">
      <c r="A21" s="16" t="s">
        <v>57</v>
      </c>
      <c r="B21" s="16" t="s">
        <v>58</v>
      </c>
      <c r="C21" s="4">
        <v>3</v>
      </c>
      <c r="D21" s="4">
        <v>3</v>
      </c>
      <c r="E21" s="15">
        <f t="shared" si="0"/>
        <v>9</v>
      </c>
      <c r="F21" s="16" t="s">
        <v>59</v>
      </c>
      <c r="G21" s="4">
        <v>1</v>
      </c>
      <c r="H21" s="4">
        <v>3</v>
      </c>
      <c r="I21" s="15">
        <f t="shared" si="1"/>
        <v>3</v>
      </c>
      <c r="J21" s="4" t="str">
        <f t="shared" si="2"/>
        <v>Yes</v>
      </c>
      <c r="K21" s="16"/>
      <c r="L21" s="4"/>
      <c r="M21" s="4"/>
    </row>
    <row r="22" spans="1:13" ht="23.25">
      <c r="A22" s="16" t="s">
        <v>60</v>
      </c>
      <c r="B22" s="16" t="s">
        <v>61</v>
      </c>
      <c r="C22" s="4">
        <v>4</v>
      </c>
      <c r="D22" s="4">
        <v>3</v>
      </c>
      <c r="E22" s="15">
        <f t="shared" si="0"/>
        <v>12</v>
      </c>
      <c r="F22" s="16" t="s">
        <v>62</v>
      </c>
      <c r="G22" s="4">
        <v>1</v>
      </c>
      <c r="H22" s="4">
        <v>3</v>
      </c>
      <c r="I22" s="15">
        <f t="shared" si="1"/>
        <v>3</v>
      </c>
      <c r="J22" s="4" t="str">
        <f t="shared" si="2"/>
        <v>Yes</v>
      </c>
      <c r="K22" s="4" t="str">
        <f>IF(J22="No","Consult with relevant manager to get approval of actions as sufficient","n/a")</f>
        <v>n/a</v>
      </c>
      <c r="L22" s="4"/>
      <c r="M22" s="4"/>
    </row>
    <row r="23" spans="1:13" ht="23.25">
      <c r="A23" s="16" t="s">
        <v>60</v>
      </c>
      <c r="B23" s="16" t="s">
        <v>63</v>
      </c>
      <c r="C23" s="4">
        <v>4</v>
      </c>
      <c r="D23" s="4">
        <v>3</v>
      </c>
      <c r="E23" s="15">
        <f t="shared" si="0"/>
        <v>12</v>
      </c>
      <c r="F23" s="16" t="s">
        <v>62</v>
      </c>
      <c r="G23" s="4">
        <v>1</v>
      </c>
      <c r="H23" s="4">
        <v>3</v>
      </c>
      <c r="I23" s="15">
        <f t="shared" si="1"/>
        <v>3</v>
      </c>
      <c r="J23" s="4" t="str">
        <f t="shared" si="2"/>
        <v>Yes</v>
      </c>
      <c r="K23" s="4" t="str">
        <f>IF(J23="No","Consult with relevant manager to get approval of actions as sufficient","n/a")</f>
        <v>n/a</v>
      </c>
      <c r="L23" s="4"/>
      <c r="M23" s="4"/>
    </row>
    <row r="24" spans="1:13" ht="34.5">
      <c r="A24" s="16" t="s">
        <v>64</v>
      </c>
      <c r="B24" s="16" t="s">
        <v>65</v>
      </c>
      <c r="C24" s="4">
        <v>1</v>
      </c>
      <c r="D24" s="4">
        <v>3</v>
      </c>
      <c r="E24" s="15">
        <f t="shared" si="0"/>
        <v>3</v>
      </c>
      <c r="F24" s="16" t="s">
        <v>66</v>
      </c>
      <c r="G24" s="4">
        <v>1</v>
      </c>
      <c r="H24" s="4">
        <v>3</v>
      </c>
      <c r="I24" s="15">
        <f t="shared" si="1"/>
        <v>3</v>
      </c>
      <c r="J24" s="4" t="str">
        <f t="shared" si="2"/>
        <v>Yes</v>
      </c>
      <c r="K24" s="16"/>
      <c r="L24" s="4"/>
      <c r="M24" s="4"/>
    </row>
    <row r="25" spans="1:13" ht="46.5">
      <c r="A25" s="16" t="s">
        <v>67</v>
      </c>
      <c r="B25" s="16" t="s">
        <v>68</v>
      </c>
      <c r="C25" s="4">
        <v>1</v>
      </c>
      <c r="D25" s="4">
        <v>3</v>
      </c>
      <c r="E25" s="15">
        <f t="shared" si="0"/>
        <v>3</v>
      </c>
      <c r="F25" s="16" t="s">
        <v>69</v>
      </c>
      <c r="G25" s="4">
        <v>2</v>
      </c>
      <c r="H25" s="4">
        <v>1</v>
      </c>
      <c r="I25" s="15">
        <f t="shared" si="1"/>
        <v>2</v>
      </c>
      <c r="J25" s="4" t="str">
        <f t="shared" si="2"/>
        <v>Yes</v>
      </c>
      <c r="K25" s="4" t="str">
        <f>IF(J25="No","Consult with relevant manager to get approval of actions as sufficient","n/a")</f>
        <v>n/a</v>
      </c>
      <c r="L25" s="4"/>
      <c r="M25" s="4"/>
    </row>
    <row r="26" spans="1:13" ht="34.5">
      <c r="A26" s="16" t="s">
        <v>70</v>
      </c>
      <c r="B26" s="16" t="s">
        <v>71</v>
      </c>
      <c r="C26" s="4">
        <v>3</v>
      </c>
      <c r="D26" s="4">
        <v>3</v>
      </c>
      <c r="E26" s="15">
        <f t="shared" si="0"/>
        <v>9</v>
      </c>
      <c r="F26" s="16" t="s">
        <v>72</v>
      </c>
      <c r="G26" s="4">
        <v>3</v>
      </c>
      <c r="H26" s="4">
        <v>1</v>
      </c>
      <c r="I26" s="15">
        <f t="shared" si="1"/>
        <v>3</v>
      </c>
      <c r="J26" s="4" t="str">
        <f t="shared" si="2"/>
        <v>Yes</v>
      </c>
      <c r="K26" s="4" t="str">
        <f>IF(J26="No","Consult with relevant manager to get approval of actions as sufficient","n/a")</f>
        <v>n/a</v>
      </c>
      <c r="L26" s="4"/>
      <c r="M26" s="4"/>
    </row>
    <row r="27" spans="1:13" ht="34.5">
      <c r="A27" s="16" t="s">
        <v>73</v>
      </c>
      <c r="B27" s="16" t="s">
        <v>25</v>
      </c>
      <c r="C27" s="4">
        <v>1</v>
      </c>
      <c r="D27" s="4">
        <v>5</v>
      </c>
      <c r="E27" s="15">
        <f t="shared" si="0"/>
        <v>5</v>
      </c>
      <c r="F27" s="16" t="s">
        <v>74</v>
      </c>
      <c r="G27" s="4">
        <v>1</v>
      </c>
      <c r="H27" s="4">
        <v>5</v>
      </c>
      <c r="I27" s="15">
        <f t="shared" si="1"/>
        <v>5</v>
      </c>
      <c r="J27" s="4" t="str">
        <f t="shared" si="2"/>
        <v>Yes</v>
      </c>
      <c r="K27" s="4" t="str">
        <f>IF(J27="No","Consult with relevant manager to get approval of actions as sufficient","n/a")</f>
        <v>n/a</v>
      </c>
      <c r="L27" s="4"/>
      <c r="M27" s="4"/>
    </row>
    <row r="28" spans="1:13" ht="23.25">
      <c r="A28" s="16" t="s">
        <v>75</v>
      </c>
      <c r="B28" s="16" t="s">
        <v>76</v>
      </c>
      <c r="C28" s="4">
        <v>3</v>
      </c>
      <c r="D28" s="4">
        <v>3</v>
      </c>
      <c r="E28" s="15">
        <f t="shared" si="0"/>
        <v>9</v>
      </c>
      <c r="F28" s="16" t="s">
        <v>77</v>
      </c>
      <c r="G28" s="4">
        <v>1</v>
      </c>
      <c r="H28" s="4">
        <v>3</v>
      </c>
      <c r="I28" s="15">
        <f t="shared" si="1"/>
        <v>3</v>
      </c>
      <c r="J28" s="4" t="str">
        <f t="shared" si="2"/>
        <v>Yes</v>
      </c>
      <c r="K28" s="16" t="s">
        <v>78</v>
      </c>
      <c r="L28" s="4"/>
      <c r="M28" s="4"/>
    </row>
    <row r="29" spans="1:13" ht="23.25">
      <c r="A29" s="16" t="s">
        <v>79</v>
      </c>
      <c r="B29" s="16" t="s">
        <v>80</v>
      </c>
      <c r="C29" s="4">
        <v>1</v>
      </c>
      <c r="D29" s="4">
        <v>5</v>
      </c>
      <c r="E29" s="15">
        <f t="shared" si="0"/>
        <v>5</v>
      </c>
      <c r="F29" s="16" t="s">
        <v>81</v>
      </c>
      <c r="G29" s="4">
        <v>1</v>
      </c>
      <c r="H29" s="4">
        <v>5</v>
      </c>
      <c r="I29" s="15">
        <f t="shared" si="1"/>
        <v>5</v>
      </c>
      <c r="J29" s="4" t="str">
        <f t="shared" si="2"/>
        <v>Yes</v>
      </c>
      <c r="K29" s="16" t="s">
        <v>82</v>
      </c>
      <c r="L29" s="4"/>
      <c r="M29" s="4"/>
    </row>
  </sheetData>
  <mergeCells count="4">
    <mergeCell ref="C7:E7"/>
    <mergeCell ref="G7:I7"/>
    <mergeCell ref="L7:M7"/>
    <mergeCell ref="G1:J1"/>
  </mergeCells>
  <phoneticPr fontId="0" type="noConversion"/>
  <conditionalFormatting sqref="J9:J29">
    <cfRule type="cellIs" dxfId="11" priority="3" stopIfTrue="1" operator="equal">
      <formula>"Yes"</formula>
    </cfRule>
    <cfRule type="cellIs" dxfId="10" priority="4" stopIfTrue="1" operator="equal">
      <formula>"No"</formula>
    </cfRule>
  </conditionalFormatting>
  <conditionalFormatting sqref="K9:K29">
    <cfRule type="cellIs" dxfId="9" priority="5" stopIfTrue="1" operator="equal">
      <formula>"n/a"</formula>
    </cfRule>
  </conditionalFormatting>
  <conditionalFormatting sqref="G1:J1">
    <cfRule type="expression" dxfId="8" priority="6" stopIfTrue="1">
      <formula>$G$1&lt;TODAY()</formula>
    </cfRule>
  </conditionalFormatting>
  <conditionalFormatting sqref="E9:E29 I9:I29">
    <cfRule type="cellIs" dxfId="7" priority="7" stopIfTrue="1" operator="between">
      <formula>1</formula>
      <formula>3</formula>
    </cfRule>
    <cfRule type="cellIs" dxfId="6" priority="8" stopIfTrue="1" operator="between">
      <formula>4</formula>
      <formula>12</formula>
    </cfRule>
    <cfRule type="cellIs" dxfId="5" priority="9" stopIfTrue="1" operator="between">
      <formula>13</formula>
      <formula>25</formula>
    </cfRule>
  </conditionalFormatting>
  <conditionalFormatting sqref="F17">
    <cfRule type="cellIs" dxfId="4" priority="2" stopIfTrue="1" operator="equal">
      <formula>"n/a"</formula>
    </cfRule>
  </conditionalFormatting>
  <conditionalFormatting sqref="F18">
    <cfRule type="cellIs" dxfId="3" priority="1" stopIfTrue="1" operator="equal">
      <formula>"n/a"</formula>
    </cfRule>
  </conditionalFormatting>
  <dataValidations count="2">
    <dataValidation type="list" allowBlank="1" showInputMessage="1" showErrorMessage="1" sqref="C9:C29 G9:G29" xr:uid="{00000000-0002-0000-0000-000000000000}">
      <formula1>Likelihood</formula1>
    </dataValidation>
    <dataValidation type="list" allowBlank="1" showInputMessage="1" showErrorMessage="1" sqref="D9:D29 H9:H29" xr:uid="{00000000-0002-0000-0000-000001000000}">
      <formula1>Severity</formula1>
    </dataValidation>
  </dataValidations>
  <pageMargins left="0.35" right="0.21" top="0.26" bottom="0.4" header="0.24" footer="0.22"/>
  <pageSetup paperSize="8" orientation="landscape" r:id="rId1"/>
  <headerFooter alignWithMargins="0">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
  <sheetViews>
    <sheetView workbookViewId="0">
      <selection activeCell="H4" sqref="H4:L8"/>
    </sheetView>
  </sheetViews>
  <sheetFormatPr defaultColWidth="9.33203125" defaultRowHeight="11.25"/>
  <cols>
    <col min="1" max="1" width="9.33203125" style="1"/>
    <col min="2" max="2" width="17.5" style="1" bestFit="1" customWidth="1"/>
    <col min="3" max="3" width="8" style="1" bestFit="1" customWidth="1"/>
    <col min="4" max="4" width="16.5" style="1" bestFit="1" customWidth="1"/>
    <col min="5" max="6" width="9.33203125" style="1"/>
    <col min="7" max="7" width="2.1640625" style="1" bestFit="1" customWidth="1"/>
    <col min="8" max="8" width="5.5" style="1" bestFit="1" customWidth="1"/>
    <col min="9" max="12" width="3.1640625" style="1" bestFit="1" customWidth="1"/>
    <col min="13" max="16384" width="9.33203125" style="1"/>
  </cols>
  <sheetData>
    <row r="1" spans="1:12">
      <c r="A1" s="1" t="s">
        <v>16</v>
      </c>
      <c r="C1" s="1" t="s">
        <v>17</v>
      </c>
      <c r="F1" s="1" t="s">
        <v>83</v>
      </c>
      <c r="G1" s="1">
        <v>1</v>
      </c>
      <c r="H1" s="1" t="s">
        <v>84</v>
      </c>
    </row>
    <row r="2" spans="1:12">
      <c r="A2" s="1">
        <v>1</v>
      </c>
      <c r="B2" s="1" t="s">
        <v>85</v>
      </c>
      <c r="C2" s="1">
        <v>1</v>
      </c>
      <c r="D2" s="1" t="s">
        <v>86</v>
      </c>
      <c r="H2" s="21" t="s">
        <v>16</v>
      </c>
      <c r="I2" s="21"/>
      <c r="J2" s="21"/>
      <c r="K2" s="21"/>
      <c r="L2" s="21"/>
    </row>
    <row r="3" spans="1:12">
      <c r="A3" s="1">
        <v>2</v>
      </c>
      <c r="C3" s="1">
        <v>2</v>
      </c>
      <c r="H3" s="2">
        <v>1</v>
      </c>
      <c r="I3" s="2">
        <v>2</v>
      </c>
      <c r="J3" s="2">
        <v>3</v>
      </c>
      <c r="K3" s="2">
        <v>4</v>
      </c>
      <c r="L3" s="2">
        <v>5</v>
      </c>
    </row>
    <row r="4" spans="1:12">
      <c r="A4" s="1">
        <v>3</v>
      </c>
      <c r="C4" s="1">
        <v>3</v>
      </c>
      <c r="F4" s="21" t="s">
        <v>17</v>
      </c>
      <c r="G4" s="2">
        <v>1</v>
      </c>
      <c r="H4" s="1">
        <f>H3*G4</f>
        <v>1</v>
      </c>
      <c r="I4" s="1">
        <f>I3*G4</f>
        <v>2</v>
      </c>
      <c r="J4" s="1">
        <f>J3*G4</f>
        <v>3</v>
      </c>
      <c r="K4" s="1">
        <f>K3*G4</f>
        <v>4</v>
      </c>
      <c r="L4" s="1">
        <f>L3*G4</f>
        <v>5</v>
      </c>
    </row>
    <row r="5" spans="1:12">
      <c r="A5" s="1">
        <v>4</v>
      </c>
      <c r="C5" s="1">
        <v>4</v>
      </c>
      <c r="F5" s="21"/>
      <c r="G5" s="2">
        <v>2</v>
      </c>
      <c r="H5" s="1">
        <f>H3*G5</f>
        <v>2</v>
      </c>
      <c r="I5" s="1">
        <f>I3*G5</f>
        <v>4</v>
      </c>
      <c r="J5" s="1">
        <f>J3*G5</f>
        <v>6</v>
      </c>
      <c r="K5" s="1">
        <f>K3*G5</f>
        <v>8</v>
      </c>
      <c r="L5" s="1">
        <f>L3*G5</f>
        <v>10</v>
      </c>
    </row>
    <row r="6" spans="1:12">
      <c r="A6" s="1">
        <v>5</v>
      </c>
      <c r="B6" s="1" t="s">
        <v>87</v>
      </c>
      <c r="C6" s="1">
        <v>5</v>
      </c>
      <c r="D6" s="1" t="s">
        <v>88</v>
      </c>
      <c r="F6" s="21"/>
      <c r="G6" s="2">
        <v>3</v>
      </c>
      <c r="H6" s="1">
        <f>H3*G6</f>
        <v>3</v>
      </c>
      <c r="I6" s="1">
        <f>I3*G6</f>
        <v>6</v>
      </c>
      <c r="J6" s="1">
        <f>J3*G6</f>
        <v>9</v>
      </c>
      <c r="K6" s="1">
        <f>K3*G6</f>
        <v>12</v>
      </c>
      <c r="L6" s="1">
        <f>L3*G6</f>
        <v>15</v>
      </c>
    </row>
    <row r="7" spans="1:12">
      <c r="F7" s="21"/>
      <c r="G7" s="2">
        <v>4</v>
      </c>
      <c r="H7" s="1">
        <f>H3*G7</f>
        <v>4</v>
      </c>
      <c r="I7" s="1">
        <f>I3*G7</f>
        <v>8</v>
      </c>
      <c r="J7" s="1">
        <f>J3*G7</f>
        <v>12</v>
      </c>
      <c r="K7" s="1">
        <f>K3*G7</f>
        <v>16</v>
      </c>
      <c r="L7" s="1">
        <f>L3*G7</f>
        <v>20</v>
      </c>
    </row>
    <row r="8" spans="1:12">
      <c r="F8" s="21"/>
      <c r="G8" s="2">
        <v>5</v>
      </c>
      <c r="H8" s="1">
        <f>H3*G8</f>
        <v>5</v>
      </c>
      <c r="I8" s="1">
        <f>I3*G8</f>
        <v>10</v>
      </c>
      <c r="J8" s="1">
        <f>J3*G8</f>
        <v>15</v>
      </c>
      <c r="K8" s="1">
        <f>K3*G8</f>
        <v>20</v>
      </c>
      <c r="L8" s="1">
        <f>L3*G8</f>
        <v>25</v>
      </c>
    </row>
  </sheetData>
  <mergeCells count="2">
    <mergeCell ref="F4:F8"/>
    <mergeCell ref="H2:L2"/>
  </mergeCells>
  <phoneticPr fontId="0" type="noConversion"/>
  <conditionalFormatting sqref="H4:L8">
    <cfRule type="cellIs" dxfId="2" priority="1" stopIfTrue="1" operator="between">
      <formula>1</formula>
      <formula>3</formula>
    </cfRule>
    <cfRule type="cellIs" dxfId="1" priority="2" stopIfTrue="1" operator="between">
      <formula>4</formula>
      <formula>12</formula>
    </cfRule>
    <cfRule type="cellIs" dxfId="0" priority="3" stopIfTrue="1" operator="between">
      <formula>13</formula>
      <formula>25</formula>
    </cfRule>
  </conditionalFormatting>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C3656D857B5D9C429CE9F0F73EC66B9E" ma:contentTypeVersion="47" ma:contentTypeDescription="Create a new document." ma:contentTypeScope="" ma:versionID="b794460b99bdbf6c4d7b238f738d46c7">
  <xsd:schema xmlns:xsd="http://www.w3.org/2001/XMLSchema" xmlns:xs="http://www.w3.org/2001/XMLSchema" xmlns:p="http://schemas.microsoft.com/office/2006/metadata/properties" xmlns:ns2="8595a0ec-c146-4eeb-925a-270f4bc4be63" xmlns:ns3="662745e8-e224-48e8-a2e3-254862b8c2f5" xmlns:ns4="eebef177-55b5-4448-a5fb-28ea454417ee" xmlns:ns5="5ffd8e36-f429-4edc-ab50-c5be84842779" xmlns:ns6="80f5caf5-7450-4d58-83d0-abf759ca00c0" targetNamespace="http://schemas.microsoft.com/office/2006/metadata/properties" ma:root="true" ma:fieldsID="cd7f172193afd05bb4b1121cd70cf2da" ns2:_="" ns3:_="" ns4:_="" ns5:_="" ns6:_="">
    <xsd:import namespace="8595a0ec-c146-4eeb-925a-270f4bc4be63"/>
    <xsd:import namespace="662745e8-e224-48e8-a2e3-254862b8c2f5"/>
    <xsd:import namespace="eebef177-55b5-4448-a5fb-28ea454417ee"/>
    <xsd:import namespace="5ffd8e36-f429-4edc-ab50-c5be84842779"/>
    <xsd:import namespace="80f5caf5-7450-4d58-83d0-abf759ca00c0"/>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Tags" minOccurs="0"/>
                <xsd:element ref="ns6:MediaServiceOCR" minOccurs="0"/>
                <xsd:element ref="ns6:MediaServiceGenerationTime" minOccurs="0"/>
                <xsd:element ref="ns6:MediaServiceEventHashCode" minOccurs="0"/>
                <xsd:element ref="ns6:MediaServiceDateTaken" minOccurs="0"/>
                <xsd:element ref="ns6:MediaServiceAutoKeyPoints" minOccurs="0"/>
                <xsd:element ref="ns6:MediaServiceKeyPoints" minOccurs="0"/>
                <xsd:element ref="ns6:MediaServiceLocation" minOccurs="0"/>
                <xsd:element ref="ns6:MediaLengthInSeconds" minOccurs="0"/>
                <xsd:element ref="ns2:SharedWithUsers" minOccurs="0"/>
                <xsd:element ref="ns2:SharedWithDetails" minOccurs="0"/>
                <xsd:element ref="ns6:lcf76f155ced4ddcb4097134ff3c332f" minOccurs="0"/>
                <xsd:element ref="ns6:MediaServiceObjectDetectorVersion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a0ec-c146-4eeb-925a-270f4bc4be63"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5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0981305-d081-4950-be5f-f720c05b9668}" ma:internalName="TaxCatchAll" ma:showField="CatchAllData" ma:web="8595a0ec-c146-4eeb-925a-270f4bc4be6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0981305-d081-4950-be5f-f720c05b9668}" ma:internalName="TaxCatchAllLabel" ma:readOnly="true" ma:showField="CatchAllDataLabel" ma:web="8595a0ec-c146-4eeb-925a-270f4bc4be6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f5caf5-7450-4d58-83d0-abf759ca00c0"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Tags" ma:index="50" nillable="true" ma:displayName="Tags" ma:internalName="MediaServiceAutoTags" ma:readOnly="true">
      <xsd:simpleType>
        <xsd:restriction base="dms:Text"/>
      </xsd:simpleType>
    </xsd:element>
    <xsd:element name="MediaServiceOCR" ma:index="51" nillable="true" ma:displayName="Extracted Text" ma:internalName="MediaServiceOCR" ma:readOnly="true">
      <xsd:simpleType>
        <xsd:restriction base="dms:Note">
          <xsd:maxLength value="255"/>
        </xsd:restriction>
      </xsd:simpleType>
    </xsd:element>
    <xsd:element name="MediaServiceGenerationTime" ma:index="52" nillable="true" ma:displayName="MediaServiceGenerationTime" ma:hidden="true" ma:internalName="MediaServiceGenerationTime" ma:readOnly="true">
      <xsd:simpleType>
        <xsd:restriction base="dms:Text"/>
      </xsd:simpleType>
    </xsd:element>
    <xsd:element name="MediaServiceEventHashCode" ma:index="53" nillable="true" ma:displayName="MediaServiceEventHashCode" ma:hidden="true" ma:internalName="MediaServiceEventHashCode" ma:readOnly="true">
      <xsd:simpleType>
        <xsd:restriction base="dms:Text"/>
      </xsd:simpleType>
    </xsd:element>
    <xsd:element name="MediaServiceDateTaken" ma:index="54" nillable="true" ma:displayName="MediaServiceDateTaken" ma:hidden="true" ma:internalName="MediaServiceDateTaken" ma:readOnly="true">
      <xsd:simpleType>
        <xsd:restriction base="dms:Text"/>
      </xsd:simpleType>
    </xsd:element>
    <xsd:element name="MediaServiceAutoKeyPoints" ma:index="55" nillable="true" ma:displayName="MediaServiceAutoKeyPoints" ma:hidden="true" ma:internalName="MediaServiceAutoKeyPoints" ma:readOnly="true">
      <xsd:simpleType>
        <xsd:restriction base="dms:Note"/>
      </xsd:simpleType>
    </xsd:element>
    <xsd:element name="MediaServiceKeyPoints" ma:index="56" nillable="true" ma:displayName="KeyPoints" ma:internalName="MediaServiceKeyPoints" ma:readOnly="true">
      <xsd:simpleType>
        <xsd:restriction base="dms:Note">
          <xsd:maxLength value="255"/>
        </xsd:restriction>
      </xsd:simpleType>
    </xsd:element>
    <xsd:element name="MediaServiceLocation" ma:index="57" nillable="true" ma:displayName="Location" ma:internalName="MediaServiceLocation" ma:readOnly="true">
      <xsd:simpleType>
        <xsd:restriction base="dms:Text"/>
      </xsd:simpleType>
    </xsd:element>
    <xsd:element name="MediaLengthInSeconds" ma:index="58" nillable="true" ma:displayName="MediaLengthInSeconds" ma:hidden="true" ma:internalName="MediaLengthInSeconds" ma:readOnly="true">
      <xsd:simpleType>
        <xsd:restriction base="dms:Unknown"/>
      </xsd:simpleType>
    </xsd:element>
    <xsd:element name="lcf76f155ced4ddcb4097134ff3c332f" ma:index="62"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6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6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595a0ec-c146-4eeb-925a-270f4bc4be63">
      <UserInfo>
        <DisplayName>Richard Dunn</DisplayName>
        <AccountId>323</AccountId>
        <AccountType/>
      </UserInfo>
      <UserInfo>
        <DisplayName>Kyle Constable</DisplayName>
        <AccountId>335</AccountId>
        <AccountType/>
      </UserInfo>
      <UserInfo>
        <DisplayName>Luke Fish</DisplayName>
        <AccountId>25</AccountId>
        <AccountType/>
      </UserInfo>
      <UserInfo>
        <DisplayName>Donald Haymes</DisplayName>
        <AccountId>336</AccountId>
        <AccountType/>
      </UserInfo>
    </SharedWithUsers>
    <lcf76f155ced4ddcb4097134ff3c332f xmlns="80f5caf5-7450-4d58-83d0-abf759ca00c0">
      <Terms xmlns="http://schemas.microsoft.com/office/infopath/2007/PartnerControls"/>
    </lcf76f155ced4ddcb4097134ff3c332f>
    <TaxCatchAll xmlns="662745e8-e224-48e8-a2e3-254862b8c2f5">
      <Value>12</Value>
      <Value>19</Value>
      <Value>9</Value>
      <Value>21</Value>
      <Value>63</Value>
    </TaxCatchAll>
    <EAReceivedDate xmlns="eebef177-55b5-4448-a5fb-28ea454417ee">2024-01-24T00:00:00+00:00</EAReceivedDate>
    <c52c737aaa794145b5e1ab0b33580095 xmlns="8595a0ec-c146-4eeb-925a-270f4bc4be63">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PermitNumber xmlns="eebef177-55b5-4448-a5fb-28ea454417ee">epr-cp3538hr</PermitNumber>
    <la34db7254a948be973d9738b9f07ba7 xmlns="8595a0ec-c146-4eeb-925a-270f4bc4be63">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CessationDate xmlns="eebef177-55b5-4448-a5fb-28ea454417ee" xsi:nil="true"/>
    <NationalSecurity xmlns="eebef177-55b5-4448-a5fb-28ea454417ee">No</NationalSecurity>
    <OtherReference xmlns="eebef177-55b5-4448-a5fb-28ea454417ee">-</OtherReference>
    <EventLink xmlns="5ffd8e36-f429-4edc-ab50-c5be84842779" xsi:nil="true"/>
    <d22401b98bfe4ec6b8dacbec81c66a1e xmlns="8595a0ec-c146-4eeb-925a-270f4bc4be63">
      <Terms xmlns="http://schemas.microsoft.com/office/infopath/2007/PartnerControls"/>
    </d22401b98bfe4ec6b8dacbec81c66a1e>
    <Customer_x002f_OperatorName xmlns="eebef177-55b5-4448-a5fb-28ea454417ee">Anglian Water Services Ltd</Customer_x002f_OperatorName>
    <ncb1594ff73b435992550f571a78c184 xmlns="8595a0ec-c146-4eeb-925a-270f4bc4be63">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ocumentDate xmlns="eebef177-55b5-4448-a5fb-28ea454417ee">2024-01-24T00:00:00+00:00</DocumentDate>
    <f91636ce86a943e5a85e589048b494b2 xmlns="8595a0ec-c146-4eeb-925a-270f4bc4be63">
      <Terms xmlns="http://schemas.microsoft.com/office/infopath/2007/PartnerControls"/>
    </f91636ce86a943e5a85e589048b494b2>
    <bf174f8632e04660b372cf372c1956fe xmlns="8595a0ec-c146-4eeb-925a-270f4bc4be63">
      <Terms xmlns="http://schemas.microsoft.com/office/infopath/2007/PartnerControls"/>
    </bf174f8632e04660b372cf372c1956fe>
    <mb0b523b12654e57a98fd73f451222f6 xmlns="8595a0ec-c146-4eeb-925a-270f4bc4be63">
      <Terms xmlns="http://schemas.microsoft.com/office/infopath/2007/PartnerControls"/>
    </mb0b523b12654e57a98fd73f451222f6>
    <CurrentPermit xmlns="eebef177-55b5-4448-a5fb-28ea454417ee">N/A - Do not select for New Permits</CurrentPermit>
    <EPRNumber xmlns="eebef177-55b5-4448-a5fb-28ea454417ee">-</EPRNumber>
    <ed3cfd1978f244c4af5dc9d642a18018 xmlns="8595a0ec-c146-4eeb-925a-270f4bc4be63">
      <Terms xmlns="http://schemas.microsoft.com/office/infopath/2007/PartnerControls"/>
    </ed3cfd1978f244c4af5dc9d642a18018>
    <d3564be703db47eda46ec138bc1ba091 xmlns="8595a0ec-c146-4eeb-925a-270f4bc4be63">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FacilityAddressPostcode xmlns="eebef177-55b5-4448-a5fb-28ea454417ee">CO2 8HT</FacilityAddressPostcode>
    <ExternalAuthor xmlns="eebef177-55b5-4448-a5fb-28ea454417ee">Don Holmes</ExternalAuthor>
    <SiteName xmlns="eebef177-55b5-4448-a5fb-28ea454417ee">Colchester CHP Plant</SiteName>
    <m63bd5d2e6554c968a3f4ff9289590fe xmlns="8595a0ec-c146-4eeb-925a-270f4bc4be63">
      <Terms xmlns="http://schemas.microsoft.com/office/infopath/2007/PartnerControls"/>
    </m63bd5d2e6554c968a3f4ff9289590fe>
    <p517ccc45a7e4674ae144f9410147bb3 xmlns="8595a0ec-c146-4eeb-925a-270f4bc4be63">
      <Terms xmlns="http://schemas.microsoft.com/office/infopath/2007/PartnerControls">
        <TermInfo xmlns="http://schemas.microsoft.com/office/infopath/2007/PartnerControls">
          <TermName xmlns="http://schemas.microsoft.com/office/infopath/2007/PartnerControls">Installations</TermName>
          <TermId xmlns="http://schemas.microsoft.com/office/infopath/2007/PartnerControls">645f1c9c-65df-490a-9ce3-4a2aa7c5ff7f</TermId>
        </TermInfo>
      </Terms>
    </p517ccc45a7e4674ae144f9410147bb3>
    <ga477587807b4e8dbd9d142e03c014fa xmlns="8595a0ec-c146-4eeb-925a-270f4bc4be63">
      <Terms xmlns="http://schemas.microsoft.com/office/infopath/2007/PartnerControls"/>
    </ga477587807b4e8dbd9d142e03c014fa>
    <FacilityAddress xmlns="eebef177-55b5-4448-a5fb-28ea454417ee">Colchester CHP Plant  Haven Road  COLCHESTER  Essex  CO2 8HT</FacilityAddres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B5A5C6-5FE3-4F46-91F7-CEA0A94AA229}"/>
</file>

<file path=customXml/itemProps2.xml><?xml version="1.0" encoding="utf-8"?>
<ds:datastoreItem xmlns:ds="http://schemas.openxmlformats.org/officeDocument/2006/customXml" ds:itemID="{70BE693E-E06D-4341-8D81-35F0F1C8D3FB}"/>
</file>

<file path=customXml/itemProps3.xml><?xml version="1.0" encoding="utf-8"?>
<ds:datastoreItem xmlns:ds="http://schemas.openxmlformats.org/officeDocument/2006/customXml" ds:itemID="{98EFA9F9-5B9C-4631-AE0E-9F2F7A99C53A}"/>
</file>

<file path=docProps/app.xml><?xml version="1.0" encoding="utf-8"?>
<Properties xmlns="http://schemas.openxmlformats.org/officeDocument/2006/extended-properties" xmlns:vt="http://schemas.openxmlformats.org/officeDocument/2006/docPropsVTypes">
  <Application>Microsoft Excel Online</Application>
  <Manager/>
  <Company>Anglian Water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sLegg2</dc:creator>
  <cp:keywords/>
  <dc:description/>
  <cp:lastModifiedBy>Donald Haymes</cp:lastModifiedBy>
  <cp:revision/>
  <dcterms:created xsi:type="dcterms:W3CDTF">2012-12-13T14:15:01Z</dcterms:created>
  <dcterms:modified xsi:type="dcterms:W3CDTF">2023-12-21T01:54:33Z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0x0101000E9AD557692E154F9D2697C8C6432F7600C3656D857B5D9C429CE9F0F73EC66B9E</vt:lpwstr>
  </property>
  <property fmtid="{D5CDD505-2E9C-101B-9397-08002B2CF9AE}" pid="3" name="Order">
    <vt:r8>76200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y fmtid="{D5CDD505-2E9C-101B-9397-08002B2CF9AE}" pid="10" name="PermitDocumentType">
    <vt:lpwstr/>
  </property>
  <property fmtid="{D5CDD505-2E9C-101B-9397-08002B2CF9AE}" pid="11" name="TypeofPermit">
    <vt:lpwstr>9;#N/A - Do not select for New Permits|0430e4c2-ee0a-4b2d-9af6-df735aafbcb2</vt:lpwstr>
  </property>
  <property fmtid="{D5CDD505-2E9C-101B-9397-08002B2CF9AE}" pid="12" name="DisclosureStatus">
    <vt:lpwstr>63;#Public Register|f1fcf6a6-5d97-4f1d-964e-a2f916eb1f18</vt:lpwstr>
  </property>
  <property fmtid="{D5CDD505-2E9C-101B-9397-08002B2CF9AE}" pid="13" name="EventType1">
    <vt:lpwstr/>
  </property>
  <property fmtid="{D5CDD505-2E9C-101B-9397-08002B2CF9AE}" pid="14" name="ActivityGrouping">
    <vt:lpwstr>12;#Application ＆ Associated Docs|5eadfd3c-6deb-44e1-b7e1-16accd427bec</vt:lpwstr>
  </property>
  <property fmtid="{D5CDD505-2E9C-101B-9397-08002B2CF9AE}" pid="15" name="RegulatedActivityClass">
    <vt:lpwstr>21;#Installations|645f1c9c-65df-490a-9ce3-4a2aa7c5ff7f</vt:lpwstr>
  </property>
  <property fmtid="{D5CDD505-2E9C-101B-9397-08002B2CF9AE}" pid="16" name="Catchment">
    <vt:lpwstr/>
  </property>
  <property fmtid="{D5CDD505-2E9C-101B-9397-08002B2CF9AE}" pid="17" name="MajorProjectID">
    <vt:lpwstr/>
  </property>
  <property fmtid="{D5CDD505-2E9C-101B-9397-08002B2CF9AE}" pid="18" name="StandardRulesID">
    <vt:lpwstr/>
  </property>
  <property fmtid="{D5CDD505-2E9C-101B-9397-08002B2CF9AE}" pid="19" name="CessationStatus">
    <vt:lpwstr/>
  </property>
  <property fmtid="{D5CDD505-2E9C-101B-9397-08002B2CF9AE}" pid="20" name="Regime">
    <vt:lpwstr>19;#EPR|0e5af97d-1a8c-4d8f-a20b-528a11cab1f6</vt:lpwstr>
  </property>
  <property fmtid="{D5CDD505-2E9C-101B-9397-08002B2CF9AE}" pid="21" name="RegulatedActivitySub-Class">
    <vt:lpwstr/>
  </property>
</Properties>
</file>