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 drive\New Permit Application Samlesbury\2023 variation pack\"/>
    </mc:Choice>
  </mc:AlternateContent>
  <xr:revisionPtr revIDLastSave="0" documentId="8_{11F8CD63-0734-4EFC-8A65-5185BD8CA1F5}" xr6:coauthVersionLast="47" xr6:coauthVersionMax="47" xr10:uidLastSave="{00000000-0000-0000-0000-000000000000}"/>
  <bookViews>
    <workbookView xWindow="290" yWindow="140" windowWidth="13200" windowHeight="6480" xr2:uid="{00000000-000D-0000-FFFF-FFFF00000000}"/>
  </bookViews>
  <sheets>
    <sheet name="2023" sheetId="25" r:id="rId1"/>
    <sheet name="2022" sheetId="24" r:id="rId2"/>
    <sheet name="2021" sheetId="23" r:id="rId3"/>
    <sheet name="2020" sheetId="22" r:id="rId4"/>
  </sheets>
  <definedNames>
    <definedName name="_xlnm.Print_Area" localSheetId="3">'2020'!$A$1:$M$26</definedName>
    <definedName name="_xlnm.Print_Area" localSheetId="2">'2021'!$A$1:$M$26</definedName>
    <definedName name="_xlnm.Print_Area" localSheetId="1">'2022'!$A$1:$M$25</definedName>
    <definedName name="_xlnm.Print_Area" localSheetId="0">'2023'!$A$1:$M$25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5" l="1"/>
  <c r="K23" i="25"/>
  <c r="N21" i="25"/>
  <c r="M21" i="25"/>
  <c r="L21" i="25"/>
  <c r="K21" i="25"/>
  <c r="J21" i="25"/>
  <c r="F21" i="25"/>
  <c r="E21" i="25"/>
  <c r="C21" i="25"/>
  <c r="N20" i="25"/>
  <c r="M20" i="25"/>
  <c r="L20" i="25"/>
  <c r="J20" i="25"/>
  <c r="I20" i="25"/>
  <c r="H20" i="25"/>
  <c r="G20" i="25"/>
  <c r="F20" i="25"/>
  <c r="E20" i="25"/>
  <c r="D20" i="25"/>
  <c r="C20" i="25"/>
  <c r="K24" i="24" l="1"/>
  <c r="K23" i="24"/>
  <c r="N21" i="24"/>
  <c r="M21" i="24"/>
  <c r="L21" i="24"/>
  <c r="K21" i="24"/>
  <c r="J21" i="24"/>
  <c r="F21" i="24"/>
  <c r="E21" i="24"/>
  <c r="C21" i="24"/>
  <c r="N20" i="24"/>
  <c r="M20" i="24"/>
  <c r="L20" i="24"/>
  <c r="J20" i="24"/>
  <c r="I20" i="24"/>
  <c r="H20" i="24"/>
  <c r="G20" i="24"/>
  <c r="F20" i="24"/>
  <c r="E20" i="24"/>
  <c r="D20" i="24"/>
  <c r="C20" i="24"/>
  <c r="K25" i="23" l="1"/>
  <c r="K24" i="23"/>
  <c r="N22" i="23"/>
  <c r="M22" i="23"/>
  <c r="L22" i="23"/>
  <c r="K22" i="23"/>
  <c r="J22" i="23"/>
  <c r="F22" i="23"/>
  <c r="E22" i="23"/>
  <c r="C22" i="23"/>
  <c r="N21" i="23"/>
  <c r="M21" i="23"/>
  <c r="L21" i="23"/>
  <c r="J21" i="23"/>
  <c r="I21" i="23"/>
  <c r="H21" i="23"/>
  <c r="G21" i="23"/>
  <c r="F21" i="23"/>
  <c r="E21" i="23"/>
  <c r="D21" i="23"/>
  <c r="C21" i="23"/>
  <c r="K25" i="22"/>
  <c r="K24" i="22"/>
  <c r="N22" i="22"/>
  <c r="M22" i="22"/>
  <c r="L22" i="22"/>
  <c r="K22" i="22"/>
  <c r="J22" i="22"/>
  <c r="F22" i="22"/>
  <c r="E22" i="22"/>
  <c r="C22" i="22"/>
  <c r="N21" i="22"/>
  <c r="M21" i="22"/>
  <c r="L21" i="22"/>
  <c r="J21" i="22"/>
  <c r="I21" i="22"/>
  <c r="H21" i="22"/>
  <c r="G21" i="22"/>
  <c r="F21" i="22"/>
  <c r="E21" i="22"/>
  <c r="D21" i="22"/>
  <c r="C21" i="22"/>
</calcChain>
</file>

<file path=xl/sharedStrings.xml><?xml version="1.0" encoding="utf-8"?>
<sst xmlns="http://schemas.openxmlformats.org/spreadsheetml/2006/main" count="277" uniqueCount="35">
  <si>
    <t>UNITED UTILITILES TRADE EFFLUENT SAMPLE ANAYLSIS DATA 2023 - FINAL SITE CONSENTED DISCHARGE (COMPOSITE SAMPLES)</t>
  </si>
  <si>
    <t xml:space="preserve">Date </t>
  </si>
  <si>
    <t>Ref No</t>
  </si>
  <si>
    <t>Cu</t>
  </si>
  <si>
    <t>Cd</t>
  </si>
  <si>
    <t>Cr</t>
  </si>
  <si>
    <t>Zn</t>
  </si>
  <si>
    <t>Ni</t>
  </si>
  <si>
    <t>Pb</t>
  </si>
  <si>
    <t>Al</t>
  </si>
  <si>
    <t>Total Toxic Metals</t>
  </si>
  <si>
    <t>ph</t>
  </si>
  <si>
    <t>C.O.D. (mg/l)</t>
  </si>
  <si>
    <t>Susp Solids (mg/l)</t>
  </si>
  <si>
    <t>Link to Analysis Sheet</t>
  </si>
  <si>
    <t>N/A</t>
  </si>
  <si>
    <t>&lt;0.26</t>
  </si>
  <si>
    <t>&lt;5.97</t>
  </si>
  <si>
    <t>Link</t>
  </si>
  <si>
    <t>&lt;4.27</t>
  </si>
  <si>
    <t>&lt;0.19</t>
  </si>
  <si>
    <t>&lt;15.43</t>
  </si>
  <si>
    <t>Consent</t>
  </si>
  <si>
    <t>Limits</t>
  </si>
  <si>
    <t>6 to 10</t>
  </si>
  <si>
    <t>Max</t>
  </si>
  <si>
    <t>Averages</t>
  </si>
  <si>
    <t>Sample readings in ug/l (unless stated) - Undertaken by United Utilities</t>
  </si>
  <si>
    <t>UNITED UTILITILES TRADE EFFLUENT SAMPLE ANAYLSIS DATA 2022 - FINAL SITE CONSENTED DISCHARGE (COMPOSITE SAMPLES)</t>
  </si>
  <si>
    <t>&lt;1.99</t>
  </si>
  <si>
    <t>&lt;4.38</t>
  </si>
  <si>
    <t>UNITED UTILITILES TRADE EFFLUENT SAMPLE ANAYLSIS DATA 2021 - FINAL SITE CONSENTED DISCHARGE (COMPOSITE SAMPLES)</t>
  </si>
  <si>
    <t>UNITED UTILITILES TRADE EFFLUENT SAMPLE ANAYLSIS DATA 2020 - FINAL SITE CONSENTED DISCHARGE (COMPOSITE SAMPLES)</t>
  </si>
  <si>
    <t>No data</t>
  </si>
  <si>
    <t>&lt;6.2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</si>
</sst>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indexed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8" fillId="3" borderId="1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p6.greenlnk.net/sites/2204CMIS06/EISEng/UU%20Samlesbury%20TE%20Sample%20Analysis%20Report%2021%20Mar%2023.doc?d=w4ab06f1fe843417082d9b30828ccafcd" TargetMode="External"/><Relationship Id="rId2" Type="http://schemas.openxmlformats.org/officeDocument/2006/relationships/hyperlink" Target="https://shp6.greenlnk.net/sites/2204CMIS06/EISEng/UU%20Samlesbury%20TE%20Sample%20Analysis%20Report%2003%20May%2023.doc?d=wf86ad32859b340698d0c17ba5076f11b" TargetMode="External"/><Relationship Id="rId1" Type="http://schemas.openxmlformats.org/officeDocument/2006/relationships/hyperlink" Target="https://shp6.greenlnk.net/sites/2204CMIS06/EISEng/UU%20Samlesbury%20TE%20Sample%20Analysis%20Report%2023%20May%2023.doc?d=w38dbee5dd4d040609a6d81a0cb38cfcb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hp6.greenlnk.net/sites/2204CMIS06/EISEng/UU%20Samlesbury%20TE%20Sample%20Analysis%20Report%2016%20Jan%2023.doc?d=w642507c0b2e94a919f1f68800d676ca1" TargetMode="External"/><Relationship Id="rId4" Type="http://schemas.openxmlformats.org/officeDocument/2006/relationships/hyperlink" Target="https://shp6.greenlnk.net/sites/2204CMIS06/EISEng/UU%20Samlesbury%20TE%20Sample%20Analysis%20Report%2002%20Feb%2023.doc?d=w14d6296f20854fa582ff2d47aac2479b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hp6.greenlnk.net/sites/2204CMIS06/EISEng/UU%20Samlesbury%20TE%20Sample%20Analysis%20Report%2022%20Aug%2022.doc?d=wed786f29aae249a29fc31648aae60c5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shp6.greenlnk.net/sites/2204CMIS06/EISEng/UU%20Samlesbury%20TE%20Sample%20Analysis%20Report%2001%20Mar%2022.doc?d=wad2ce95fc7074a9daf6726e32643b513" TargetMode="External"/><Relationship Id="rId7" Type="http://schemas.openxmlformats.org/officeDocument/2006/relationships/hyperlink" Target="https://shp6.greenlnk.net/sites/2204CMIS06/EISEng/UU%20Samlesbury%20TE%20Sample%20Analysis%20Report%2005%20Jul%2022.doc?d=w8029dcf008a34148ba7edb541e82f6d8" TargetMode="External"/><Relationship Id="rId12" Type="http://schemas.openxmlformats.org/officeDocument/2006/relationships/hyperlink" Target="https://shp6.greenlnk.net/sites/2204CMIS06/EISEng/UU%20Samlesbury%20TE%20Sample%20Analysis%20Report%2008%20Dec%2022.doc?d=wd817447d11d24cda857d798727dd7354" TargetMode="External"/><Relationship Id="rId2" Type="http://schemas.openxmlformats.org/officeDocument/2006/relationships/hyperlink" Target="https://shp6.greenlnk.net/sites/2204CMIS06/EISEng/UU%20Samlesbury%20TE%20Sample%20Analysis%20Report%2021%20Feb%2022.doc?d=w5395241d88ad45ada66dd77d63824268" TargetMode="External"/><Relationship Id="rId1" Type="http://schemas.openxmlformats.org/officeDocument/2006/relationships/hyperlink" Target="https://shp6.greenlnk.net/sites/2204CMIS06/EISEng/UU%20Samlesbury%20TE%20Sample%20Analysis%20Report%2026%20Jan%2022.doc?d=w12443c8d7de747ca925c4cb71755ed00" TargetMode="External"/><Relationship Id="rId6" Type="http://schemas.openxmlformats.org/officeDocument/2006/relationships/hyperlink" Target="https://shp6.greenlnk.net/sites/2204CMIS06/EISEng/UU%20Samlesbury%20TE%20Sample%20Analysis%20Report%2020%20Jun%2022.doc?d=wb8428126a33f4b7787f25ab59546c985" TargetMode="External"/><Relationship Id="rId11" Type="http://schemas.openxmlformats.org/officeDocument/2006/relationships/hyperlink" Target="https://shp6.greenlnk.net/sites/2204CMIS06/EISEng/UU%20Samlesbury%20TE%20Sample%20Analysis%20Report%2021%20Nov%2022.doc?d=w87ae281ea18c4183863814d16ebf0dca" TargetMode="External"/><Relationship Id="rId5" Type="http://schemas.openxmlformats.org/officeDocument/2006/relationships/hyperlink" Target="https://shp6.greenlnk.net/sites/2204CMIS06/EISEng/UU%20Samlesbury%20TE%20Sample%20Analysis%20Report%2017%20May%2022.doc?d=w4e876e6e1ebb4780b473b5e0689476af" TargetMode="External"/><Relationship Id="rId10" Type="http://schemas.openxmlformats.org/officeDocument/2006/relationships/hyperlink" Target="https://shp6.greenlnk.net/sites/2204CMIS06/EISEng/UU%20Samlesbury%20TE%20Sample%20Analysis%20Report%2024%20Oct%2022.doc?d=we7a31d1b723347f7a8c7fab266e99698" TargetMode="External"/><Relationship Id="rId4" Type="http://schemas.openxmlformats.org/officeDocument/2006/relationships/hyperlink" Target="https://shp6.greenlnk.net/sites/2204CMIS06/EISEng/UU%20Samlesbury%20TE%20Sample%20Analysis%20Report%2017%20May%2022.doc?d=w4e876e6e1ebb4780b473b5e0689476af" TargetMode="External"/><Relationship Id="rId9" Type="http://schemas.openxmlformats.org/officeDocument/2006/relationships/hyperlink" Target="https://shp6.greenlnk.net/sites/2204CMIS06/EISEng/UU%20Samlesbury%20TE%20Sample%20Analysis%20Report%2005%20Sep%2022.doc?d=w65190415c0c840728c66f2a94849871c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hp6.greenlnk.net/sites/2204CMIS06/EISEng/File%20Archive/UU%20Samlesbury%20TE%20Sample%20Analysis%20Report%2014%20Apr%2021.doc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shp6.greenlnk.net/sites/2204CMIS06/EISEng/UU%20Samlesbury%20TE%20Sample%20Analysis%20Report%2008%20Nov%2021.doc?d=w5bbb6fe94802401ebeda51ebe0b1ea47" TargetMode="External"/><Relationship Id="rId7" Type="http://schemas.openxmlformats.org/officeDocument/2006/relationships/hyperlink" Target="https://shp6.greenlnk.net/sites/2204CMIS06/EISEng/File%20Archive/UU%20Samlesbury%20TE%20Sample%20Analysis%20Report%2014%20Apr%2021.doc" TargetMode="External"/><Relationship Id="rId12" Type="http://schemas.openxmlformats.org/officeDocument/2006/relationships/hyperlink" Target="https://shp6.greenlnk.net/sites/2204CMIS06/EISEng/UU%20Samlesbury%20TE%20Sample%20Analysis%20Report%2008%20Dec%2021.doc?d=w0e5fed5cddeb4f55814153d28d2c015c" TargetMode="External"/><Relationship Id="rId2" Type="http://schemas.openxmlformats.org/officeDocument/2006/relationships/hyperlink" Target="https://shp6.greenlnk.net/sites/2204CMIS06/EISEng/File%20Archive/UU%20Samlesbury%20TE%20Sample%20Analysis%20Report%207%20Feb%2021.doc" TargetMode="External"/><Relationship Id="rId1" Type="http://schemas.openxmlformats.org/officeDocument/2006/relationships/hyperlink" Target="https://shp6.greenlnk.net/sites/2204CMIS06/EISEng/File%20Archive/UU%20Samlesbury%20TE%20Sample%20Analysis%20Report%2024%20Jan%2021.doc" TargetMode="External"/><Relationship Id="rId6" Type="http://schemas.openxmlformats.org/officeDocument/2006/relationships/hyperlink" Target="https://shp6.greenlnk.net/sites/2204CMIS06/EISEng/File%20Archive/UU%20Samlesbury%20TE%20Sample%20Analysis%20Report%2023%20May%2021.doc" TargetMode="External"/><Relationship Id="rId11" Type="http://schemas.openxmlformats.org/officeDocument/2006/relationships/hyperlink" Target="https://shp6.greenlnk.net/sites/2204CMIS06/EISEng/UU%20Samlesbury%20TE%20Sample%20Analysis%20Report%2024%20Nov%2021.doc?d=wef02ebbe6e1f40f8a2fd60383714e110" TargetMode="External"/><Relationship Id="rId5" Type="http://schemas.openxmlformats.org/officeDocument/2006/relationships/hyperlink" Target="https://shp6.greenlnk.net/sites/2204CMIS06/EISEng/UU%20Samlesbury%20TE%20Sample%20Analysis%20Report%2022%20Jun%2021.doc?d=w96d9d93ac41d482b8d11e35aa6baa4bc" TargetMode="External"/><Relationship Id="rId10" Type="http://schemas.openxmlformats.org/officeDocument/2006/relationships/hyperlink" Target="https://shp6.greenlnk.net/sites/2204CMIS06/EISEng/UU%20Samlesbury%20TE%20Sample%20Analysis%20Report%2020%20Sep%2021.doc?d=w861767c6d8df4bb6be21dcf774b1bafa" TargetMode="External"/><Relationship Id="rId4" Type="http://schemas.openxmlformats.org/officeDocument/2006/relationships/hyperlink" Target="https://shp6.greenlnk.net/sites/2204CMIS06/EISEng/UU%20Samlesbury%20TE%20Sample%20Analysis%20Report%2026%20Oct%2021.doc?d=wac2f73e3677e456a873edded1f831394" TargetMode="External"/><Relationship Id="rId9" Type="http://schemas.openxmlformats.org/officeDocument/2006/relationships/hyperlink" Target="https://shp6.greenlnk.net/sites/2204CMIS06/EISEng/File%20Archive/UU%20Samlesbury%20TE%20Sample%20Analysis%20Report%207%20Feb%2021.do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hp6.greenlnk.net/sites/2204CMIS06/EISEng/File%20Archive/UU%20Samlesbury%20TE%20Sample%20Analysis%20Report%2016%20Sep%2020.doc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shp6.greenlnk.net/sites/2204CMIS06/EISEng/File%20Archive/UU%20Samlesbury%20TE%20Sample%20Analysis%20Report%2029%20Jun%2020.doc" TargetMode="External"/><Relationship Id="rId7" Type="http://schemas.openxmlformats.org/officeDocument/2006/relationships/hyperlink" Target="https://shp6.greenlnk.net/sites/2204CMIS06/EISEng/File%20Archive/UU%20Samlesbury%20TE%20Sample%20Analysis%20Report%201%20Sep%2020.doc" TargetMode="External"/><Relationship Id="rId12" Type="http://schemas.openxmlformats.org/officeDocument/2006/relationships/hyperlink" Target="https://shp6.greenlnk.net/sites/2204CMIS06/EISEng/File%20Archive/UU%20Samlesbury%20TE%20Sample%20Analysis%20Report%2016%20Dec%2020.doc" TargetMode="External"/><Relationship Id="rId2" Type="http://schemas.openxmlformats.org/officeDocument/2006/relationships/hyperlink" Target="https://shp6.greenlnk.net/sites/2204CMIS06/EISEng/File%20Archive/UU%20Samlesbury%20TE%20Sample%20Analysis%20Report%2012%20Jun%2020.doc" TargetMode="External"/><Relationship Id="rId1" Type="http://schemas.openxmlformats.org/officeDocument/2006/relationships/hyperlink" Target="https://shp6.greenlnk.net/sites/2204CMIS06/EISEng/File%20Archive/UU%20Samlesbury%20TE%20Sample%20Analysis%20Report%2026%20May%2020.doc" TargetMode="External"/><Relationship Id="rId6" Type="http://schemas.openxmlformats.org/officeDocument/2006/relationships/hyperlink" Target="https://shp6.greenlnk.net/sites/2204CMIS06/EISEng/File%20Archive/UU%20Samlesbury%20TE%20Sample%20Analysis%20Report%206%20Aug%2020.doc" TargetMode="External"/><Relationship Id="rId11" Type="http://schemas.openxmlformats.org/officeDocument/2006/relationships/hyperlink" Target="https://shp6.greenlnk.net/sites/2204CMIS06/EISEng/File%20Archive/UU%20Samlesbury%20TE%20Sample%20Analysis%20Report%2016%20Nov%2020.doc" TargetMode="External"/><Relationship Id="rId5" Type="http://schemas.openxmlformats.org/officeDocument/2006/relationships/hyperlink" Target="https://shp6.greenlnk.net/sites/2204CMIS06/EISEng/File%20Archive/UU%20Samlesbury%20TE%20Sample%20Analysis%20Report%2021%20Jul%2020.doc" TargetMode="External"/><Relationship Id="rId10" Type="http://schemas.openxmlformats.org/officeDocument/2006/relationships/hyperlink" Target="https://shp6.greenlnk.net/sites/2204CMIS06/EISEng/File%20Archive/UU%20Samlesbury%20TE%20Sample%20Analysis%20Report%2015%20Oct%2020.doc" TargetMode="External"/><Relationship Id="rId4" Type="http://schemas.openxmlformats.org/officeDocument/2006/relationships/hyperlink" Target="https://shp6.greenlnk.net/sites/2204CMIS06/EISEng/File%20Archive/UU%20Samlesbury%20TE%20Sample%20Analysis%20Report%207%20Jul%2020.doc" TargetMode="External"/><Relationship Id="rId9" Type="http://schemas.openxmlformats.org/officeDocument/2006/relationships/hyperlink" Target="https://shp6.greenlnk.net/sites/2204CMIS06/EISEng/UU%20Samlesbury%20TE%20Sample%20Analysis%20Report%2030%20Sep%2020.doc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="110" zoomScaleNormal="110" workbookViewId="0">
      <pane ySplit="3" topLeftCell="A4" activePane="bottomLeft" state="frozen"/>
      <selection pane="bottomLeft" activeCell="N12" sqref="N12"/>
    </sheetView>
  </sheetViews>
  <sheetFormatPr defaultColWidth="8.85546875" defaultRowHeight="12.6"/>
  <cols>
    <col min="1" max="1" width="15.28515625" style="2" customWidth="1"/>
    <col min="2" max="2" width="13.7109375" style="2" customWidth="1"/>
    <col min="3" max="3" width="9.42578125" style="2" customWidth="1"/>
    <col min="4" max="4" width="8.42578125" style="2" customWidth="1"/>
    <col min="5" max="5" width="8.5703125" style="2" customWidth="1"/>
    <col min="6" max="6" width="8.140625" style="2" customWidth="1"/>
    <col min="7" max="7" width="9.7109375" style="2" customWidth="1"/>
    <col min="8" max="9" width="7.85546875" style="2" customWidth="1"/>
    <col min="10" max="10" width="9.7109375" style="2" customWidth="1"/>
    <col min="11" max="11" width="8.140625" style="2" customWidth="1"/>
    <col min="12" max="12" width="9.5703125" style="2" customWidth="1"/>
    <col min="13" max="13" width="15.42578125" style="2" customWidth="1"/>
    <col min="14" max="14" width="15.7109375" style="2" customWidth="1"/>
    <col min="15" max="15" width="10.42578125" style="2" bestFit="1" customWidth="1"/>
    <col min="16" max="16384" width="8.85546875" style="2"/>
  </cols>
  <sheetData>
    <row r="1" spans="1:14" ht="15.6">
      <c r="A1" s="1" t="s">
        <v>0</v>
      </c>
    </row>
    <row r="3" spans="1:14" ht="4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1" t="s">
        <v>10</v>
      </c>
      <c r="K3" s="20" t="s">
        <v>11</v>
      </c>
      <c r="L3" s="21" t="s">
        <v>12</v>
      </c>
      <c r="M3" s="21" t="s">
        <v>13</v>
      </c>
      <c r="N3" s="21" t="s">
        <v>14</v>
      </c>
    </row>
    <row r="4" spans="1:14" ht="14.1">
      <c r="A4" s="22">
        <v>44942</v>
      </c>
      <c r="B4" s="23" t="s">
        <v>15</v>
      </c>
      <c r="C4" s="23">
        <v>20.3</v>
      </c>
      <c r="D4" s="23" t="s">
        <v>16</v>
      </c>
      <c r="E4" s="23">
        <v>38.1</v>
      </c>
      <c r="F4" s="23">
        <v>655</v>
      </c>
      <c r="G4" s="23">
        <v>16.7</v>
      </c>
      <c r="H4" s="23" t="s">
        <v>17</v>
      </c>
      <c r="I4" s="23">
        <v>295</v>
      </c>
      <c r="J4" s="23">
        <v>730</v>
      </c>
      <c r="K4" s="24">
        <v>7</v>
      </c>
      <c r="L4" s="23">
        <v>82</v>
      </c>
      <c r="M4" s="23">
        <v>149</v>
      </c>
      <c r="N4" s="25" t="s">
        <v>18</v>
      </c>
    </row>
    <row r="5" spans="1:14" ht="14.1">
      <c r="A5" s="22">
        <v>44959</v>
      </c>
      <c r="B5" s="23" t="s">
        <v>15</v>
      </c>
      <c r="C5" s="23">
        <v>47.4</v>
      </c>
      <c r="D5" s="23" t="s">
        <v>16</v>
      </c>
      <c r="E5" s="23">
        <v>97.6</v>
      </c>
      <c r="F5" s="23">
        <v>194</v>
      </c>
      <c r="G5" s="23">
        <v>4.13</v>
      </c>
      <c r="H5" s="23">
        <v>14.5</v>
      </c>
      <c r="I5" s="23">
        <v>699</v>
      </c>
      <c r="J5" s="23">
        <v>357</v>
      </c>
      <c r="K5" s="24">
        <v>7</v>
      </c>
      <c r="L5" s="23">
        <v>170</v>
      </c>
      <c r="M5" s="23">
        <v>230</v>
      </c>
      <c r="N5" s="25" t="s">
        <v>18</v>
      </c>
    </row>
    <row r="6" spans="1:14" ht="14.1">
      <c r="A6" s="22">
        <v>45006</v>
      </c>
      <c r="B6" s="23" t="s">
        <v>15</v>
      </c>
      <c r="C6" s="23">
        <v>23.8</v>
      </c>
      <c r="D6" s="23" t="s">
        <v>16</v>
      </c>
      <c r="E6" s="23">
        <v>6.25</v>
      </c>
      <c r="F6" s="23">
        <v>108</v>
      </c>
      <c r="G6" s="23" t="s">
        <v>19</v>
      </c>
      <c r="H6" s="23" t="s">
        <v>17</v>
      </c>
      <c r="I6" s="23">
        <v>164</v>
      </c>
      <c r="J6" s="23">
        <v>138</v>
      </c>
      <c r="K6" s="24">
        <v>7</v>
      </c>
      <c r="L6" s="23">
        <v>180</v>
      </c>
      <c r="M6" s="23">
        <v>50</v>
      </c>
      <c r="N6" s="25" t="s">
        <v>18</v>
      </c>
    </row>
    <row r="7" spans="1:14" ht="14.1">
      <c r="A7" s="22">
        <v>45049</v>
      </c>
      <c r="B7" s="23" t="s">
        <v>15</v>
      </c>
      <c r="C7" s="23">
        <v>67.7</v>
      </c>
      <c r="D7" s="23">
        <v>0.37</v>
      </c>
      <c r="E7" s="23">
        <v>106</v>
      </c>
      <c r="F7" s="23">
        <v>470</v>
      </c>
      <c r="G7" s="23">
        <v>20.7</v>
      </c>
      <c r="H7" s="23">
        <v>22.9</v>
      </c>
      <c r="I7" s="23">
        <v>1200</v>
      </c>
      <c r="J7" s="23">
        <v>687</v>
      </c>
      <c r="K7" s="24">
        <v>7</v>
      </c>
      <c r="L7" s="23">
        <v>268</v>
      </c>
      <c r="M7" s="23">
        <v>298</v>
      </c>
      <c r="N7" s="25" t="s">
        <v>18</v>
      </c>
    </row>
    <row r="8" spans="1:14" ht="14.1">
      <c r="A8" s="22">
        <v>45069</v>
      </c>
      <c r="B8" s="23" t="s">
        <v>15</v>
      </c>
      <c r="C8" s="23">
        <v>42.3</v>
      </c>
      <c r="D8" s="23" t="s">
        <v>16</v>
      </c>
      <c r="E8" s="23">
        <v>53.2</v>
      </c>
      <c r="F8" s="23">
        <v>286</v>
      </c>
      <c r="G8" s="23">
        <v>5.08</v>
      </c>
      <c r="H8" s="23" t="s">
        <v>17</v>
      </c>
      <c r="I8" s="23">
        <v>329</v>
      </c>
      <c r="J8" s="23">
        <v>387</v>
      </c>
      <c r="K8" s="24">
        <v>7</v>
      </c>
      <c r="L8" s="23">
        <v>404</v>
      </c>
      <c r="M8" s="23">
        <v>129</v>
      </c>
      <c r="N8" s="25" t="s">
        <v>18</v>
      </c>
    </row>
    <row r="9" spans="1:14" ht="14.1">
      <c r="A9" s="22">
        <v>45096</v>
      </c>
      <c r="B9" s="23" t="s">
        <v>15</v>
      </c>
      <c r="C9" s="23">
        <v>18.3</v>
      </c>
      <c r="D9" s="23">
        <v>0.33</v>
      </c>
      <c r="E9" s="23">
        <v>18.600000000000001</v>
      </c>
      <c r="F9" s="23">
        <v>118</v>
      </c>
      <c r="G9" s="23" t="s">
        <v>19</v>
      </c>
      <c r="H9" s="23" t="s">
        <v>17</v>
      </c>
      <c r="I9" s="23">
        <v>782</v>
      </c>
      <c r="J9" s="23">
        <v>154</v>
      </c>
      <c r="K9" s="24">
        <v>7</v>
      </c>
      <c r="L9" s="23">
        <v>130</v>
      </c>
      <c r="M9" s="23">
        <v>181</v>
      </c>
      <c r="N9" s="25" t="s">
        <v>18</v>
      </c>
    </row>
    <row r="10" spans="1:14" ht="14.1">
      <c r="A10" s="22">
        <v>45132</v>
      </c>
      <c r="B10" s="23" t="s">
        <v>15</v>
      </c>
      <c r="C10" s="23">
        <v>9.25</v>
      </c>
      <c r="D10" s="23" t="s">
        <v>20</v>
      </c>
      <c r="E10" s="23">
        <v>19.600000000000001</v>
      </c>
      <c r="F10" s="23">
        <v>116</v>
      </c>
      <c r="G10" s="23">
        <v>3.33</v>
      </c>
      <c r="H10" s="23">
        <v>8</v>
      </c>
      <c r="I10" s="23">
        <v>241</v>
      </c>
      <c r="J10" s="23">
        <v>148</v>
      </c>
      <c r="K10" s="24">
        <v>8</v>
      </c>
      <c r="L10" s="23">
        <v>224</v>
      </c>
      <c r="M10" s="23">
        <v>100</v>
      </c>
      <c r="N10" s="25" t="s">
        <v>18</v>
      </c>
    </row>
    <row r="11" spans="1:14" ht="14.1">
      <c r="A11" s="22">
        <v>45145</v>
      </c>
      <c r="B11" s="23" t="s">
        <v>15</v>
      </c>
      <c r="C11" s="23" t="s">
        <v>21</v>
      </c>
      <c r="D11" s="23" t="s">
        <v>16</v>
      </c>
      <c r="E11" s="23">
        <v>29</v>
      </c>
      <c r="F11" s="23">
        <v>67.900000000000006</v>
      </c>
      <c r="G11" s="23" t="s">
        <v>19</v>
      </c>
      <c r="H11" s="23" t="s">
        <v>17</v>
      </c>
      <c r="I11" s="23">
        <v>238</v>
      </c>
      <c r="J11" s="23">
        <v>96.9</v>
      </c>
      <c r="K11" s="24">
        <v>7</v>
      </c>
      <c r="L11" s="23">
        <v>77</v>
      </c>
      <c r="M11" s="23">
        <v>164</v>
      </c>
      <c r="N11" s="25" t="s">
        <v>18</v>
      </c>
    </row>
    <row r="12" spans="1:14" ht="14.1">
      <c r="A12" s="22">
        <v>45194</v>
      </c>
      <c r="B12" s="23" t="s">
        <v>15</v>
      </c>
      <c r="C12" s="23" t="s">
        <v>21</v>
      </c>
      <c r="D12" s="23" t="s">
        <v>16</v>
      </c>
      <c r="E12" s="23">
        <v>35.799999999999997</v>
      </c>
      <c r="F12" s="23">
        <v>419</v>
      </c>
      <c r="G12" s="23">
        <v>8.3000000000000007</v>
      </c>
      <c r="H12" s="23" t="s">
        <v>17</v>
      </c>
      <c r="I12" s="23">
        <v>229</v>
      </c>
      <c r="J12" s="23">
        <v>463</v>
      </c>
      <c r="K12" s="24">
        <v>7</v>
      </c>
      <c r="L12" s="23">
        <v>72</v>
      </c>
      <c r="M12" s="23">
        <v>144</v>
      </c>
      <c r="N12" s="25" t="s">
        <v>18</v>
      </c>
    </row>
    <row r="13" spans="1:14" ht="14.1">
      <c r="A13" s="22">
        <v>45202</v>
      </c>
      <c r="B13" s="23" t="s">
        <v>15</v>
      </c>
      <c r="C13" s="23">
        <v>56.9</v>
      </c>
      <c r="D13" s="23">
        <v>0.33</v>
      </c>
      <c r="E13" s="23">
        <v>133</v>
      </c>
      <c r="F13" s="23">
        <v>260</v>
      </c>
      <c r="G13" s="23">
        <v>17.899999999999999</v>
      </c>
      <c r="H13" s="23" t="s">
        <v>17</v>
      </c>
      <c r="I13" s="23">
        <v>922</v>
      </c>
      <c r="J13" s="23">
        <v>468</v>
      </c>
      <c r="K13" s="24">
        <v>7</v>
      </c>
      <c r="L13" s="23">
        <v>435</v>
      </c>
      <c r="M13" s="23">
        <v>376</v>
      </c>
      <c r="N13" s="25" t="s">
        <v>18</v>
      </c>
    </row>
    <row r="14" spans="1:14" ht="14.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3"/>
      <c r="M14" s="23"/>
      <c r="N14" s="25"/>
    </row>
    <row r="15" spans="1:14" ht="14.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3"/>
      <c r="M15" s="23"/>
      <c r="N15" s="25"/>
    </row>
    <row r="16" spans="1:14" ht="14.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3"/>
      <c r="M16" s="23"/>
      <c r="N16" s="25"/>
    </row>
    <row r="17" spans="1:14" ht="14.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45">
      <c r="A18" s="5" t="s">
        <v>22</v>
      </c>
      <c r="B18" s="6" t="s">
        <v>23</v>
      </c>
      <c r="C18" s="7">
        <v>500</v>
      </c>
      <c r="D18" s="7">
        <v>10</v>
      </c>
      <c r="E18" s="7">
        <v>1000</v>
      </c>
      <c r="F18" s="7">
        <v>1000</v>
      </c>
      <c r="G18" s="7">
        <v>500</v>
      </c>
      <c r="H18" s="8">
        <v>500</v>
      </c>
      <c r="I18" s="8"/>
      <c r="J18" s="9">
        <v>7500</v>
      </c>
      <c r="K18" s="9" t="s">
        <v>24</v>
      </c>
      <c r="L18" s="7"/>
      <c r="M18" s="7"/>
      <c r="N18" s="7"/>
    </row>
    <row r="19" spans="1:14" ht="14.1">
      <c r="A19" s="4"/>
      <c r="B19" s="10"/>
      <c r="C19" s="4"/>
      <c r="D19" s="4"/>
      <c r="E19" s="4"/>
      <c r="F19" s="4"/>
      <c r="G19" s="4"/>
      <c r="H19" s="11"/>
      <c r="I19" s="11"/>
      <c r="J19" s="11"/>
      <c r="K19" s="4"/>
      <c r="L19" s="4"/>
      <c r="M19" s="4"/>
      <c r="N19" s="4"/>
    </row>
    <row r="20" spans="1:14" ht="14.1">
      <c r="A20" s="12" t="s">
        <v>25</v>
      </c>
      <c r="B20" s="4"/>
      <c r="C20" s="13">
        <f t="shared" ref="C20:J20" si="0">MAX(C4:C17)</f>
        <v>67.7</v>
      </c>
      <c r="D20" s="13">
        <f t="shared" si="0"/>
        <v>0.37</v>
      </c>
      <c r="E20" s="13">
        <f t="shared" si="0"/>
        <v>133</v>
      </c>
      <c r="F20" s="13">
        <f t="shared" si="0"/>
        <v>655</v>
      </c>
      <c r="G20" s="13">
        <f t="shared" si="0"/>
        <v>20.7</v>
      </c>
      <c r="H20" s="13">
        <f t="shared" si="0"/>
        <v>22.9</v>
      </c>
      <c r="I20" s="13">
        <f t="shared" si="0"/>
        <v>1200</v>
      </c>
      <c r="J20" s="13">
        <f t="shared" si="0"/>
        <v>730</v>
      </c>
      <c r="K20" s="13"/>
      <c r="L20" s="13">
        <f>MAX(L4:L17)</f>
        <v>435</v>
      </c>
      <c r="M20" s="13">
        <f>MAX(M4:M17)</f>
        <v>376</v>
      </c>
      <c r="N20" s="13">
        <f>MAX(N4:N17)</f>
        <v>0</v>
      </c>
    </row>
    <row r="21" spans="1:14" ht="14.1">
      <c r="A21" s="12" t="s">
        <v>26</v>
      </c>
      <c r="B21" s="4"/>
      <c r="C21" s="14">
        <f>AVERAGE(C4:C17)</f>
        <v>35.743749999999999</v>
      </c>
      <c r="D21" s="14"/>
      <c r="E21" s="14">
        <f>AVERAGE(E4:E17)</f>
        <v>53.715000000000011</v>
      </c>
      <c r="F21" s="14">
        <f>AVERAGE(F4:F17)</f>
        <v>269.39</v>
      </c>
      <c r="G21" s="14"/>
      <c r="H21" s="14"/>
      <c r="I21" s="14"/>
      <c r="J21" s="14">
        <f>AVERAGE(J4:J17)</f>
        <v>362.89</v>
      </c>
      <c r="K21" s="14">
        <f>AVERAGE(K4:K17)</f>
        <v>7.1</v>
      </c>
      <c r="L21" s="14">
        <f>AVERAGE(L4:L17)</f>
        <v>204.2</v>
      </c>
      <c r="M21" s="14">
        <f>AVERAGE(M4:M17)</f>
        <v>182.1</v>
      </c>
      <c r="N21" s="14" t="e">
        <f>AVERAGE(N4:N17)</f>
        <v>#DIV/0!</v>
      </c>
    </row>
    <row r="22" spans="1:14" ht="14.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4" ht="14.1" hidden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>
        <f>MAX(K4:K17)</f>
        <v>8</v>
      </c>
      <c r="L23" s="17"/>
      <c r="M23" s="17"/>
    </row>
    <row r="24" spans="1:14" ht="14.1" hidden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>
        <f>MIN(K4:K17)</f>
        <v>7</v>
      </c>
      <c r="L24" s="18"/>
      <c r="M24" s="18"/>
    </row>
    <row r="25" spans="1:14" ht="14.1">
      <c r="A25" s="19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</sheetData>
  <conditionalFormatting sqref="C17:J17 E16:F16 I7:J16 N13 L14:N17 E4:G4 E7:G15">
    <cfRule type="cellIs" dxfId="120" priority="48" stopIfTrue="1" operator="equal">
      <formula>C$20</formula>
    </cfRule>
  </conditionalFormatting>
  <conditionalFormatting sqref="L7:M13">
    <cfRule type="cellIs" dxfId="119" priority="47" stopIfTrue="1" operator="equal">
      <formula>L$20</formula>
    </cfRule>
  </conditionalFormatting>
  <conditionalFormatting sqref="K7:K17">
    <cfRule type="cellIs" dxfId="118" priority="45" stopIfTrue="1" operator="equal">
      <formula>$K$23</formula>
    </cfRule>
    <cfRule type="cellIs" dxfId="117" priority="46" stopIfTrue="1" operator="equal">
      <formula>$K$24</formula>
    </cfRule>
  </conditionalFormatting>
  <conditionalFormatting sqref="D15:D16">
    <cfRule type="cellIs" dxfId="116" priority="44" stopIfTrue="1" operator="equal">
      <formula>D$20</formula>
    </cfRule>
  </conditionalFormatting>
  <conditionalFormatting sqref="C7:C16">
    <cfRule type="cellIs" dxfId="115" priority="43" stopIfTrue="1" operator="equal">
      <formula>C$23</formula>
    </cfRule>
  </conditionalFormatting>
  <conditionalFormatting sqref="H15">
    <cfRule type="cellIs" dxfId="114" priority="42" stopIfTrue="1" operator="equal">
      <formula>H$23</formula>
    </cfRule>
  </conditionalFormatting>
  <conditionalFormatting sqref="G16">
    <cfRule type="cellIs" dxfId="113" priority="41" stopIfTrue="1" operator="equal">
      <formula>G$20</formula>
    </cfRule>
  </conditionalFormatting>
  <conditionalFormatting sqref="H16">
    <cfRule type="cellIs" dxfId="112" priority="40" stopIfTrue="1" operator="equal">
      <formula>H$23</formula>
    </cfRule>
  </conditionalFormatting>
  <conditionalFormatting sqref="N4:N12">
    <cfRule type="cellIs" dxfId="111" priority="39" stopIfTrue="1" operator="equal">
      <formula>N$20</formula>
    </cfRule>
  </conditionalFormatting>
  <conditionalFormatting sqref="D7 D14 D9:D10">
    <cfRule type="cellIs" dxfId="110" priority="38" stopIfTrue="1" operator="equal">
      <formula>D$20</formula>
    </cfRule>
  </conditionalFormatting>
  <conditionalFormatting sqref="H9 H14">
    <cfRule type="cellIs" dxfId="109" priority="37" stopIfTrue="1" operator="equal">
      <formula>H$23</formula>
    </cfRule>
  </conditionalFormatting>
  <conditionalFormatting sqref="I4:J4">
    <cfRule type="cellIs" dxfId="108" priority="36" stopIfTrue="1" operator="equal">
      <formula>I$20</formula>
    </cfRule>
  </conditionalFormatting>
  <conditionalFormatting sqref="L4:M4">
    <cfRule type="cellIs" dxfId="107" priority="35" stopIfTrue="1" operator="equal">
      <formula>L$20</formula>
    </cfRule>
  </conditionalFormatting>
  <conditionalFormatting sqref="K4">
    <cfRule type="cellIs" dxfId="106" priority="33" stopIfTrue="1" operator="equal">
      <formula>$K$23</formula>
    </cfRule>
    <cfRule type="cellIs" dxfId="105" priority="34" stopIfTrue="1" operator="equal">
      <formula>$K$24</formula>
    </cfRule>
  </conditionalFormatting>
  <conditionalFormatting sqref="C4">
    <cfRule type="cellIs" dxfId="104" priority="32" stopIfTrue="1" operator="equal">
      <formula>C$23</formula>
    </cfRule>
  </conditionalFormatting>
  <conditionalFormatting sqref="D4">
    <cfRule type="cellIs" dxfId="103" priority="31" stopIfTrue="1" operator="equal">
      <formula>D$20</formula>
    </cfRule>
  </conditionalFormatting>
  <conditionalFormatting sqref="H4">
    <cfRule type="cellIs" dxfId="102" priority="30" stopIfTrue="1" operator="equal">
      <formula>H$23</formula>
    </cfRule>
  </conditionalFormatting>
  <conditionalFormatting sqref="E5:G5">
    <cfRule type="cellIs" dxfId="101" priority="29" stopIfTrue="1" operator="equal">
      <formula>E$20</formula>
    </cfRule>
  </conditionalFormatting>
  <conditionalFormatting sqref="I5:J5">
    <cfRule type="cellIs" dxfId="100" priority="28" stopIfTrue="1" operator="equal">
      <formula>I$20</formula>
    </cfRule>
  </conditionalFormatting>
  <conditionalFormatting sqref="L5:M5">
    <cfRule type="cellIs" dxfId="99" priority="27" stopIfTrue="1" operator="equal">
      <formula>L$20</formula>
    </cfRule>
  </conditionalFormatting>
  <conditionalFormatting sqref="K5">
    <cfRule type="cellIs" dxfId="98" priority="25" stopIfTrue="1" operator="equal">
      <formula>$K$23</formula>
    </cfRule>
    <cfRule type="cellIs" dxfId="97" priority="26" stopIfTrue="1" operator="equal">
      <formula>$K$24</formula>
    </cfRule>
  </conditionalFormatting>
  <conditionalFormatting sqref="C5">
    <cfRule type="cellIs" dxfId="96" priority="24" stopIfTrue="1" operator="equal">
      <formula>C$23</formula>
    </cfRule>
  </conditionalFormatting>
  <conditionalFormatting sqref="H5">
    <cfRule type="cellIs" dxfId="95" priority="22" stopIfTrue="1" operator="equal">
      <formula>H$23</formula>
    </cfRule>
  </conditionalFormatting>
  <conditionalFormatting sqref="E6:G6">
    <cfRule type="cellIs" dxfId="94" priority="21" stopIfTrue="1" operator="equal">
      <formula>E$20</formula>
    </cfRule>
  </conditionalFormatting>
  <conditionalFormatting sqref="I6:J6">
    <cfRule type="cellIs" dxfId="93" priority="20" stopIfTrue="1" operator="equal">
      <formula>I$20</formula>
    </cfRule>
  </conditionalFormatting>
  <conditionalFormatting sqref="L6:M6">
    <cfRule type="cellIs" dxfId="92" priority="19" stopIfTrue="1" operator="equal">
      <formula>L$20</formula>
    </cfRule>
  </conditionalFormatting>
  <conditionalFormatting sqref="K6">
    <cfRule type="cellIs" dxfId="91" priority="17" stopIfTrue="1" operator="equal">
      <formula>$K$23</formula>
    </cfRule>
    <cfRule type="cellIs" dxfId="90" priority="18" stopIfTrue="1" operator="equal">
      <formula>$K$24</formula>
    </cfRule>
  </conditionalFormatting>
  <conditionalFormatting sqref="C6">
    <cfRule type="cellIs" dxfId="89" priority="16" stopIfTrue="1" operator="equal">
      <formula>C$23</formula>
    </cfRule>
  </conditionalFormatting>
  <conditionalFormatting sqref="H7">
    <cfRule type="cellIs" dxfId="88" priority="13" stopIfTrue="1" operator="equal">
      <formula>H$23</formula>
    </cfRule>
  </conditionalFormatting>
  <conditionalFormatting sqref="H10">
    <cfRule type="cellIs" dxfId="87" priority="12" stopIfTrue="1" operator="equal">
      <formula>H$23</formula>
    </cfRule>
  </conditionalFormatting>
  <conditionalFormatting sqref="D11">
    <cfRule type="cellIs" dxfId="86" priority="11" stopIfTrue="1" operator="equal">
      <formula>D$20</formula>
    </cfRule>
  </conditionalFormatting>
  <conditionalFormatting sqref="H11">
    <cfRule type="cellIs" dxfId="85" priority="10" stopIfTrue="1" operator="equal">
      <formula>H$23</formula>
    </cfRule>
  </conditionalFormatting>
  <conditionalFormatting sqref="D12">
    <cfRule type="cellIs" dxfId="84" priority="9" stopIfTrue="1" operator="equal">
      <formula>D$20</formula>
    </cfRule>
  </conditionalFormatting>
  <conditionalFormatting sqref="H12">
    <cfRule type="cellIs" dxfId="83" priority="8" stopIfTrue="1" operator="equal">
      <formula>H$23</formula>
    </cfRule>
  </conditionalFormatting>
  <conditionalFormatting sqref="D13">
    <cfRule type="cellIs" dxfId="82" priority="7" stopIfTrue="1" operator="equal">
      <formula>D$20</formula>
    </cfRule>
  </conditionalFormatting>
  <conditionalFormatting sqref="H13">
    <cfRule type="cellIs" dxfId="81" priority="6" stopIfTrue="1" operator="equal">
      <formula>H$23</formula>
    </cfRule>
  </conditionalFormatting>
  <conditionalFormatting sqref="D5">
    <cfRule type="cellIs" dxfId="80" priority="5" stopIfTrue="1" operator="equal">
      <formula>D$20</formula>
    </cfRule>
  </conditionalFormatting>
  <conditionalFormatting sqref="D6">
    <cfRule type="cellIs" dxfId="79" priority="4" stopIfTrue="1" operator="equal">
      <formula>D$20</formula>
    </cfRule>
  </conditionalFormatting>
  <conditionalFormatting sqref="H6">
    <cfRule type="cellIs" dxfId="78" priority="3" stopIfTrue="1" operator="equal">
      <formula>H$23</formula>
    </cfRule>
  </conditionalFormatting>
  <conditionalFormatting sqref="D8">
    <cfRule type="cellIs" dxfId="77" priority="2" stopIfTrue="1" operator="equal">
      <formula>D$20</formula>
    </cfRule>
  </conditionalFormatting>
  <conditionalFormatting sqref="H8">
    <cfRule type="cellIs" dxfId="76" priority="1" stopIfTrue="1" operator="equal">
      <formula>H$23</formula>
    </cfRule>
  </conditionalFormatting>
  <hyperlinks>
    <hyperlink ref="N8" r:id="rId1" xr:uid="{00000000-0004-0000-0000-000000000000}"/>
    <hyperlink ref="N7" r:id="rId2" xr:uid="{00000000-0004-0000-0000-000001000000}"/>
    <hyperlink ref="N6" r:id="rId3" xr:uid="{00000000-0004-0000-0000-000002000000}"/>
    <hyperlink ref="N5" r:id="rId4" xr:uid="{00000000-0004-0000-0000-000003000000}"/>
    <hyperlink ref="N4" r:id="rId5" xr:uid="{00000000-0004-0000-0000-000004000000}"/>
  </hyperlinks>
  <pageMargins left="0.75" right="0.75" top="1" bottom="1" header="0.5" footer="0.5"/>
  <pageSetup paperSize="9" orientation="landscape" r:id="rId6"/>
  <headerFooter differentOddEven="1" differentFirst="1" alignWithMargins="0">
    <oddHeader xml:space="preserve">&amp;C
</oddHeader>
    <oddFooter xml:space="preserve">&amp;C
</oddFooter>
    <evenHeader xml:space="preserve">&amp;C
</evenHeader>
    <evenFooter xml:space="preserve">&amp;C
</evenFooter>
    <firstHeader xml:space="preserve">&amp;C
</firstHeader>
    <firstFooter xml:space="preserve">&amp;C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zoomScale="110" zoomScaleNormal="110" workbookViewId="0">
      <pane ySplit="3" topLeftCell="A4" activePane="bottomLeft" state="frozen"/>
      <selection pane="bottomLeft" activeCell="N10" sqref="N10"/>
    </sheetView>
  </sheetViews>
  <sheetFormatPr defaultColWidth="8.85546875" defaultRowHeight="12.6"/>
  <cols>
    <col min="1" max="1" width="15.28515625" style="2" customWidth="1"/>
    <col min="2" max="2" width="13.7109375" style="2" customWidth="1"/>
    <col min="3" max="3" width="9.42578125" style="2" customWidth="1"/>
    <col min="4" max="4" width="8.42578125" style="2" customWidth="1"/>
    <col min="5" max="5" width="8.5703125" style="2" customWidth="1"/>
    <col min="6" max="6" width="8.140625" style="2" customWidth="1"/>
    <col min="7" max="7" width="9.7109375" style="2" customWidth="1"/>
    <col min="8" max="9" width="7.85546875" style="2" customWidth="1"/>
    <col min="10" max="10" width="9.7109375" style="2" customWidth="1"/>
    <col min="11" max="11" width="8.140625" style="2" customWidth="1"/>
    <col min="12" max="12" width="9.5703125" style="2" customWidth="1"/>
    <col min="13" max="13" width="15.42578125" style="2" customWidth="1"/>
    <col min="14" max="14" width="15.7109375" style="2" customWidth="1"/>
    <col min="15" max="15" width="10.42578125" style="2" bestFit="1" customWidth="1"/>
    <col min="16" max="16384" width="8.85546875" style="2"/>
  </cols>
  <sheetData>
    <row r="1" spans="1:14" ht="15.6">
      <c r="A1" s="1" t="s">
        <v>28</v>
      </c>
    </row>
    <row r="3" spans="1:14" ht="4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1" t="s">
        <v>10</v>
      </c>
      <c r="K3" s="20" t="s">
        <v>11</v>
      </c>
      <c r="L3" s="21" t="s">
        <v>12</v>
      </c>
      <c r="M3" s="21" t="s">
        <v>13</v>
      </c>
      <c r="N3" s="21" t="s">
        <v>14</v>
      </c>
    </row>
    <row r="4" spans="1:14" ht="14.1">
      <c r="A4" s="22">
        <v>44587</v>
      </c>
      <c r="B4" s="23" t="s">
        <v>15</v>
      </c>
      <c r="C4" s="23">
        <v>23.2</v>
      </c>
      <c r="D4" s="23" t="s">
        <v>16</v>
      </c>
      <c r="E4" s="23">
        <v>19.8</v>
      </c>
      <c r="F4" s="23">
        <v>81.900000000000006</v>
      </c>
      <c r="G4" s="23" t="s">
        <v>19</v>
      </c>
      <c r="H4" s="23" t="s">
        <v>17</v>
      </c>
      <c r="I4" s="23">
        <v>574</v>
      </c>
      <c r="J4" s="23">
        <v>125</v>
      </c>
      <c r="K4" s="24">
        <v>7</v>
      </c>
      <c r="L4" s="23">
        <v>168</v>
      </c>
      <c r="M4" s="23">
        <v>54</v>
      </c>
      <c r="N4" s="25" t="s">
        <v>18</v>
      </c>
    </row>
    <row r="5" spans="1:14" ht="14.1">
      <c r="A5" s="22">
        <v>44613</v>
      </c>
      <c r="B5" s="23" t="s">
        <v>15</v>
      </c>
      <c r="C5" s="23">
        <v>9.92</v>
      </c>
      <c r="D5" s="23" t="s">
        <v>20</v>
      </c>
      <c r="E5" s="23">
        <v>8.6</v>
      </c>
      <c r="F5" s="23">
        <v>38</v>
      </c>
      <c r="G5" s="23" t="s">
        <v>29</v>
      </c>
      <c r="H5" s="23" t="s">
        <v>30</v>
      </c>
      <c r="I5" s="23">
        <v>182</v>
      </c>
      <c r="J5" s="23">
        <v>56.5</v>
      </c>
      <c r="K5" s="24">
        <v>7</v>
      </c>
      <c r="L5" s="23">
        <v>97</v>
      </c>
      <c r="M5" s="23">
        <v>64</v>
      </c>
      <c r="N5" s="25" t="s">
        <v>18</v>
      </c>
    </row>
    <row r="6" spans="1:14" ht="14.1">
      <c r="A6" s="22">
        <v>44621</v>
      </c>
      <c r="B6" s="23" t="s">
        <v>15</v>
      </c>
      <c r="C6" s="23">
        <v>25.9</v>
      </c>
      <c r="D6" s="23">
        <v>0.2</v>
      </c>
      <c r="E6" s="23">
        <v>37</v>
      </c>
      <c r="F6" s="23">
        <v>126</v>
      </c>
      <c r="G6" s="23" t="s">
        <v>19</v>
      </c>
      <c r="H6" s="23" t="s">
        <v>17</v>
      </c>
      <c r="I6" s="23">
        <v>492</v>
      </c>
      <c r="J6" s="23">
        <v>188</v>
      </c>
      <c r="K6" s="24">
        <v>8</v>
      </c>
      <c r="L6" s="23">
        <v>142</v>
      </c>
      <c r="M6" s="23">
        <v>286</v>
      </c>
      <c r="N6" s="25" t="s">
        <v>18</v>
      </c>
    </row>
    <row r="7" spans="1:14" ht="14.1">
      <c r="A7" s="22">
        <v>44685</v>
      </c>
      <c r="B7" s="23" t="s">
        <v>15</v>
      </c>
      <c r="C7" s="23">
        <v>59.5</v>
      </c>
      <c r="D7" s="23">
        <v>0.41</v>
      </c>
      <c r="E7" s="23">
        <v>37</v>
      </c>
      <c r="F7" s="23">
        <v>378</v>
      </c>
      <c r="G7" s="23">
        <v>9.6</v>
      </c>
      <c r="H7" s="23" t="s">
        <v>17</v>
      </c>
      <c r="I7" s="23">
        <v>734</v>
      </c>
      <c r="J7" s="23">
        <v>484</v>
      </c>
      <c r="K7" s="24">
        <v>7</v>
      </c>
      <c r="L7" s="23">
        <v>229</v>
      </c>
      <c r="M7" s="23">
        <v>206</v>
      </c>
      <c r="N7" s="25" t="s">
        <v>18</v>
      </c>
    </row>
    <row r="8" spans="1:14" ht="14.1">
      <c r="A8" s="22">
        <v>44698</v>
      </c>
      <c r="B8" s="23" t="s">
        <v>15</v>
      </c>
      <c r="C8" s="23">
        <v>44.7</v>
      </c>
      <c r="D8" s="23">
        <v>0.4</v>
      </c>
      <c r="E8" s="23">
        <v>31.8</v>
      </c>
      <c r="F8" s="23">
        <v>251</v>
      </c>
      <c r="G8" s="23">
        <v>5.6</v>
      </c>
      <c r="H8" s="23">
        <v>9.44</v>
      </c>
      <c r="I8" s="23">
        <v>785</v>
      </c>
      <c r="J8" s="23">
        <v>342</v>
      </c>
      <c r="K8" s="24">
        <v>7</v>
      </c>
      <c r="L8" s="23">
        <v>171</v>
      </c>
      <c r="M8" s="23">
        <v>274</v>
      </c>
      <c r="N8" s="25" t="s">
        <v>18</v>
      </c>
    </row>
    <row r="9" spans="1:14" ht="14.1">
      <c r="A9" s="22">
        <v>44732</v>
      </c>
      <c r="B9" s="23" t="s">
        <v>15</v>
      </c>
      <c r="C9" s="23">
        <v>56.4</v>
      </c>
      <c r="D9" s="23">
        <v>0.5</v>
      </c>
      <c r="E9" s="23">
        <v>33.700000000000003</v>
      </c>
      <c r="F9" s="23">
        <v>620</v>
      </c>
      <c r="G9" s="23">
        <v>13.1</v>
      </c>
      <c r="H9" s="23">
        <v>11.1</v>
      </c>
      <c r="I9" s="23">
        <v>874</v>
      </c>
      <c r="J9" s="23">
        <v>735</v>
      </c>
      <c r="K9" s="24">
        <v>7</v>
      </c>
      <c r="L9" s="23">
        <v>250</v>
      </c>
      <c r="M9" s="23">
        <v>490</v>
      </c>
      <c r="N9" s="25" t="s">
        <v>18</v>
      </c>
    </row>
    <row r="10" spans="1:14" ht="14.1">
      <c r="A10" s="22">
        <v>44747</v>
      </c>
      <c r="B10" s="23" t="s">
        <v>15</v>
      </c>
      <c r="C10" s="23">
        <v>46.7</v>
      </c>
      <c r="D10" s="23">
        <v>0.36</v>
      </c>
      <c r="E10" s="23">
        <v>47.8</v>
      </c>
      <c r="F10" s="23">
        <v>448</v>
      </c>
      <c r="G10" s="23">
        <v>48.8</v>
      </c>
      <c r="H10" s="23" t="s">
        <v>17</v>
      </c>
      <c r="I10" s="23">
        <v>560</v>
      </c>
      <c r="J10" s="23">
        <v>591</v>
      </c>
      <c r="K10" s="24">
        <v>8</v>
      </c>
      <c r="L10" s="23">
        <v>147</v>
      </c>
      <c r="M10" s="23">
        <v>303</v>
      </c>
      <c r="N10" s="25" t="s">
        <v>18</v>
      </c>
    </row>
    <row r="11" spans="1:14" ht="14.1">
      <c r="A11" s="22">
        <v>44795</v>
      </c>
      <c r="B11" s="23" t="s">
        <v>15</v>
      </c>
      <c r="C11" s="23">
        <v>27.2</v>
      </c>
      <c r="D11" s="23" t="s">
        <v>16</v>
      </c>
      <c r="E11" s="23">
        <v>68.3</v>
      </c>
      <c r="F11" s="23">
        <v>117</v>
      </c>
      <c r="G11" s="23">
        <v>5.2</v>
      </c>
      <c r="H11" s="23" t="s">
        <v>17</v>
      </c>
      <c r="I11" s="23">
        <v>949</v>
      </c>
      <c r="J11" s="23">
        <v>218</v>
      </c>
      <c r="K11" s="24">
        <v>7</v>
      </c>
      <c r="L11" s="23">
        <v>107</v>
      </c>
      <c r="M11" s="23">
        <v>163</v>
      </c>
      <c r="N11" s="25" t="s">
        <v>18</v>
      </c>
    </row>
    <row r="12" spans="1:14" ht="14.1">
      <c r="A12" s="22">
        <v>44809</v>
      </c>
      <c r="B12" s="23" t="s">
        <v>15</v>
      </c>
      <c r="C12" s="23" t="s">
        <v>21</v>
      </c>
      <c r="D12" s="23" t="s">
        <v>16</v>
      </c>
      <c r="E12" s="23">
        <v>57.5</v>
      </c>
      <c r="F12" s="23">
        <v>56.9</v>
      </c>
      <c r="G12" s="23" t="s">
        <v>19</v>
      </c>
      <c r="H12" s="23" t="s">
        <v>17</v>
      </c>
      <c r="I12" s="23">
        <v>50.8</v>
      </c>
      <c r="J12" s="23">
        <v>114</v>
      </c>
      <c r="K12" s="24">
        <v>7</v>
      </c>
      <c r="L12" s="23">
        <v>119</v>
      </c>
      <c r="M12" s="23">
        <v>25</v>
      </c>
      <c r="N12" s="25" t="s">
        <v>18</v>
      </c>
    </row>
    <row r="13" spans="1:14" ht="14.1">
      <c r="A13" s="22">
        <v>44858</v>
      </c>
      <c r="B13" s="23" t="s">
        <v>15</v>
      </c>
      <c r="C13" s="23" t="s">
        <v>21</v>
      </c>
      <c r="D13" s="23" t="s">
        <v>16</v>
      </c>
      <c r="E13" s="23">
        <v>14.4</v>
      </c>
      <c r="F13" s="23">
        <v>25.9</v>
      </c>
      <c r="G13" s="23" t="s">
        <v>19</v>
      </c>
      <c r="H13" s="23" t="s">
        <v>17</v>
      </c>
      <c r="I13" s="23">
        <v>80.8</v>
      </c>
      <c r="J13" s="23">
        <v>40.4</v>
      </c>
      <c r="K13" s="24">
        <v>7</v>
      </c>
      <c r="L13" s="23">
        <v>120</v>
      </c>
      <c r="M13" s="23">
        <v>47</v>
      </c>
      <c r="N13" s="25" t="s">
        <v>18</v>
      </c>
    </row>
    <row r="14" spans="1:14" ht="14.1">
      <c r="A14" s="22">
        <v>44886</v>
      </c>
      <c r="B14" s="23" t="s">
        <v>15</v>
      </c>
      <c r="C14" s="23">
        <v>48.5</v>
      </c>
      <c r="D14" s="23">
        <v>0.46</v>
      </c>
      <c r="E14" s="23">
        <v>21.2</v>
      </c>
      <c r="F14" s="23">
        <v>552</v>
      </c>
      <c r="G14" s="23">
        <v>26.6</v>
      </c>
      <c r="H14" s="23">
        <v>9.6</v>
      </c>
      <c r="I14" s="23">
        <v>397</v>
      </c>
      <c r="J14" s="23">
        <v>657</v>
      </c>
      <c r="K14" s="24">
        <v>7</v>
      </c>
      <c r="L14" s="23">
        <v>133</v>
      </c>
      <c r="M14" s="23">
        <v>111</v>
      </c>
      <c r="N14" s="25" t="s">
        <v>18</v>
      </c>
    </row>
    <row r="15" spans="1:14" ht="14.1">
      <c r="A15" s="22">
        <v>44903</v>
      </c>
      <c r="B15" s="23" t="s">
        <v>15</v>
      </c>
      <c r="C15" s="23">
        <v>85.8</v>
      </c>
      <c r="D15" s="23">
        <v>0.44</v>
      </c>
      <c r="E15" s="23">
        <v>245</v>
      </c>
      <c r="F15" s="23">
        <v>795</v>
      </c>
      <c r="G15" s="23">
        <v>14.4</v>
      </c>
      <c r="H15" s="23">
        <v>10.5</v>
      </c>
      <c r="I15" s="23">
        <v>1860</v>
      </c>
      <c r="J15" s="23">
        <v>1150</v>
      </c>
      <c r="K15" s="24">
        <v>7</v>
      </c>
      <c r="L15" s="23">
        <v>274</v>
      </c>
      <c r="M15" s="23">
        <v>286</v>
      </c>
      <c r="N15" s="25" t="s">
        <v>18</v>
      </c>
    </row>
    <row r="16" spans="1:14" ht="14.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3"/>
      <c r="M16" s="23"/>
      <c r="N16" s="25"/>
    </row>
    <row r="17" spans="1:14" ht="14.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45">
      <c r="A18" s="5" t="s">
        <v>22</v>
      </c>
      <c r="B18" s="6" t="s">
        <v>23</v>
      </c>
      <c r="C18" s="7">
        <v>500</v>
      </c>
      <c r="D18" s="7">
        <v>10</v>
      </c>
      <c r="E18" s="7">
        <v>1000</v>
      </c>
      <c r="F18" s="7">
        <v>1000</v>
      </c>
      <c r="G18" s="7">
        <v>500</v>
      </c>
      <c r="H18" s="8">
        <v>500</v>
      </c>
      <c r="I18" s="8"/>
      <c r="J18" s="9">
        <v>7500</v>
      </c>
      <c r="K18" s="9" t="s">
        <v>24</v>
      </c>
      <c r="L18" s="7"/>
      <c r="M18" s="7"/>
      <c r="N18" s="7"/>
    </row>
    <row r="19" spans="1:14" ht="14.1">
      <c r="A19" s="4"/>
      <c r="B19" s="10"/>
      <c r="C19" s="4"/>
      <c r="D19" s="4"/>
      <c r="E19" s="4"/>
      <c r="F19" s="4"/>
      <c r="G19" s="4"/>
      <c r="H19" s="11"/>
      <c r="I19" s="11"/>
      <c r="J19" s="11"/>
      <c r="K19" s="4"/>
      <c r="L19" s="4"/>
      <c r="M19" s="4"/>
      <c r="N19" s="4"/>
    </row>
    <row r="20" spans="1:14" ht="14.1">
      <c r="A20" s="12" t="s">
        <v>25</v>
      </c>
      <c r="B20" s="4"/>
      <c r="C20" s="13">
        <f t="shared" ref="C20:J20" si="0">MAX(C4:C17)</f>
        <v>85.8</v>
      </c>
      <c r="D20" s="13">
        <f t="shared" si="0"/>
        <v>0.5</v>
      </c>
      <c r="E20" s="13">
        <f t="shared" si="0"/>
        <v>245</v>
      </c>
      <c r="F20" s="13">
        <f t="shared" si="0"/>
        <v>795</v>
      </c>
      <c r="G20" s="13">
        <f t="shared" si="0"/>
        <v>48.8</v>
      </c>
      <c r="H20" s="13">
        <f t="shared" si="0"/>
        <v>11.1</v>
      </c>
      <c r="I20" s="13">
        <f t="shared" si="0"/>
        <v>1860</v>
      </c>
      <c r="J20" s="13">
        <f t="shared" si="0"/>
        <v>1150</v>
      </c>
      <c r="K20" s="13"/>
      <c r="L20" s="13">
        <f>MAX(L4:L17)</f>
        <v>274</v>
      </c>
      <c r="M20" s="13">
        <f>MAX(M4:M17)</f>
        <v>490</v>
      </c>
      <c r="N20" s="13">
        <f>MAX(N4:N17)</f>
        <v>0</v>
      </c>
    </row>
    <row r="21" spans="1:14" ht="14.1">
      <c r="A21" s="12" t="s">
        <v>26</v>
      </c>
      <c r="B21" s="4"/>
      <c r="C21" s="14">
        <f>AVERAGE(C4:C17)</f>
        <v>42.781999999999996</v>
      </c>
      <c r="D21" s="14"/>
      <c r="E21" s="14">
        <f>AVERAGE(E4:E17)</f>
        <v>51.841666666666669</v>
      </c>
      <c r="F21" s="14">
        <f>AVERAGE(F4:F17)</f>
        <v>290.80833333333334</v>
      </c>
      <c r="G21" s="14"/>
      <c r="H21" s="14"/>
      <c r="I21" s="14"/>
      <c r="J21" s="14">
        <f>AVERAGE(J4:J17)</f>
        <v>391.74166666666662</v>
      </c>
      <c r="K21" s="14">
        <f>AVERAGE(K4:K17)</f>
        <v>7.166666666666667</v>
      </c>
      <c r="L21" s="14">
        <f>AVERAGE(L4:L17)</f>
        <v>163.08333333333334</v>
      </c>
      <c r="M21" s="14">
        <f>AVERAGE(M4:M17)</f>
        <v>192.41666666666666</v>
      </c>
      <c r="N21" s="14" t="e">
        <f>AVERAGE(N4:N17)</f>
        <v>#DIV/0!</v>
      </c>
    </row>
    <row r="22" spans="1:14" ht="14.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4" ht="14.1" hidden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>
        <f>MAX(K4:K17)</f>
        <v>8</v>
      </c>
      <c r="L23" s="17"/>
      <c r="M23" s="17"/>
    </row>
    <row r="24" spans="1:14" ht="14.1" hidden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>
        <f>MIN(K4:K17)</f>
        <v>7</v>
      </c>
      <c r="L24" s="18"/>
      <c r="M24" s="18"/>
    </row>
    <row r="25" spans="1:14" ht="14.1">
      <c r="A25" s="19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</sheetData>
  <conditionalFormatting sqref="C17:J17 E16:F16 I7:J16 N13 L14:N17 E4:G4 E7:G15">
    <cfRule type="cellIs" dxfId="75" priority="51" stopIfTrue="1" operator="equal">
      <formula>C$20</formula>
    </cfRule>
  </conditionalFormatting>
  <conditionalFormatting sqref="L7:M13">
    <cfRule type="cellIs" dxfId="74" priority="50" stopIfTrue="1" operator="equal">
      <formula>L$20</formula>
    </cfRule>
  </conditionalFormatting>
  <conditionalFormatting sqref="K7:K17">
    <cfRule type="cellIs" dxfId="73" priority="48" stopIfTrue="1" operator="equal">
      <formula>$K$23</formula>
    </cfRule>
    <cfRule type="cellIs" dxfId="72" priority="49" stopIfTrue="1" operator="equal">
      <formula>$K$24</formula>
    </cfRule>
  </conditionalFormatting>
  <conditionalFormatting sqref="D15:D16">
    <cfRule type="cellIs" dxfId="71" priority="47" stopIfTrue="1" operator="equal">
      <formula>D$20</formula>
    </cfRule>
  </conditionalFormatting>
  <conditionalFormatting sqref="C7:C16">
    <cfRule type="cellIs" dxfId="70" priority="46" stopIfTrue="1" operator="equal">
      <formula>C$23</formula>
    </cfRule>
  </conditionalFormatting>
  <conditionalFormatting sqref="H15">
    <cfRule type="cellIs" dxfId="69" priority="45" stopIfTrue="1" operator="equal">
      <formula>H$23</formula>
    </cfRule>
  </conditionalFormatting>
  <conditionalFormatting sqref="G16">
    <cfRule type="cellIs" dxfId="68" priority="44" stopIfTrue="1" operator="equal">
      <formula>G$20</formula>
    </cfRule>
  </conditionalFormatting>
  <conditionalFormatting sqref="H16">
    <cfRule type="cellIs" dxfId="67" priority="43" stopIfTrue="1" operator="equal">
      <formula>H$23</formula>
    </cfRule>
  </conditionalFormatting>
  <conditionalFormatting sqref="N4:N12">
    <cfRule type="cellIs" dxfId="66" priority="41" stopIfTrue="1" operator="equal">
      <formula>N$20</formula>
    </cfRule>
  </conditionalFormatting>
  <conditionalFormatting sqref="D7:D10 D14">
    <cfRule type="cellIs" dxfId="65" priority="33" stopIfTrue="1" operator="equal">
      <formula>D$20</formula>
    </cfRule>
  </conditionalFormatting>
  <conditionalFormatting sqref="H8:H9 H14">
    <cfRule type="cellIs" dxfId="64" priority="32" stopIfTrue="1" operator="equal">
      <formula>H$23</formula>
    </cfRule>
  </conditionalFormatting>
  <conditionalFormatting sqref="I4:J4">
    <cfRule type="cellIs" dxfId="63" priority="31" stopIfTrue="1" operator="equal">
      <formula>I$20</formula>
    </cfRule>
  </conditionalFormatting>
  <conditionalFormatting sqref="L4:M4">
    <cfRule type="cellIs" dxfId="62" priority="30" stopIfTrue="1" operator="equal">
      <formula>L$20</formula>
    </cfRule>
  </conditionalFormatting>
  <conditionalFormatting sqref="K4">
    <cfRule type="cellIs" dxfId="61" priority="28" stopIfTrue="1" operator="equal">
      <formula>$K$23</formula>
    </cfRule>
    <cfRule type="cellIs" dxfId="60" priority="29" stopIfTrue="1" operator="equal">
      <formula>$K$24</formula>
    </cfRule>
  </conditionalFormatting>
  <conditionalFormatting sqref="C4">
    <cfRule type="cellIs" dxfId="59" priority="27" stopIfTrue="1" operator="equal">
      <formula>C$23</formula>
    </cfRule>
  </conditionalFormatting>
  <conditionalFormatting sqref="D4">
    <cfRule type="cellIs" dxfId="58" priority="26" stopIfTrue="1" operator="equal">
      <formula>D$20</formula>
    </cfRule>
  </conditionalFormatting>
  <conditionalFormatting sqref="H4">
    <cfRule type="cellIs" dxfId="57" priority="25" stopIfTrue="1" operator="equal">
      <formula>H$23</formula>
    </cfRule>
  </conditionalFormatting>
  <conditionalFormatting sqref="E5:G5">
    <cfRule type="cellIs" dxfId="56" priority="24" stopIfTrue="1" operator="equal">
      <formula>E$20</formula>
    </cfRule>
  </conditionalFormatting>
  <conditionalFormatting sqref="I5:J5">
    <cfRule type="cellIs" dxfId="55" priority="23" stopIfTrue="1" operator="equal">
      <formula>I$20</formula>
    </cfRule>
  </conditionalFormatting>
  <conditionalFormatting sqref="L5:M5">
    <cfRule type="cellIs" dxfId="54" priority="22" stopIfTrue="1" operator="equal">
      <formula>L$20</formula>
    </cfRule>
  </conditionalFormatting>
  <conditionalFormatting sqref="K5">
    <cfRule type="cellIs" dxfId="53" priority="20" stopIfTrue="1" operator="equal">
      <formula>$K$23</formula>
    </cfRule>
    <cfRule type="cellIs" dxfId="52" priority="21" stopIfTrue="1" operator="equal">
      <formula>$K$24</formula>
    </cfRule>
  </conditionalFormatting>
  <conditionalFormatting sqref="C5">
    <cfRule type="cellIs" dxfId="51" priority="19" stopIfTrue="1" operator="equal">
      <formula>C$23</formula>
    </cfRule>
  </conditionalFormatting>
  <conditionalFormatting sqref="D5">
    <cfRule type="cellIs" dxfId="50" priority="18" stopIfTrue="1" operator="equal">
      <formula>D$20</formula>
    </cfRule>
  </conditionalFormatting>
  <conditionalFormatting sqref="H5">
    <cfRule type="cellIs" dxfId="49" priority="17" stopIfTrue="1" operator="equal">
      <formula>H$23</formula>
    </cfRule>
  </conditionalFormatting>
  <conditionalFormatting sqref="E6:G6">
    <cfRule type="cellIs" dxfId="48" priority="16" stopIfTrue="1" operator="equal">
      <formula>E$20</formula>
    </cfRule>
  </conditionalFormatting>
  <conditionalFormatting sqref="I6:J6">
    <cfRule type="cellIs" dxfId="47" priority="15" stopIfTrue="1" operator="equal">
      <formula>I$20</formula>
    </cfRule>
  </conditionalFormatting>
  <conditionalFormatting sqref="L6:M6">
    <cfRule type="cellIs" dxfId="46" priority="14" stopIfTrue="1" operator="equal">
      <formula>L$20</formula>
    </cfRule>
  </conditionalFormatting>
  <conditionalFormatting sqref="K6">
    <cfRule type="cellIs" dxfId="45" priority="12" stopIfTrue="1" operator="equal">
      <formula>$K$23</formula>
    </cfRule>
    <cfRule type="cellIs" dxfId="44" priority="13" stopIfTrue="1" operator="equal">
      <formula>$K$24</formula>
    </cfRule>
  </conditionalFormatting>
  <conditionalFormatting sqref="C6">
    <cfRule type="cellIs" dxfId="43" priority="11" stopIfTrue="1" operator="equal">
      <formula>C$23</formula>
    </cfRule>
  </conditionalFormatting>
  <conditionalFormatting sqref="D6">
    <cfRule type="cellIs" dxfId="42" priority="10" stopIfTrue="1" operator="equal">
      <formula>D$20</formula>
    </cfRule>
  </conditionalFormatting>
  <conditionalFormatting sqref="H6">
    <cfRule type="cellIs" dxfId="41" priority="9" stopIfTrue="1" operator="equal">
      <formula>H$23</formula>
    </cfRule>
  </conditionalFormatting>
  <conditionalFormatting sqref="H7">
    <cfRule type="cellIs" dxfId="40" priority="8" stopIfTrue="1" operator="equal">
      <formula>H$23</formula>
    </cfRule>
  </conditionalFormatting>
  <conditionalFormatting sqref="H10">
    <cfRule type="cellIs" dxfId="39" priority="7" stopIfTrue="1" operator="equal">
      <formula>H$23</formula>
    </cfRule>
  </conditionalFormatting>
  <conditionalFormatting sqref="D11">
    <cfRule type="cellIs" dxfId="38" priority="6" stopIfTrue="1" operator="equal">
      <formula>D$20</formula>
    </cfRule>
  </conditionalFormatting>
  <conditionalFormatting sqref="H11">
    <cfRule type="cellIs" dxfId="37" priority="5" stopIfTrue="1" operator="equal">
      <formula>H$23</formula>
    </cfRule>
  </conditionalFormatting>
  <conditionalFormatting sqref="D12">
    <cfRule type="cellIs" dxfId="36" priority="4" stopIfTrue="1" operator="equal">
      <formula>D$20</formula>
    </cfRule>
  </conditionalFormatting>
  <conditionalFormatting sqref="H12">
    <cfRule type="cellIs" dxfId="35" priority="3" stopIfTrue="1" operator="equal">
      <formula>H$23</formula>
    </cfRule>
  </conditionalFormatting>
  <conditionalFormatting sqref="D13">
    <cfRule type="cellIs" dxfId="34" priority="2" stopIfTrue="1" operator="equal">
      <formula>D$20</formula>
    </cfRule>
  </conditionalFormatting>
  <conditionalFormatting sqref="H13">
    <cfRule type="cellIs" dxfId="33" priority="1" stopIfTrue="1" operator="equal">
      <formula>H$23</formula>
    </cfRule>
  </conditionalFormatting>
  <hyperlinks>
    <hyperlink ref="N4" r:id="rId1" xr:uid="{00000000-0004-0000-0100-000000000000}"/>
    <hyperlink ref="N5" r:id="rId2" xr:uid="{00000000-0004-0000-0100-000001000000}"/>
    <hyperlink ref="N6" r:id="rId3" xr:uid="{00000000-0004-0000-0100-000002000000}"/>
    <hyperlink ref="N7" r:id="rId4" xr:uid="{00000000-0004-0000-0100-000003000000}"/>
    <hyperlink ref="N8" r:id="rId5" xr:uid="{00000000-0004-0000-0100-000004000000}"/>
    <hyperlink ref="N9" r:id="rId6" xr:uid="{00000000-0004-0000-0100-000005000000}"/>
    <hyperlink ref="N10" r:id="rId7" xr:uid="{00000000-0004-0000-0100-000006000000}"/>
    <hyperlink ref="N11" r:id="rId8" xr:uid="{00000000-0004-0000-0100-000007000000}"/>
    <hyperlink ref="N12" r:id="rId9" xr:uid="{00000000-0004-0000-0100-000008000000}"/>
    <hyperlink ref="N13" r:id="rId10" xr:uid="{00000000-0004-0000-0100-000009000000}"/>
    <hyperlink ref="N14" r:id="rId11" xr:uid="{00000000-0004-0000-0100-00000A000000}"/>
    <hyperlink ref="N15" r:id="rId12" xr:uid="{00000000-0004-0000-0100-00000B000000}"/>
  </hyperlinks>
  <pageMargins left="0.75" right="0.75" top="1" bottom="1" header="0.5" footer="0.5"/>
  <pageSetup paperSize="9" orientation="landscape" r:id="rId13"/>
  <headerFooter differentOddEven="1" differentFirst="1" alignWithMargins="0">
    <oddHeader xml:space="preserve">&amp;C
</oddHeader>
    <oddFooter xml:space="preserve">&amp;C
</oddFooter>
    <evenHeader xml:space="preserve">&amp;C
</evenHeader>
    <evenFooter xml:space="preserve">&amp;C
</evenFooter>
    <firstHeader xml:space="preserve">&amp;C
</firstHeader>
    <firstFooter xml:space="preserve">&amp;C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6"/>
  <sheetViews>
    <sheetView zoomScale="110" zoomScaleNormal="110" workbookViewId="0">
      <pane ySplit="3" topLeftCell="A7" activePane="bottomLeft" state="frozen"/>
      <selection pane="bottomLeft" activeCell="B15" sqref="B15:M15"/>
    </sheetView>
  </sheetViews>
  <sheetFormatPr defaultColWidth="8.85546875" defaultRowHeight="12.6"/>
  <cols>
    <col min="1" max="1" width="15.28515625" style="2" customWidth="1"/>
    <col min="2" max="2" width="13.7109375" style="2" customWidth="1"/>
    <col min="3" max="3" width="9.42578125" style="2" customWidth="1"/>
    <col min="4" max="4" width="8.42578125" style="2" customWidth="1"/>
    <col min="5" max="5" width="8.5703125" style="2" customWidth="1"/>
    <col min="6" max="6" width="8.140625" style="2" customWidth="1"/>
    <col min="7" max="7" width="9.7109375" style="2" customWidth="1"/>
    <col min="8" max="9" width="7.85546875" style="2" customWidth="1"/>
    <col min="10" max="10" width="9.7109375" style="2" customWidth="1"/>
    <col min="11" max="11" width="8.140625" style="2" customWidth="1"/>
    <col min="12" max="12" width="9.5703125" style="2" customWidth="1"/>
    <col min="13" max="13" width="15.42578125" style="2" customWidth="1"/>
    <col min="14" max="14" width="15.7109375" style="2" customWidth="1"/>
    <col min="15" max="15" width="10.42578125" style="2" bestFit="1" customWidth="1"/>
    <col min="16" max="16384" width="8.85546875" style="2"/>
  </cols>
  <sheetData>
    <row r="1" spans="1:14" ht="15.6">
      <c r="A1" s="1" t="s">
        <v>31</v>
      </c>
    </row>
    <row r="3" spans="1:14" ht="4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1" t="s">
        <v>10</v>
      </c>
      <c r="K3" s="20" t="s">
        <v>11</v>
      </c>
      <c r="L3" s="21" t="s">
        <v>12</v>
      </c>
      <c r="M3" s="21" t="s">
        <v>13</v>
      </c>
      <c r="N3" s="21" t="s">
        <v>14</v>
      </c>
    </row>
    <row r="4" spans="1:14" ht="14.1">
      <c r="A4" s="22">
        <v>44220</v>
      </c>
      <c r="B4" s="23" t="s">
        <v>15</v>
      </c>
      <c r="C4" s="23">
        <v>14.2</v>
      </c>
      <c r="D4" s="23" t="s">
        <v>20</v>
      </c>
      <c r="E4" s="23">
        <v>11.9</v>
      </c>
      <c r="F4" s="23">
        <v>50</v>
      </c>
      <c r="G4" s="23">
        <v>2.74</v>
      </c>
      <c r="H4" s="23" t="s">
        <v>30</v>
      </c>
      <c r="I4" s="23">
        <v>566</v>
      </c>
      <c r="J4" s="23">
        <v>78.8</v>
      </c>
      <c r="K4" s="24">
        <v>8</v>
      </c>
      <c r="L4" s="23">
        <v>56</v>
      </c>
      <c r="M4" s="23">
        <v>28</v>
      </c>
      <c r="N4" s="25" t="s">
        <v>18</v>
      </c>
    </row>
    <row r="5" spans="1:14" ht="14.1">
      <c r="A5" s="22">
        <v>44234</v>
      </c>
      <c r="B5" s="23" t="s">
        <v>15</v>
      </c>
      <c r="C5" s="23" t="s">
        <v>21</v>
      </c>
      <c r="D5" s="23">
        <v>0.32</v>
      </c>
      <c r="E5" s="23">
        <v>11.5</v>
      </c>
      <c r="F5" s="23">
        <v>47.8</v>
      </c>
      <c r="G5" s="23" t="s">
        <v>19</v>
      </c>
      <c r="H5" s="23" t="s">
        <v>17</v>
      </c>
      <c r="I5" s="23">
        <v>134</v>
      </c>
      <c r="J5" s="23">
        <v>59.3</v>
      </c>
      <c r="K5" s="24">
        <v>7</v>
      </c>
      <c r="L5" s="23">
        <v>67</v>
      </c>
      <c r="M5" s="23">
        <v>21</v>
      </c>
      <c r="N5" s="25" t="s">
        <v>18</v>
      </c>
    </row>
    <row r="6" spans="1:14" ht="14.1">
      <c r="A6" s="22">
        <v>44300</v>
      </c>
      <c r="B6" s="23" t="s">
        <v>15</v>
      </c>
      <c r="C6" s="23">
        <v>33.700000000000003</v>
      </c>
      <c r="D6" s="23" t="s">
        <v>16</v>
      </c>
      <c r="E6" s="23">
        <v>56.4</v>
      </c>
      <c r="F6" s="23">
        <v>182</v>
      </c>
      <c r="G6" s="23">
        <v>6.8</v>
      </c>
      <c r="H6" s="23" t="s">
        <v>17</v>
      </c>
      <c r="I6" s="23">
        <v>593</v>
      </c>
      <c r="J6" s="23">
        <v>279</v>
      </c>
      <c r="K6" s="24">
        <v>7</v>
      </c>
      <c r="L6" s="23">
        <v>296</v>
      </c>
      <c r="M6" s="23">
        <v>253</v>
      </c>
      <c r="N6" s="25" t="s">
        <v>18</v>
      </c>
    </row>
    <row r="7" spans="1:14" ht="14.1">
      <c r="A7" s="22">
        <v>44339</v>
      </c>
      <c r="B7" s="23" t="s">
        <v>15</v>
      </c>
      <c r="C7" s="23" t="s">
        <v>21</v>
      </c>
      <c r="D7" s="23" t="s">
        <v>16</v>
      </c>
      <c r="E7" s="23">
        <v>11.6</v>
      </c>
      <c r="F7" s="23">
        <v>36.700000000000003</v>
      </c>
      <c r="G7" s="23" t="s">
        <v>19</v>
      </c>
      <c r="H7" s="23" t="s">
        <v>17</v>
      </c>
      <c r="I7" s="23">
        <v>328</v>
      </c>
      <c r="J7" s="23">
        <v>328</v>
      </c>
      <c r="K7" s="24">
        <v>7</v>
      </c>
      <c r="L7" s="23">
        <v>63</v>
      </c>
      <c r="M7" s="23">
        <v>78</v>
      </c>
      <c r="N7" s="25" t="s">
        <v>18</v>
      </c>
    </row>
    <row r="8" spans="1:14" ht="14.1">
      <c r="A8" s="22">
        <v>44369</v>
      </c>
      <c r="B8" s="23" t="s">
        <v>15</v>
      </c>
      <c r="C8" s="23">
        <v>19.399999999999999</v>
      </c>
      <c r="D8" s="23">
        <v>0.2</v>
      </c>
      <c r="E8" s="23">
        <v>33.9</v>
      </c>
      <c r="F8" s="23">
        <v>202</v>
      </c>
      <c r="G8" s="23" t="s">
        <v>29</v>
      </c>
      <c r="H8" s="23">
        <v>6.3</v>
      </c>
      <c r="I8" s="23">
        <v>754</v>
      </c>
      <c r="J8" s="23">
        <v>261</v>
      </c>
      <c r="K8" s="24">
        <v>7</v>
      </c>
      <c r="L8" s="23">
        <v>173</v>
      </c>
      <c r="M8" s="23">
        <v>117</v>
      </c>
      <c r="N8" s="25" t="s">
        <v>18</v>
      </c>
    </row>
    <row r="9" spans="1:14" ht="14.1">
      <c r="A9" s="22">
        <v>44459</v>
      </c>
      <c r="B9" s="23" t="s">
        <v>15</v>
      </c>
      <c r="C9" s="23">
        <v>41.6</v>
      </c>
      <c r="D9" s="23" t="s">
        <v>16</v>
      </c>
      <c r="E9" s="23">
        <v>69.900000000000006</v>
      </c>
      <c r="F9" s="23">
        <v>149</v>
      </c>
      <c r="G9" s="23">
        <v>5</v>
      </c>
      <c r="H9" s="23" t="s">
        <v>17</v>
      </c>
      <c r="I9" s="23">
        <v>886</v>
      </c>
      <c r="J9" s="23">
        <v>266</v>
      </c>
      <c r="K9" s="24">
        <v>7</v>
      </c>
      <c r="L9" s="23">
        <v>126</v>
      </c>
      <c r="M9" s="23">
        <v>264</v>
      </c>
      <c r="N9" s="25" t="s">
        <v>18</v>
      </c>
    </row>
    <row r="10" spans="1:14" ht="14.1">
      <c r="A10" s="22">
        <v>44466</v>
      </c>
      <c r="B10" s="23" t="s">
        <v>15</v>
      </c>
      <c r="C10" s="23">
        <v>51.8</v>
      </c>
      <c r="D10" s="23">
        <v>0.6</v>
      </c>
      <c r="E10" s="23">
        <v>589</v>
      </c>
      <c r="F10" s="23">
        <v>247</v>
      </c>
      <c r="G10" s="23">
        <v>5.32</v>
      </c>
      <c r="H10" s="23">
        <v>12.7</v>
      </c>
      <c r="I10" s="23">
        <v>4530</v>
      </c>
      <c r="J10" s="23">
        <v>906</v>
      </c>
      <c r="K10" s="24">
        <v>7</v>
      </c>
      <c r="L10" s="23">
        <v>119</v>
      </c>
      <c r="M10" s="23">
        <v>252</v>
      </c>
      <c r="N10" s="25" t="s">
        <v>18</v>
      </c>
    </row>
    <row r="11" spans="1:14" ht="14.1">
      <c r="A11" s="22">
        <v>44476</v>
      </c>
      <c r="B11" s="23" t="s">
        <v>15</v>
      </c>
      <c r="C11" s="23">
        <v>26.9</v>
      </c>
      <c r="D11" s="23" t="s">
        <v>16</v>
      </c>
      <c r="E11" s="23">
        <v>22</v>
      </c>
      <c r="F11" s="23">
        <v>118</v>
      </c>
      <c r="G11" s="23">
        <v>5.7</v>
      </c>
      <c r="H11" s="23" t="s">
        <v>17</v>
      </c>
      <c r="I11" s="23">
        <v>698</v>
      </c>
      <c r="J11" s="23">
        <v>173</v>
      </c>
      <c r="K11" s="24">
        <v>7</v>
      </c>
      <c r="L11" s="23">
        <v>214</v>
      </c>
      <c r="M11" s="23">
        <v>179</v>
      </c>
      <c r="N11" s="25" t="s">
        <v>18</v>
      </c>
    </row>
    <row r="12" spans="1:14" ht="14.1">
      <c r="A12" s="22">
        <v>44495</v>
      </c>
      <c r="B12" s="23" t="s">
        <v>15</v>
      </c>
      <c r="C12" s="23">
        <v>26.2</v>
      </c>
      <c r="D12" s="23">
        <v>0.34</v>
      </c>
      <c r="E12" s="23">
        <v>103</v>
      </c>
      <c r="F12" s="23">
        <v>110</v>
      </c>
      <c r="G12" s="23" t="s">
        <v>19</v>
      </c>
      <c r="H12" s="23" t="s">
        <v>17</v>
      </c>
      <c r="I12" s="23">
        <v>792</v>
      </c>
      <c r="J12" s="23">
        <v>239</v>
      </c>
      <c r="K12" s="24">
        <v>7</v>
      </c>
      <c r="L12" s="23">
        <v>148</v>
      </c>
      <c r="M12" s="23">
        <v>252</v>
      </c>
      <c r="N12" s="25" t="s">
        <v>18</v>
      </c>
    </row>
    <row r="13" spans="1:14" ht="14.1">
      <c r="A13" s="22">
        <v>44508</v>
      </c>
      <c r="B13" s="23" t="s">
        <v>15</v>
      </c>
      <c r="C13" s="23">
        <v>70.2</v>
      </c>
      <c r="D13" s="23">
        <v>0.54</v>
      </c>
      <c r="E13" s="23">
        <v>53.2</v>
      </c>
      <c r="F13" s="23">
        <v>372</v>
      </c>
      <c r="G13" s="23">
        <v>7.1</v>
      </c>
      <c r="H13" s="23" t="s">
        <v>17</v>
      </c>
      <c r="I13" s="23">
        <v>1210</v>
      </c>
      <c r="J13" s="23">
        <v>503</v>
      </c>
      <c r="K13" s="24">
        <v>7</v>
      </c>
      <c r="L13" s="23">
        <v>0</v>
      </c>
      <c r="M13" s="23">
        <v>564</v>
      </c>
      <c r="N13" s="25" t="s">
        <v>18</v>
      </c>
    </row>
    <row r="14" spans="1:14" ht="14.1">
      <c r="A14" s="22">
        <v>44524</v>
      </c>
      <c r="B14" s="23" t="s">
        <v>15</v>
      </c>
      <c r="C14" s="23">
        <v>43.4</v>
      </c>
      <c r="D14" s="23" t="s">
        <v>16</v>
      </c>
      <c r="E14" s="23">
        <v>41.3</v>
      </c>
      <c r="F14" s="23">
        <v>203</v>
      </c>
      <c r="G14" s="23" t="s">
        <v>19</v>
      </c>
      <c r="H14" s="23" t="s">
        <v>17</v>
      </c>
      <c r="I14" s="23">
        <v>325</v>
      </c>
      <c r="J14" s="23">
        <v>287</v>
      </c>
      <c r="K14" s="24">
        <v>7</v>
      </c>
      <c r="L14" s="23">
        <v>304</v>
      </c>
      <c r="M14" s="23">
        <v>198</v>
      </c>
      <c r="N14" s="25" t="s">
        <v>18</v>
      </c>
    </row>
    <row r="15" spans="1:14" ht="14.1">
      <c r="A15" s="22">
        <v>44538</v>
      </c>
      <c r="B15" s="23" t="s">
        <v>15</v>
      </c>
      <c r="C15" s="23" t="s">
        <v>21</v>
      </c>
      <c r="D15" s="23" t="s">
        <v>16</v>
      </c>
      <c r="E15" s="23">
        <v>12</v>
      </c>
      <c r="F15" s="23">
        <v>50.5</v>
      </c>
      <c r="G15" s="23" t="s">
        <v>19</v>
      </c>
      <c r="H15" s="23" t="s">
        <v>17</v>
      </c>
      <c r="I15" s="23">
        <v>934</v>
      </c>
      <c r="J15" s="23">
        <v>62.6</v>
      </c>
      <c r="K15" s="24">
        <v>7</v>
      </c>
      <c r="L15" s="23">
        <v>77</v>
      </c>
      <c r="M15" s="23">
        <v>52</v>
      </c>
      <c r="N15" s="25" t="s">
        <v>18</v>
      </c>
    </row>
    <row r="16" spans="1:14" ht="14.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3"/>
      <c r="M16" s="23"/>
      <c r="N16" s="25"/>
    </row>
    <row r="17" spans="1:14" ht="14.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23"/>
      <c r="M17" s="23"/>
      <c r="N17" s="25"/>
    </row>
    <row r="18" spans="1:14" ht="14.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45">
      <c r="A19" s="5" t="s">
        <v>22</v>
      </c>
      <c r="B19" s="6" t="s">
        <v>23</v>
      </c>
      <c r="C19" s="7">
        <v>500</v>
      </c>
      <c r="D19" s="7">
        <v>10</v>
      </c>
      <c r="E19" s="7">
        <v>1000</v>
      </c>
      <c r="F19" s="7">
        <v>1000</v>
      </c>
      <c r="G19" s="7">
        <v>500</v>
      </c>
      <c r="H19" s="8">
        <v>500</v>
      </c>
      <c r="I19" s="8"/>
      <c r="J19" s="9">
        <v>7500</v>
      </c>
      <c r="K19" s="9" t="s">
        <v>24</v>
      </c>
      <c r="L19" s="7"/>
      <c r="M19" s="7"/>
      <c r="N19" s="7"/>
    </row>
    <row r="20" spans="1:14" ht="14.1">
      <c r="A20" s="4"/>
      <c r="B20" s="10"/>
      <c r="C20" s="4"/>
      <c r="D20" s="4"/>
      <c r="E20" s="4"/>
      <c r="F20" s="4"/>
      <c r="G20" s="4"/>
      <c r="H20" s="11"/>
      <c r="I20" s="11"/>
      <c r="J20" s="11"/>
      <c r="K20" s="4"/>
      <c r="L20" s="4"/>
      <c r="M20" s="4"/>
      <c r="N20" s="4"/>
    </row>
    <row r="21" spans="1:14" ht="14.1">
      <c r="A21" s="12" t="s">
        <v>25</v>
      </c>
      <c r="B21" s="4"/>
      <c r="C21" s="13">
        <f t="shared" ref="C21:J21" si="0">MAX(C4:C18)</f>
        <v>70.2</v>
      </c>
      <c r="D21" s="13">
        <f t="shared" si="0"/>
        <v>0.6</v>
      </c>
      <c r="E21" s="13">
        <f t="shared" si="0"/>
        <v>589</v>
      </c>
      <c r="F21" s="13">
        <f t="shared" si="0"/>
        <v>372</v>
      </c>
      <c r="G21" s="13">
        <f t="shared" si="0"/>
        <v>7.1</v>
      </c>
      <c r="H21" s="13">
        <f t="shared" si="0"/>
        <v>12.7</v>
      </c>
      <c r="I21" s="13">
        <f t="shared" si="0"/>
        <v>4530</v>
      </c>
      <c r="J21" s="13">
        <f t="shared" si="0"/>
        <v>906</v>
      </c>
      <c r="K21" s="13"/>
      <c r="L21" s="13">
        <f>MAX(L4:L18)</f>
        <v>304</v>
      </c>
      <c r="M21" s="13">
        <f>MAX(M4:M18)</f>
        <v>564</v>
      </c>
      <c r="N21" s="13">
        <f>MAX(N4:N18)</f>
        <v>0</v>
      </c>
    </row>
    <row r="22" spans="1:14" ht="14.1">
      <c r="A22" s="12" t="s">
        <v>26</v>
      </c>
      <c r="B22" s="4"/>
      <c r="C22" s="14">
        <f>AVERAGE(C4:C18)</f>
        <v>36.377777777777773</v>
      </c>
      <c r="D22" s="14"/>
      <c r="E22" s="14">
        <f>AVERAGE(E4:E18)</f>
        <v>84.641666666666666</v>
      </c>
      <c r="F22" s="14">
        <f>AVERAGE(F4:F18)</f>
        <v>147.33333333333334</v>
      </c>
      <c r="G22" s="14"/>
      <c r="H22" s="14"/>
      <c r="I22" s="14"/>
      <c r="J22" s="14">
        <f>AVERAGE(J4:J18)</f>
        <v>286.89166666666665</v>
      </c>
      <c r="K22" s="14">
        <f>AVERAGE(K4:K18)</f>
        <v>7.083333333333333</v>
      </c>
      <c r="L22" s="14">
        <f>AVERAGE(L4:L18)</f>
        <v>136.91666666666666</v>
      </c>
      <c r="M22" s="14">
        <f>AVERAGE(M4:M18)</f>
        <v>188.16666666666666</v>
      </c>
      <c r="N22" s="14" t="e">
        <f>AVERAGE(N4:N18)</f>
        <v>#DIV/0!</v>
      </c>
    </row>
    <row r="23" spans="1:14" ht="14.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4" ht="14.1" hidden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>
        <f>MAX(K4:K18)</f>
        <v>8</v>
      </c>
      <c r="L24" s="17"/>
      <c r="M24" s="17"/>
    </row>
    <row r="25" spans="1:14" ht="14.1" hidden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>
        <f>MIN(K4:K18)</f>
        <v>7</v>
      </c>
      <c r="L25" s="18"/>
      <c r="M25" s="18"/>
    </row>
    <row r="26" spans="1:14" ht="14.1">
      <c r="A26" s="19" t="s">
        <v>27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conditionalFormatting sqref="C18:J18 L18:N18 E17:F17 I5:J17 E5:G16">
    <cfRule type="cellIs" dxfId="32" priority="25" stopIfTrue="1" operator="equal">
      <formula>C$21</formula>
    </cfRule>
  </conditionalFormatting>
  <conditionalFormatting sqref="L5:M14 N14 L15:N17">
    <cfRule type="cellIs" dxfId="31" priority="24" stopIfTrue="1" operator="equal">
      <formula>L$21</formula>
    </cfRule>
  </conditionalFormatting>
  <conditionalFormatting sqref="K5:K18">
    <cfRule type="cellIs" dxfId="30" priority="22" stopIfTrue="1" operator="equal">
      <formula>$K$24</formula>
    </cfRule>
    <cfRule type="cellIs" dxfId="29" priority="23" stopIfTrue="1" operator="equal">
      <formula>$K$25</formula>
    </cfRule>
  </conditionalFormatting>
  <conditionalFormatting sqref="D5 D16:D17">
    <cfRule type="cellIs" dxfId="28" priority="21" stopIfTrue="1" operator="equal">
      <formula>D$21</formula>
    </cfRule>
  </conditionalFormatting>
  <conditionalFormatting sqref="C5:C17">
    <cfRule type="cellIs" dxfId="27" priority="20" stopIfTrue="1" operator="equal">
      <formula>C$24</formula>
    </cfRule>
  </conditionalFormatting>
  <conditionalFormatting sqref="H16">
    <cfRule type="cellIs" dxfId="26" priority="19" stopIfTrue="1" operator="equal">
      <formula>H$24</formula>
    </cfRule>
  </conditionalFormatting>
  <conditionalFormatting sqref="G17">
    <cfRule type="cellIs" dxfId="25" priority="18" stopIfTrue="1" operator="equal">
      <formula>G$21</formula>
    </cfRule>
  </conditionalFormatting>
  <conditionalFormatting sqref="H17">
    <cfRule type="cellIs" dxfId="24" priority="17" stopIfTrue="1" operator="equal">
      <formula>H$24</formula>
    </cfRule>
  </conditionalFormatting>
  <conditionalFormatting sqref="E4:G4 I4:J4">
    <cfRule type="cellIs" dxfId="23" priority="12" stopIfTrue="1" operator="equal">
      <formula>E$21</formula>
    </cfRule>
  </conditionalFormatting>
  <conditionalFormatting sqref="L4:N4 N5:N13">
    <cfRule type="cellIs" dxfId="22" priority="11" stopIfTrue="1" operator="equal">
      <formula>L$21</formula>
    </cfRule>
  </conditionalFormatting>
  <conditionalFormatting sqref="K4">
    <cfRule type="cellIs" dxfId="21" priority="9" stopIfTrue="1" operator="equal">
      <formula>$K$24</formula>
    </cfRule>
    <cfRule type="cellIs" dxfId="20" priority="10" stopIfTrue="1" operator="equal">
      <formula>$K$25</formula>
    </cfRule>
  </conditionalFormatting>
  <conditionalFormatting sqref="C4">
    <cfRule type="cellIs" dxfId="19" priority="7" stopIfTrue="1" operator="equal">
      <formula>C$24</formula>
    </cfRule>
  </conditionalFormatting>
  <conditionalFormatting sqref="H4:H5">
    <cfRule type="cellIs" dxfId="18" priority="6" stopIfTrue="1" operator="equal">
      <formula>H$24</formula>
    </cfRule>
  </conditionalFormatting>
  <conditionalFormatting sqref="D4">
    <cfRule type="cellIs" dxfId="17" priority="5" stopIfTrue="1" operator="equal">
      <formula>D$21</formula>
    </cfRule>
  </conditionalFormatting>
  <conditionalFormatting sqref="D6">
    <cfRule type="cellIs" dxfId="16" priority="4" stopIfTrue="1" operator="equal">
      <formula>D$21</formula>
    </cfRule>
  </conditionalFormatting>
  <conditionalFormatting sqref="H6">
    <cfRule type="cellIs" dxfId="15" priority="3" stopIfTrue="1" operator="equal">
      <formula>H$24</formula>
    </cfRule>
  </conditionalFormatting>
  <conditionalFormatting sqref="D7:D15">
    <cfRule type="cellIs" dxfId="14" priority="2" stopIfTrue="1" operator="equal">
      <formula>D$21</formula>
    </cfRule>
  </conditionalFormatting>
  <conditionalFormatting sqref="H7:H15">
    <cfRule type="cellIs" dxfId="13" priority="1" stopIfTrue="1" operator="equal">
      <formula>H$24</formula>
    </cfRule>
  </conditionalFormatting>
  <hyperlinks>
    <hyperlink ref="N4" r:id="rId1" xr:uid="{00000000-0004-0000-0200-000000000000}"/>
    <hyperlink ref="N7" r:id="rId2" xr:uid="{00000000-0004-0000-0200-000001000000}"/>
    <hyperlink ref="N13" r:id="rId3" xr:uid="{00000000-0004-0000-0200-000002000000}"/>
    <hyperlink ref="N12" r:id="rId4" xr:uid="{00000000-0004-0000-0200-000003000000}"/>
    <hyperlink ref="N8" r:id="rId5" xr:uid="{00000000-0004-0000-0200-000004000000}"/>
    <hyperlink ref="N6:N7" r:id="rId6" display="Link" xr:uid="{00000000-0004-0000-0200-000005000000}"/>
    <hyperlink ref="N6" r:id="rId7" xr:uid="{00000000-0004-0000-0200-000006000000}"/>
    <hyperlink ref="N5:N6" r:id="rId8" display="Link" xr:uid="{00000000-0004-0000-0200-000007000000}"/>
    <hyperlink ref="N5" r:id="rId9" xr:uid="{00000000-0004-0000-0200-000008000000}"/>
    <hyperlink ref="N9" r:id="rId10" xr:uid="{00000000-0004-0000-0200-000009000000}"/>
    <hyperlink ref="N14" r:id="rId11" xr:uid="{00000000-0004-0000-0200-00000A000000}"/>
    <hyperlink ref="N15" r:id="rId12" xr:uid="{00000000-0004-0000-0200-00000B000000}"/>
  </hyperlinks>
  <pageMargins left="0.75" right="0.75" top="1" bottom="1" header="0.5" footer="0.5"/>
  <pageSetup paperSize="9" orientation="landscape" r:id="rId13"/>
  <headerFooter differentOddEven="1" differentFirst="1" alignWithMargins="0">
    <oddHeader xml:space="preserve">&amp;C
</oddHeader>
    <oddFooter xml:space="preserve">&amp;C
</oddFooter>
    <evenHeader xml:space="preserve">&amp;C
</evenHeader>
    <evenFooter xml:space="preserve">&amp;C
</evenFooter>
    <firstHeader xml:space="preserve">&amp;C
</firstHeader>
    <firstFooter xml:space="preserve">&amp;C
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zoomScale="110" zoomScaleNormal="110" workbookViewId="0">
      <pane ySplit="3" topLeftCell="A4" activePane="bottomLeft" state="frozen"/>
      <selection pane="bottomLeft" activeCell="D14" sqref="D14"/>
    </sheetView>
  </sheetViews>
  <sheetFormatPr defaultColWidth="8.85546875" defaultRowHeight="12.6"/>
  <cols>
    <col min="1" max="1" width="15.28515625" style="2" customWidth="1"/>
    <col min="2" max="2" width="13.7109375" style="2" customWidth="1"/>
    <col min="3" max="3" width="9.42578125" style="2" customWidth="1"/>
    <col min="4" max="4" width="8.42578125" style="2" customWidth="1"/>
    <col min="5" max="5" width="8.5703125" style="2" customWidth="1"/>
    <col min="6" max="6" width="8.140625" style="2" customWidth="1"/>
    <col min="7" max="7" width="9.7109375" style="2" customWidth="1"/>
    <col min="8" max="9" width="7.85546875" style="2" customWidth="1"/>
    <col min="10" max="10" width="9.7109375" style="2" customWidth="1"/>
    <col min="11" max="11" width="8.140625" style="2" customWidth="1"/>
    <col min="12" max="12" width="9.5703125" style="2" customWidth="1"/>
    <col min="13" max="13" width="15.42578125" style="2" customWidth="1"/>
    <col min="14" max="14" width="15.7109375" style="2" customWidth="1"/>
    <col min="15" max="15" width="10.42578125" style="2" bestFit="1" customWidth="1"/>
    <col min="16" max="16384" width="8.85546875" style="2"/>
  </cols>
  <sheetData>
    <row r="1" spans="1:14" ht="15.6">
      <c r="A1" s="1" t="s">
        <v>32</v>
      </c>
    </row>
    <row r="3" spans="1:14" ht="4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1" t="s">
        <v>10</v>
      </c>
      <c r="K3" s="20" t="s">
        <v>11</v>
      </c>
      <c r="L3" s="21" t="s">
        <v>12</v>
      </c>
      <c r="M3" s="21" t="s">
        <v>13</v>
      </c>
      <c r="N3" s="21" t="s">
        <v>14</v>
      </c>
    </row>
    <row r="4" spans="1:14" ht="14.1">
      <c r="A4" s="22">
        <v>43977</v>
      </c>
      <c r="B4" s="23" t="s">
        <v>15</v>
      </c>
      <c r="C4" s="23" t="s">
        <v>33</v>
      </c>
      <c r="D4" s="23" t="s">
        <v>33</v>
      </c>
      <c r="E4" s="23" t="s">
        <v>33</v>
      </c>
      <c r="F4" s="23" t="s">
        <v>33</v>
      </c>
      <c r="G4" s="23" t="s">
        <v>33</v>
      </c>
      <c r="H4" s="23" t="s">
        <v>33</v>
      </c>
      <c r="I4" s="23">
        <v>113</v>
      </c>
      <c r="J4" s="23" t="s">
        <v>33</v>
      </c>
      <c r="K4" s="24">
        <v>7</v>
      </c>
      <c r="L4" s="23">
        <v>51</v>
      </c>
      <c r="M4" s="23">
        <v>24</v>
      </c>
      <c r="N4" s="25" t="s">
        <v>18</v>
      </c>
    </row>
    <row r="5" spans="1:14" ht="14.1">
      <c r="A5" s="22">
        <v>43994</v>
      </c>
      <c r="B5" s="23" t="s">
        <v>15</v>
      </c>
      <c r="C5" s="23">
        <v>23.2</v>
      </c>
      <c r="D5" s="23">
        <v>0.3</v>
      </c>
      <c r="E5" s="23">
        <v>17</v>
      </c>
      <c r="F5" s="23">
        <v>171</v>
      </c>
      <c r="G5" s="23">
        <v>5.6</v>
      </c>
      <c r="H5" s="23" t="s">
        <v>30</v>
      </c>
      <c r="I5" s="23">
        <v>442</v>
      </c>
      <c r="J5" s="23">
        <v>217</v>
      </c>
      <c r="K5" s="24">
        <v>7</v>
      </c>
      <c r="L5" s="23">
        <v>21.8</v>
      </c>
      <c r="M5" s="23">
        <v>16.3</v>
      </c>
      <c r="N5" s="25" t="s">
        <v>18</v>
      </c>
    </row>
    <row r="6" spans="1:14" ht="14.1">
      <c r="A6" s="22">
        <v>44011</v>
      </c>
      <c r="B6" s="23" t="s">
        <v>15</v>
      </c>
      <c r="C6" s="23" t="s">
        <v>34</v>
      </c>
      <c r="D6" s="23" t="s">
        <v>20</v>
      </c>
      <c r="E6" s="23">
        <v>13.5</v>
      </c>
      <c r="F6" s="23">
        <v>23.3</v>
      </c>
      <c r="G6" s="23" t="s">
        <v>29</v>
      </c>
      <c r="H6" s="23" t="s">
        <v>30</v>
      </c>
      <c r="I6" s="23">
        <v>568</v>
      </c>
      <c r="J6" s="23">
        <v>36.799999999999997</v>
      </c>
      <c r="K6" s="24">
        <v>7</v>
      </c>
      <c r="L6" s="23">
        <v>28</v>
      </c>
      <c r="M6" s="23">
        <v>21</v>
      </c>
      <c r="N6" s="25" t="s">
        <v>18</v>
      </c>
    </row>
    <row r="7" spans="1:14" ht="14.1">
      <c r="A7" s="22">
        <v>44019</v>
      </c>
      <c r="B7" s="23" t="s">
        <v>15</v>
      </c>
      <c r="C7" s="23" t="s">
        <v>21</v>
      </c>
      <c r="D7" s="23" t="s">
        <v>16</v>
      </c>
      <c r="E7" s="23">
        <v>49.3</v>
      </c>
      <c r="F7" s="23">
        <v>93</v>
      </c>
      <c r="G7" s="23" t="s">
        <v>19</v>
      </c>
      <c r="H7" s="23" t="s">
        <v>17</v>
      </c>
      <c r="I7" s="23">
        <v>4240</v>
      </c>
      <c r="J7" s="23">
        <v>142</v>
      </c>
      <c r="K7" s="24">
        <v>7</v>
      </c>
      <c r="L7" s="23">
        <v>115</v>
      </c>
      <c r="M7" s="23">
        <v>138</v>
      </c>
      <c r="N7" s="25" t="s">
        <v>18</v>
      </c>
    </row>
    <row r="8" spans="1:14" ht="14.1">
      <c r="A8" s="22">
        <v>44033</v>
      </c>
      <c r="B8" s="23" t="s">
        <v>15</v>
      </c>
      <c r="C8" s="23">
        <v>23.9</v>
      </c>
      <c r="D8" s="23">
        <v>0.27</v>
      </c>
      <c r="E8" s="23">
        <v>33.4</v>
      </c>
      <c r="F8" s="23">
        <v>89.7</v>
      </c>
      <c r="G8" s="23" t="s">
        <v>19</v>
      </c>
      <c r="H8" s="23">
        <v>6.74</v>
      </c>
      <c r="I8" s="23">
        <v>592</v>
      </c>
      <c r="J8" s="23">
        <v>154</v>
      </c>
      <c r="K8" s="24">
        <v>7</v>
      </c>
      <c r="L8" s="23">
        <v>96</v>
      </c>
      <c r="M8" s="23">
        <v>141</v>
      </c>
      <c r="N8" s="25" t="s">
        <v>18</v>
      </c>
    </row>
    <row r="9" spans="1:14" ht="14.1">
      <c r="A9" s="22">
        <v>44049</v>
      </c>
      <c r="B9" s="23" t="s">
        <v>15</v>
      </c>
      <c r="C9" s="23" t="s">
        <v>21</v>
      </c>
      <c r="D9" s="23" t="s">
        <v>16</v>
      </c>
      <c r="E9" s="23">
        <v>58.6</v>
      </c>
      <c r="F9" s="23">
        <v>80.8</v>
      </c>
      <c r="G9" s="23" t="s">
        <v>19</v>
      </c>
      <c r="H9" s="23" t="s">
        <v>17</v>
      </c>
      <c r="I9" s="23">
        <v>793</v>
      </c>
      <c r="J9" s="23">
        <v>139</v>
      </c>
      <c r="K9" s="24">
        <v>7</v>
      </c>
      <c r="L9" s="23">
        <v>83</v>
      </c>
      <c r="M9" s="23">
        <v>85</v>
      </c>
      <c r="N9" s="25" t="s">
        <v>18</v>
      </c>
    </row>
    <row r="10" spans="1:14" ht="14.1">
      <c r="A10" s="22">
        <v>44075</v>
      </c>
      <c r="B10" s="23" t="s">
        <v>15</v>
      </c>
      <c r="C10" s="23">
        <v>11.7</v>
      </c>
      <c r="D10" s="23" t="s">
        <v>16</v>
      </c>
      <c r="E10" s="23">
        <v>8.3000000000000007</v>
      </c>
      <c r="F10" s="23">
        <v>40.299999999999997</v>
      </c>
      <c r="G10" s="23" t="s">
        <v>29</v>
      </c>
      <c r="H10" s="23" t="s">
        <v>30</v>
      </c>
      <c r="I10" s="23">
        <v>198</v>
      </c>
      <c r="J10" s="23">
        <v>60.4</v>
      </c>
      <c r="K10" s="24">
        <v>7</v>
      </c>
      <c r="L10" s="23">
        <v>102</v>
      </c>
      <c r="M10" s="23">
        <v>38</v>
      </c>
      <c r="N10" s="25" t="s">
        <v>18</v>
      </c>
    </row>
    <row r="11" spans="1:14" ht="14.1">
      <c r="A11" s="22">
        <v>44090</v>
      </c>
      <c r="B11" s="23" t="s">
        <v>15</v>
      </c>
      <c r="C11" s="23" t="s">
        <v>21</v>
      </c>
      <c r="D11" s="23" t="s">
        <v>16</v>
      </c>
      <c r="E11" s="23">
        <v>23.1</v>
      </c>
      <c r="F11" s="23">
        <v>87</v>
      </c>
      <c r="G11" s="23" t="s">
        <v>19</v>
      </c>
      <c r="H11" s="23" t="s">
        <v>17</v>
      </c>
      <c r="I11" s="23">
        <v>424</v>
      </c>
      <c r="J11" s="23">
        <v>110</v>
      </c>
      <c r="K11" s="24">
        <v>7</v>
      </c>
      <c r="L11" s="23">
        <v>127</v>
      </c>
      <c r="M11" s="23">
        <v>63</v>
      </c>
      <c r="N11" s="25" t="s">
        <v>18</v>
      </c>
    </row>
    <row r="12" spans="1:14" ht="14.1">
      <c r="A12" s="22">
        <v>44104</v>
      </c>
      <c r="B12" s="23" t="s">
        <v>15</v>
      </c>
      <c r="C12" s="23" t="s">
        <v>21</v>
      </c>
      <c r="D12" s="23" t="s">
        <v>16</v>
      </c>
      <c r="E12" s="23">
        <v>21.7</v>
      </c>
      <c r="F12" s="23">
        <v>139</v>
      </c>
      <c r="G12" s="23" t="s">
        <v>19</v>
      </c>
      <c r="H12" s="23" t="s">
        <v>17</v>
      </c>
      <c r="I12" s="23">
        <v>699</v>
      </c>
      <c r="J12" s="23">
        <v>177</v>
      </c>
      <c r="K12" s="24">
        <v>7</v>
      </c>
      <c r="L12" s="23">
        <v>294</v>
      </c>
      <c r="M12" s="23">
        <v>202</v>
      </c>
      <c r="N12" s="25" t="s">
        <v>18</v>
      </c>
    </row>
    <row r="13" spans="1:14" ht="14.1">
      <c r="A13" s="22">
        <v>44119</v>
      </c>
      <c r="B13" s="23" t="s">
        <v>15</v>
      </c>
      <c r="C13" s="23">
        <v>16.7</v>
      </c>
      <c r="D13" s="23">
        <v>0.2</v>
      </c>
      <c r="E13" s="23">
        <v>15.3</v>
      </c>
      <c r="F13" s="23">
        <v>81.3</v>
      </c>
      <c r="G13" s="23">
        <v>5.67</v>
      </c>
      <c r="H13" s="24">
        <v>7</v>
      </c>
      <c r="I13" s="23">
        <v>553</v>
      </c>
      <c r="J13" s="23">
        <v>119</v>
      </c>
      <c r="K13" s="24">
        <v>7</v>
      </c>
      <c r="L13" s="23">
        <v>127</v>
      </c>
      <c r="M13" s="23">
        <v>55</v>
      </c>
      <c r="N13" s="25" t="s">
        <v>18</v>
      </c>
    </row>
    <row r="14" spans="1:14" ht="14.1">
      <c r="A14" s="22">
        <v>44151</v>
      </c>
      <c r="B14" s="23" t="s">
        <v>15</v>
      </c>
      <c r="C14" s="23" t="s">
        <v>34</v>
      </c>
      <c r="D14" s="23" t="s">
        <v>20</v>
      </c>
      <c r="E14" s="23">
        <v>7.1</v>
      </c>
      <c r="F14" s="23">
        <v>36.1</v>
      </c>
      <c r="G14" s="23">
        <v>2.34</v>
      </c>
      <c r="H14" s="23" t="s">
        <v>30</v>
      </c>
      <c r="I14" s="23">
        <v>257</v>
      </c>
      <c r="J14" s="23">
        <v>45.6</v>
      </c>
      <c r="K14" s="24">
        <v>7</v>
      </c>
      <c r="L14" s="23">
        <v>53</v>
      </c>
      <c r="M14" s="23">
        <v>29</v>
      </c>
      <c r="N14" s="25" t="s">
        <v>18</v>
      </c>
    </row>
    <row r="15" spans="1:14" ht="14.1">
      <c r="A15" s="22">
        <v>44181</v>
      </c>
      <c r="B15" s="23" t="s">
        <v>15</v>
      </c>
      <c r="C15" s="23">
        <v>16.2</v>
      </c>
      <c r="D15" s="23">
        <v>0.27</v>
      </c>
      <c r="E15" s="23">
        <v>42.8</v>
      </c>
      <c r="F15" s="23">
        <v>400</v>
      </c>
      <c r="G15" s="23">
        <v>4.5</v>
      </c>
      <c r="H15" s="23" t="s">
        <v>17</v>
      </c>
      <c r="I15" s="23">
        <v>828</v>
      </c>
      <c r="J15" s="23">
        <v>464</v>
      </c>
      <c r="K15" s="24">
        <v>7</v>
      </c>
      <c r="L15" s="23">
        <v>102</v>
      </c>
      <c r="M15" s="23">
        <v>196</v>
      </c>
      <c r="N15" s="25" t="s">
        <v>18</v>
      </c>
    </row>
    <row r="16" spans="1:14" ht="14.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3"/>
      <c r="M16" s="23"/>
      <c r="N16" s="25"/>
    </row>
    <row r="17" spans="1:14" ht="14.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23"/>
      <c r="M17" s="23"/>
      <c r="N17" s="25"/>
    </row>
    <row r="18" spans="1:14" ht="14.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45">
      <c r="A19" s="5" t="s">
        <v>22</v>
      </c>
      <c r="B19" s="6" t="s">
        <v>23</v>
      </c>
      <c r="C19" s="7">
        <v>500</v>
      </c>
      <c r="D19" s="7">
        <v>10</v>
      </c>
      <c r="E19" s="7">
        <v>1000</v>
      </c>
      <c r="F19" s="7">
        <v>1000</v>
      </c>
      <c r="G19" s="7">
        <v>500</v>
      </c>
      <c r="H19" s="8">
        <v>500</v>
      </c>
      <c r="I19" s="8"/>
      <c r="J19" s="9">
        <v>7500</v>
      </c>
      <c r="K19" s="9" t="s">
        <v>24</v>
      </c>
      <c r="L19" s="7"/>
      <c r="M19" s="7"/>
      <c r="N19" s="7"/>
    </row>
    <row r="20" spans="1:14" ht="14.1">
      <c r="A20" s="4"/>
      <c r="B20" s="10"/>
      <c r="C20" s="4"/>
      <c r="D20" s="4"/>
      <c r="E20" s="4"/>
      <c r="F20" s="4"/>
      <c r="G20" s="4"/>
      <c r="H20" s="11"/>
      <c r="I20" s="11"/>
      <c r="J20" s="11"/>
      <c r="K20" s="4"/>
      <c r="L20" s="4"/>
      <c r="M20" s="4"/>
      <c r="N20" s="4"/>
    </row>
    <row r="21" spans="1:14" ht="14.1">
      <c r="A21" s="12" t="s">
        <v>25</v>
      </c>
      <c r="B21" s="4"/>
      <c r="C21" s="13">
        <f t="shared" ref="C21:J21" si="0">MAX(C4:C18)</f>
        <v>23.9</v>
      </c>
      <c r="D21" s="13">
        <f t="shared" si="0"/>
        <v>0.3</v>
      </c>
      <c r="E21" s="13">
        <f t="shared" si="0"/>
        <v>58.6</v>
      </c>
      <c r="F21" s="13">
        <f t="shared" si="0"/>
        <v>400</v>
      </c>
      <c r="G21" s="13">
        <f t="shared" si="0"/>
        <v>5.67</v>
      </c>
      <c r="H21" s="13">
        <f t="shared" si="0"/>
        <v>7</v>
      </c>
      <c r="I21" s="13">
        <f t="shared" si="0"/>
        <v>4240</v>
      </c>
      <c r="J21" s="13">
        <f t="shared" si="0"/>
        <v>464</v>
      </c>
      <c r="K21" s="13"/>
      <c r="L21" s="13">
        <f>MAX(L4:L18)</f>
        <v>294</v>
      </c>
      <c r="M21" s="13">
        <f>MAX(M4:M18)</f>
        <v>202</v>
      </c>
      <c r="N21" s="13">
        <f>MAX(N4:N18)</f>
        <v>0</v>
      </c>
    </row>
    <row r="22" spans="1:14" ht="14.1">
      <c r="A22" s="12" t="s">
        <v>26</v>
      </c>
      <c r="B22" s="4"/>
      <c r="C22" s="14">
        <f>AVERAGE(C4:C18)</f>
        <v>18.34</v>
      </c>
      <c r="D22" s="14"/>
      <c r="E22" s="14">
        <f>AVERAGE(E4:E18)</f>
        <v>26.372727272727271</v>
      </c>
      <c r="F22" s="14">
        <f>AVERAGE(F4:F18)</f>
        <v>112.86363636363636</v>
      </c>
      <c r="G22" s="14"/>
      <c r="H22" s="14"/>
      <c r="I22" s="14"/>
      <c r="J22" s="14">
        <f>AVERAGE(J4:J18)</f>
        <v>151.34545454545452</v>
      </c>
      <c r="K22" s="14">
        <f>AVERAGE(K4:K18)</f>
        <v>7</v>
      </c>
      <c r="L22" s="14">
        <f>AVERAGE(L4:L18)</f>
        <v>99.983333333333334</v>
      </c>
      <c r="M22" s="14">
        <f>AVERAGE(M4:M18)</f>
        <v>84.024999999999991</v>
      </c>
      <c r="N22" s="14" t="e">
        <f>AVERAGE(N4:N18)</f>
        <v>#DIV/0!</v>
      </c>
    </row>
    <row r="23" spans="1:14" ht="14.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4" ht="14.1" hidden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>
        <f>MAX(K4:K18)</f>
        <v>7</v>
      </c>
      <c r="L24" s="17"/>
      <c r="M24" s="17"/>
    </row>
    <row r="25" spans="1:14" ht="14.1" hidden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>
        <f>MIN(K4:K18)</f>
        <v>7</v>
      </c>
      <c r="L25" s="18"/>
      <c r="M25" s="18"/>
    </row>
    <row r="26" spans="1:14" ht="14.1">
      <c r="A26" s="19" t="s">
        <v>27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conditionalFormatting sqref="C18:J18 L18:N18 E17:F17 E5:G16 I4:J17">
    <cfRule type="cellIs" dxfId="12" priority="13" stopIfTrue="1" operator="equal">
      <formula>C$21</formula>
    </cfRule>
  </conditionalFormatting>
  <conditionalFormatting sqref="L4:N17">
    <cfRule type="cellIs" dxfId="11" priority="12" stopIfTrue="1" operator="equal">
      <formula>L$21</formula>
    </cfRule>
  </conditionalFormatting>
  <conditionalFormatting sqref="K4:K18">
    <cfRule type="cellIs" dxfId="10" priority="10" stopIfTrue="1" operator="equal">
      <formula>$K$24</formula>
    </cfRule>
    <cfRule type="cellIs" dxfId="9" priority="11" stopIfTrue="1" operator="equal">
      <formula>$K$25</formula>
    </cfRule>
  </conditionalFormatting>
  <conditionalFormatting sqref="D5:D17">
    <cfRule type="cellIs" dxfId="8" priority="9" stopIfTrue="1" operator="equal">
      <formula>D$21</formula>
    </cfRule>
  </conditionalFormatting>
  <conditionalFormatting sqref="C5:C17">
    <cfRule type="cellIs" dxfId="7" priority="8" stopIfTrue="1" operator="equal">
      <formula>C$24</formula>
    </cfRule>
  </conditionalFormatting>
  <conditionalFormatting sqref="H5:H16">
    <cfRule type="cellIs" dxfId="6" priority="7" stopIfTrue="1" operator="equal">
      <formula>H$24</formula>
    </cfRule>
  </conditionalFormatting>
  <conditionalFormatting sqref="G17">
    <cfRule type="cellIs" dxfId="5" priority="6" stopIfTrue="1" operator="equal">
      <formula>G$21</formula>
    </cfRule>
  </conditionalFormatting>
  <conditionalFormatting sqref="H17">
    <cfRule type="cellIs" dxfId="4" priority="5" stopIfTrue="1" operator="equal">
      <formula>H$24</formula>
    </cfRule>
  </conditionalFormatting>
  <conditionalFormatting sqref="E4:G4">
    <cfRule type="cellIs" dxfId="3" priority="4" stopIfTrue="1" operator="equal">
      <formula>E$21</formula>
    </cfRule>
  </conditionalFormatting>
  <conditionalFormatting sqref="D4">
    <cfRule type="cellIs" dxfId="2" priority="3" stopIfTrue="1" operator="equal">
      <formula>D$21</formula>
    </cfRule>
  </conditionalFormatting>
  <conditionalFormatting sqref="C4">
    <cfRule type="cellIs" dxfId="1" priority="2" stopIfTrue="1" operator="equal">
      <formula>C$24</formula>
    </cfRule>
  </conditionalFormatting>
  <conditionalFormatting sqref="H4">
    <cfRule type="cellIs" dxfId="0" priority="1" stopIfTrue="1" operator="equal">
      <formula>H$24</formula>
    </cfRule>
  </conditionalFormatting>
  <hyperlinks>
    <hyperlink ref="N4" r:id="rId1" xr:uid="{00000000-0004-0000-0300-000000000000}"/>
    <hyperlink ref="N5" r:id="rId2" xr:uid="{00000000-0004-0000-0300-000001000000}"/>
    <hyperlink ref="N6" r:id="rId3" xr:uid="{00000000-0004-0000-0300-000002000000}"/>
    <hyperlink ref="N7" r:id="rId4" xr:uid="{00000000-0004-0000-0300-000003000000}"/>
    <hyperlink ref="N8" r:id="rId5" xr:uid="{00000000-0004-0000-0300-000004000000}"/>
    <hyperlink ref="N9" r:id="rId6" xr:uid="{00000000-0004-0000-0300-000005000000}"/>
    <hyperlink ref="N10" r:id="rId7" xr:uid="{00000000-0004-0000-0300-000006000000}"/>
    <hyperlink ref="N11" r:id="rId8" xr:uid="{00000000-0004-0000-0300-000007000000}"/>
    <hyperlink ref="N12" r:id="rId9" xr:uid="{00000000-0004-0000-0300-000008000000}"/>
    <hyperlink ref="N13" r:id="rId10" xr:uid="{00000000-0004-0000-0300-000009000000}"/>
    <hyperlink ref="N14" r:id="rId11" xr:uid="{00000000-0004-0000-0300-00000A000000}"/>
    <hyperlink ref="N15" r:id="rId12" xr:uid="{00000000-0004-0000-0300-00000B000000}"/>
  </hyperlinks>
  <pageMargins left="0.75" right="0.75" top="1" bottom="1" header="0.5" footer="0.5"/>
  <pageSetup paperSize="9" orientation="landscape" r:id="rId13"/>
  <headerFooter differentOddEven="1" differentFirst="1" alignWithMargins="0">
    <oddHeader xml:space="preserve">&amp;C
</oddHeader>
    <oddFooter xml:space="preserve">&amp;C
</oddFooter>
    <evenHeader xml:space="preserve">&amp;C
</evenHeader>
    <evenFooter xml:space="preserve">&amp;C
</evenFooter>
    <firstHeader xml:space="preserve">&amp;C
</firstHeader>
    <firstFooter xml:space="preserve">&amp;C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D79BE554BA5FA4C855D1235E340D070" ma:contentTypeVersion="48" ma:contentTypeDescription="Create a new document." ma:contentTypeScope="" ma:versionID="f1042701037ef956eedddc55ef19fe3b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78dbe001-c251-4e73-ac7d-a437e8f0ea50" targetNamespace="http://schemas.microsoft.com/office/2006/metadata/properties" ma:root="true" ma:fieldsID="a26ec219fd99187ce2f6cd30a84b6b69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78dbe001-c251-4e73-ac7d-a437e8f0ea5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e001-c251-4e73-ac7d-a437e8f0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65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TaxCatchAll"><![CDATA[118;#Monitoring|bc1454fc-563d-4663-ac6c-8b7adadecc14;#521;#Trade Effluent|e7f850ae-0624-4e65-84ec-8b908b04a807;#554;#Authorisations|2db8030b-c844-4da3-ba54-59a44c58b76a;#526;#Water ＆ Wastewater|aca0bc9c-6b2e-4485-b6cd-840802b789a7;#5;#1 Not Export Controlled|01381a82-b382-44e9-8eaa-b4f757ec5969;#6;#No|efa7798b-51c9-4e69-a98e-c074ad352a93;#88;#Samlesbury|35028d3c-a02f-4348-9697-1912bbc0590f;#87;#Non Project Specific|c2c3908d-3101-4a2b-802e-12605cfab53f;#1;#SHP6|63248d1b-c66a-473e-a591-9fcf6e135fbc]]></LongProp>
</Long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181</Value>
      <Value>12</Value>
      <Value>10</Value>
      <Value>9</Value>
      <Value>38</Value>
    </TaxCatchAll>
    <EAReceivedDate xmlns="eebef177-55b5-4448-a5fb-28ea454417ee">2023-11-02T00:00:00+00:00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epr-bv0414iv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BV0414IV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BAE SYSTEMS LIMITED</Customer_x002f_OperatorName>
    <lcf76f155ced4ddcb4097134ff3c332f xmlns="78dbe001-c251-4e73-ac7d-a437e8f0ea50">
      <Terms xmlns="http://schemas.microsoft.com/office/infopath/2007/PartnerControls"/>
    </lcf76f155ced4ddcb4097134ff3c332f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2023-11-02T00:00:00+00:00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_Flow_SignoffStatus xmlns="78dbe001-c251-4e73-ac7d-a437e8f0ea50" xsi:nil="true"/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BB2 7LF</FacilityAddressPostcode>
    <ExternalAuthor xmlns="eebef177-55b5-4448-a5fb-28ea454417ee">Operator</ExternalAuthor>
    <SiteName xmlns="eebef177-55b5-4448-a5fb-28ea454417ee">Samlesbury Aerodrome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Samlesbury Aerodrome  Myerscough Road  Balderstone   Lancashire    BB2 7LF</FacilityAddres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2EA3B-D7CC-4CC5-8996-6381B168E8FD}"/>
</file>

<file path=customXml/itemProps2.xml><?xml version="1.0" encoding="utf-8"?>
<ds:datastoreItem xmlns:ds="http://schemas.openxmlformats.org/officeDocument/2006/customXml" ds:itemID="{7F564335-B57E-4D98-B22F-D1D2CFD6EEA4}"/>
</file>

<file path=customXml/itemProps3.xml><?xml version="1.0" encoding="utf-8"?>
<ds:datastoreItem xmlns:ds="http://schemas.openxmlformats.org/officeDocument/2006/customXml" ds:itemID="{747B2A5A-0208-4BC4-BC81-7F7E6331354F}"/>
</file>

<file path=customXml/itemProps4.xml><?xml version="1.0" encoding="utf-8"?>
<ds:datastoreItem xmlns:ds="http://schemas.openxmlformats.org/officeDocument/2006/customXml" ds:itemID="{91B3F2AA-6E23-47C8-A841-4BFCD369F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CSC Computer Sciences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Samlesbury site final effluent sample analysis</dc:title>
  <dc:subject/>
  <dc:creator>BW46726</dc:creator>
  <cp:keywords>Enviroment; Sustainability; Effluent Monitoring</cp:keywords>
  <dc:description>Record of site final effluent discharge samples taken and analysed by United Utilities from 2002 to present.</dc:description>
  <cp:lastModifiedBy/>
  <cp:revision/>
  <dcterms:created xsi:type="dcterms:W3CDTF">2004-01-22T10:56:50Z</dcterms:created>
  <dcterms:modified xsi:type="dcterms:W3CDTF">2024-04-16T15:18:44Z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5bc2c4782954ea2bcbe7d755a85cf54">
    <vt:lpwstr>No|efa7798b-51c9-4e69-a98e-c074ad352a93</vt:lpwstr>
  </property>
  <property fmtid="{D5CDD505-2E9C-101B-9397-08002B2CF9AE}" pid="3" name="pdb1e7f324db47138f3548b1fb265155">
    <vt:lpwstr>5.5 Manage Sites and Facilities|d3ccc84f-d15d-4f0a-aaee-d326083e3646</vt:lpwstr>
  </property>
  <property fmtid="{D5CDD505-2E9C-101B-9397-08002B2CF9AE}" pid="4" name="_dlc_DocId">
    <vt:lpwstr>EUU692-RW3R-C8O-CF</vt:lpwstr>
  </property>
  <property fmtid="{D5CDD505-2E9C-101B-9397-08002B2CF9AE}" pid="5" name="_dlc_DocIdItemGuid">
    <vt:lpwstr>7961569d-2bea-4117-9314-d98112f538fe</vt:lpwstr>
  </property>
  <property fmtid="{D5CDD505-2E9C-101B-9397-08002B2CF9AE}" pid="6" name="_dlc_DocIdUrl">
    <vt:lpwstr>https://shp6.greenlnk.net/sites/2204CMIS06/_layouts/15/DocIdRedir.aspx?ID=EUU692-RW3R-C8O-CF, EUU692-RW3R-C8O-CF</vt:lpwstr>
  </property>
  <property fmtid="{D5CDD505-2E9C-101B-9397-08002B2CF9AE}" pid="7" name="TaxKeywordTaxHTField">
    <vt:lpwstr>Sustainability|6a80ac58-3f2a-4008-a43c-230e32e35557;Enviroment|af28eef1-2181-4760-a23b-182655656e1a;Effluent Monitoring|420fc870-51b8-4f04-96d7-17045a5ee53b</vt:lpwstr>
  </property>
  <property fmtid="{D5CDD505-2E9C-101B-9397-08002B2CF9AE}" pid="8" name="MAI Export Control Flag">
    <vt:lpwstr>5;#1 Not Export Controlled|01381a82-b382-44e9-8eaa-b4f757ec5969</vt:lpwstr>
  </property>
  <property fmtid="{D5CDD505-2E9C-101B-9397-08002B2CF9AE}" pid="9" name="TaxKeyword">
    <vt:lpwstr>238;#Sustainability|6a80ac58-3f2a-4008-a43c-230e32e35557;#927;#Enviroment|af28eef1-2181-4760-a23b-182655656e1a;#926;#Effluent Monitoring|420fc870-51b8-4f04-96d7-17045a5ee53b</vt:lpwstr>
  </property>
  <property fmtid="{D5CDD505-2E9C-101B-9397-08002B2CF9AE}" pid="10" name="b9f11036d8474d00ba60dd78da731601">
    <vt:lpwstr>Non Project Specific|c2c3908d-3101-4a2b-802e-12605cfab53f</vt:lpwstr>
  </property>
  <property fmtid="{D5CDD505-2E9C-101B-9397-08002B2CF9AE}" pid="11" name="MAI Export Control Ref">
    <vt:lpwstr>5;#1 Not Export Controlled|cb6d8c57-8121-4147-9af9-f6a4474f2895</vt:lpwstr>
  </property>
  <property fmtid="{D5CDD505-2E9C-101B-9397-08002B2CF9AE}" pid="12" name="Document Metadata">
    <vt:lpwstr>554;#Authorisations|2db8030b-c844-4da3-ba54-59a44c58b76a</vt:lpwstr>
  </property>
  <property fmtid="{D5CDD505-2E9C-101B-9397-08002B2CF9AE}" pid="13" name="JRS No">
    <vt:lpwstr>87;#Non Project Specific|c2c3908d-3101-4a2b-802e-12605cfab53f</vt:lpwstr>
  </property>
  <property fmtid="{D5CDD505-2E9C-101B-9397-08002B2CF9AE}" pid="14" name="Location">
    <vt:lpwstr>88;#Samlesbury|35028d3c-a02f-4348-9697-1912bbc0590f</vt:lpwstr>
  </property>
  <property fmtid="{D5CDD505-2E9C-101B-9397-08002B2CF9AE}" pid="15" name="ContentTypeId">
    <vt:lpwstr>0x0101000E9AD557692E154F9D2697C8C6432F76003D79BE554BA5FA4C855D1235E340D070</vt:lpwstr>
  </property>
  <property fmtid="{D5CDD505-2E9C-101B-9397-08002B2CF9AE}" pid="16" name="CompanyClassification2">
    <vt:lpwstr>BAE SYSTEMS PROPRIETARY</vt:lpwstr>
  </property>
  <property fmtid="{D5CDD505-2E9C-101B-9397-08002B2CF9AE}" pid="17" name="a1f0494e131749a08cd0a6564d87c98c">
    <vt:lpwstr>1 Not Export Controlled|01381a82-b382-44e9-8eaa-b4f757ec5969</vt:lpwstr>
  </property>
  <property fmtid="{D5CDD505-2E9C-101B-9397-08002B2CF9AE}" pid="18" name="c01814ee14f04d798d5312d324491aab">
    <vt:lpwstr>1 Not Export Controlled|cb6d8c57-8121-4147-9af9-f6a4474f2895</vt:lpwstr>
  </property>
  <property fmtid="{D5CDD505-2E9C-101B-9397-08002B2CF9AE}" pid="19" name="Potential Record">
    <vt:lpwstr/>
  </property>
  <property fmtid="{D5CDD505-2E9C-101B-9397-08002B2CF9AE}" pid="20" name="EIS Engineering">
    <vt:lpwstr>526;#Water ＆ Wastewater|aca0bc9c-6b2e-4485-b6cd-840802b789a7;#521;#Trade Effluent|e7f850ae-0624-4e65-84ec-8b908b04a807;#118;#Monitoring|bc1454fc-563d-4663-ac6c-8b7adadecc14</vt:lpwstr>
  </property>
  <property fmtid="{D5CDD505-2E9C-101B-9397-08002B2CF9AE}" pid="21" name="ExportControlled2">
    <vt:lpwstr>NO</vt:lpwstr>
  </property>
  <property fmtid="{D5CDD505-2E9C-101B-9397-08002B2CF9AE}" pid="22" name="BusinessContentOwner2">
    <vt:lpwstr>Mfg &amp; IIS</vt:lpwstr>
  </property>
  <property fmtid="{D5CDD505-2E9C-101B-9397-08002B2CF9AE}" pid="23" name="a3fe16c42ac948059859cb05c3c44a96">
    <vt:lpwstr>Water ＆ Wastewater|aca0bc9c-6b2e-4485-b6cd-840802b789a7;Trade Effluent|e7f850ae-0624-4e65-84ec-8b908b04a807;Monitoring|bc1454fc-563d-4663-ac6c-8b7adadecc14</vt:lpwstr>
  </property>
  <property fmtid="{D5CDD505-2E9C-101B-9397-08002B2CF9AE}" pid="24" name="mf70e87dd1a4486b82ecf54d2ee3a51c">
    <vt:lpwstr>Authorisations|2db8030b-c844-4da3-ba54-59a44c58b76a</vt:lpwstr>
  </property>
  <property fmtid="{D5CDD505-2E9C-101B-9397-08002B2CF9AE}" pid="25" name="a525a12ba2054c85a923f7931936c51f">
    <vt:lpwstr>Samlesbury|35028d3c-a02f-4348-9697-1912bbc0590f</vt:lpwstr>
  </property>
  <property fmtid="{D5CDD505-2E9C-101B-9397-08002B2CF9AE}" pid="26" name="ItemRetentionFormula">
    <vt:lpwstr/>
  </property>
  <property fmtid="{D5CDD505-2E9C-101B-9397-08002B2CF9AE}" pid="27" name="_dlc_policyId">
    <vt:lpwstr/>
  </property>
  <property fmtid="{D5CDD505-2E9C-101B-9397-08002B2CF9AE}" pid="28" name="TitusGUID">
    <vt:lpwstr>00aba5aa-572f-4b56-b2d5-35b5673898b6</vt:lpwstr>
  </property>
  <property fmtid="{D5CDD505-2E9C-101B-9397-08002B2CF9AE}" pid="29" name="ECJurisdiction">
    <vt:lpwstr>NOT EXPORT CONTROLLED - UK / US / OTHER LOCAL</vt:lpwstr>
  </property>
  <property fmtid="{D5CDD505-2E9C-101B-9397-08002B2CF9AE}" pid="30" name="GovMarking">
    <vt:lpwstr>NOT APPLICABLE</vt:lpwstr>
  </property>
  <property fmtid="{D5CDD505-2E9C-101B-9397-08002B2CF9AE}" pid="31" name="display_urn:schemas-microsoft-com:office:office#Editor">
    <vt:lpwstr>Cuzzupe, Seb (UK)</vt:lpwstr>
  </property>
  <property fmtid="{D5CDD505-2E9C-101B-9397-08002B2CF9AE}" pid="32" name="BusinessGroupRefiners">
    <vt:lpwstr>1;#SHP6|63248d1b-c66a-473e-a591-9fcf6e135fbc</vt:lpwstr>
  </property>
  <property fmtid="{D5CDD505-2E9C-101B-9397-08002B2CF9AE}" pid="33" name="Order">
    <vt:lpwstr>88500.0000000000</vt:lpwstr>
  </property>
  <property fmtid="{D5CDD505-2E9C-101B-9397-08002B2CF9AE}" pid="34" name="xd_ProgID">
    <vt:lpwstr/>
  </property>
  <property fmtid="{D5CDD505-2E9C-101B-9397-08002B2CF9AE}" pid="35" name="DocumentSetDescription">
    <vt:lpwstr/>
  </property>
  <property fmtid="{D5CDD505-2E9C-101B-9397-08002B2CF9AE}" pid="36" name="TemplateUrl">
    <vt:lpwstr/>
  </property>
  <property fmtid="{D5CDD505-2E9C-101B-9397-08002B2CF9AE}" pid="37" name="MAIExportControlRef">
    <vt:lpwstr/>
  </property>
  <property fmtid="{D5CDD505-2E9C-101B-9397-08002B2CF9AE}" pid="38" name="d6c8bcc6792c4336a2a32823fe77b323">
    <vt:lpwstr/>
  </property>
  <property fmtid="{D5CDD505-2E9C-101B-9397-08002B2CF9AE}" pid="39" name="display_urn:schemas-microsoft-com:office:office#Author">
    <vt:lpwstr>Cuzzupe, Seb (UK)</vt:lpwstr>
  </property>
  <property fmtid="{D5CDD505-2E9C-101B-9397-08002B2CF9AE}" pid="40" name="URL">
    <vt:lpwstr/>
  </property>
  <property fmtid="{D5CDD505-2E9C-101B-9397-08002B2CF9AE}" pid="41" name="gf21358136554a4593752fd6afdc53e7">
    <vt:lpwstr/>
  </property>
  <property fmtid="{D5CDD505-2E9C-101B-9397-08002B2CF9AE}" pid="42" name="g206af0a37784d2a8e6d2df0d4f2a3db">
    <vt:lpwstr>1 Not Export Controlled|01381a82-b382-44e9-8eaa-b4f757ec5969</vt:lpwstr>
  </property>
  <property fmtid="{D5CDD505-2E9C-101B-9397-08002B2CF9AE}" pid="43" name="i4d75900b5e94c2bb783d20a62946402">
    <vt:lpwstr>1 Not Export Controlled|01381a82-b382-44e9-8eaa-b4f757ec5969</vt:lpwstr>
  </property>
  <property fmtid="{D5CDD505-2E9C-101B-9397-08002B2CF9AE}" pid="44" name="MAIExportControlFlag">
    <vt:lpwstr>5;#1 Not Export Controlled|01381a82-b382-44e9-8eaa-b4f757ec5969</vt:lpwstr>
  </property>
  <property fmtid="{D5CDD505-2E9C-101B-9397-08002B2CF9AE}" pid="45" name="Originator">
    <vt:lpwstr>BAE Systems</vt:lpwstr>
  </property>
  <property fmtid="{D5CDD505-2E9C-101B-9397-08002B2CF9AE}" pid="46" name="urnbailsCompMarkingP1">
    <vt:lpwstr>NO COMPANY MARKING</vt:lpwstr>
  </property>
  <property fmtid="{D5CDD505-2E9C-101B-9397-08002B2CF9AE}" pid="47" name="urnbailsExportControlMarkingP1">
    <vt:lpwstr>NO</vt:lpwstr>
  </property>
  <property fmtid="{D5CDD505-2E9C-101B-9397-08002B2CF9AE}" pid="48" name="urnbailsExportControlMarkingP2">
    <vt:lpwstr>NOT EXPORT CONTROLLED - UK / US / OTHER LOCAL</vt:lpwstr>
  </property>
  <property fmtid="{D5CDD505-2E9C-101B-9397-08002B2CF9AE}" pid="49" name="BaesClassificationComments">
    <vt:lpwstr/>
  </property>
  <property fmtid="{D5CDD505-2E9C-101B-9397-08002B2CF9AE}" pid="50" name="urnbailsNATSECMarkingP1">
    <vt:lpwstr>NOT APPLICABLE</vt:lpwstr>
  </property>
  <property fmtid="{D5CDD505-2E9C-101B-9397-08002B2CF9AE}" pid="51" name="baesystemsmvmNATSECregion">
    <vt:lpwstr>UK</vt:lpwstr>
  </property>
  <property fmtid="{D5CDD505-2E9C-101B-9397-08002B2CF9AE}" pid="52" name="PermitDocumentType">
    <vt:lpwstr/>
  </property>
  <property fmtid="{D5CDD505-2E9C-101B-9397-08002B2CF9AE}" pid="53" name="MediaServiceImageTags">
    <vt:lpwstr/>
  </property>
  <property fmtid="{D5CDD505-2E9C-101B-9397-08002B2CF9AE}" pid="54" name="TypeofPermit">
    <vt:lpwstr>9;#N/A - Do not select for New Permits|0430e4c2-ee0a-4b2d-9af6-df735aafbcb2</vt:lpwstr>
  </property>
  <property fmtid="{D5CDD505-2E9C-101B-9397-08002B2CF9AE}" pid="55" name="DisclosureStatus">
    <vt:lpwstr>181;#Public Register|f1fcf6a6-5d97-4f1d-964e-a2f916eb1f18</vt:lpwstr>
  </property>
  <property fmtid="{D5CDD505-2E9C-101B-9397-08002B2CF9AE}" pid="56" name="ActivityGrouping">
    <vt:lpwstr>12;#Application ＆ Associated Docs|5eadfd3c-6deb-44e1-b7e1-16accd427bec</vt:lpwstr>
  </property>
  <property fmtid="{D5CDD505-2E9C-101B-9397-08002B2CF9AE}" pid="57" name="Catchment">
    <vt:lpwstr/>
  </property>
  <property fmtid="{D5CDD505-2E9C-101B-9397-08002B2CF9AE}" pid="58" name="MajorProjectID">
    <vt:lpwstr/>
  </property>
  <property fmtid="{D5CDD505-2E9C-101B-9397-08002B2CF9AE}" pid="59" name="StandardRulesID">
    <vt:lpwstr/>
  </property>
  <property fmtid="{D5CDD505-2E9C-101B-9397-08002B2CF9AE}" pid="60" name="CessationStatus">
    <vt:lpwstr/>
  </property>
  <property fmtid="{D5CDD505-2E9C-101B-9397-08002B2CF9AE}" pid="61" name="Regime">
    <vt:lpwstr>10;#EPR|0e5af97d-1a8c-4d8f-a20b-528a11cab1f6</vt:lpwstr>
  </property>
  <property fmtid="{D5CDD505-2E9C-101B-9397-08002B2CF9AE}" pid="62" name="RegulatedActivitySub-Class">
    <vt:lpwstr/>
  </property>
  <property fmtid="{D5CDD505-2E9C-101B-9397-08002B2CF9AE}" pid="63" name="EventType1">
    <vt:lpwstr/>
  </property>
  <property fmtid="{D5CDD505-2E9C-101B-9397-08002B2CF9AE}" pid="64" name="RegulatedActivityClass">
    <vt:lpwstr>38;#Installations|645f1c9c-65df-490a-9ce3-4a2aa7c5ff7f</vt:lpwstr>
  </property>
</Properties>
</file>