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195" windowHeight="5685" activeTab="0"/>
  </bookViews>
  <sheets>
    <sheet name="Standard Permit GRA1" sheetId="1" r:id="rId1"/>
  </sheets>
  <definedNames>
    <definedName name="_xlnm.Print_Titles" localSheetId="0">'Standard Permit GRA1'!$29:$31</definedName>
    <definedName name="Z_B8AE4858_D62D_4F4B_8E09_BAD0B37FBA14_.wvu.Cols" localSheetId="0" hidden="1">'Standard Permit GRA1'!$A:$A</definedName>
    <definedName name="Z_B8AE4858_D62D_4F4B_8E09_BAD0B37FBA14_.wvu.PrintTitles" localSheetId="0" hidden="1">'Standard Permit GRA1'!$29:$31</definedName>
    <definedName name="Z_B8AE4858_D62D_4F4B_8E09_BAD0B37FBA14_.wvu.Rows" localSheetId="0" hidden="1">'Standard Permit GRA1'!$57:$90</definedName>
  </definedNames>
  <calcPr fullCalcOnLoad="1"/>
</workbook>
</file>

<file path=xl/comments1.xml><?xml version="1.0" encoding="utf-8"?>
<comments xmlns="http://schemas.openxmlformats.org/spreadsheetml/2006/main">
  <authors>
    <author>Roger Yearsley</author>
  </authors>
  <commentList>
    <comment ref="B30" authorId="0">
      <text>
        <r>
          <rPr>
            <sz val="12"/>
            <color indexed="8"/>
            <rFont val="Arial"/>
            <family val="2"/>
          </rPr>
          <t xml:space="preserve">Receptors </t>
        </r>
        <r>
          <rPr>
            <sz val="10"/>
            <rFont val="Arial"/>
            <family val="0"/>
          </rPr>
          <t>to consider should include: atmosphere, land, surface waters, groundwater, humans, wildlife and their habitats. A single receptor may be at risk from several different sources and all must be addressed.</t>
        </r>
        <r>
          <rPr>
            <sz val="10"/>
            <rFont val="Arial"/>
            <family val="0"/>
          </rPr>
          <t xml:space="preserve">
</t>
        </r>
      </text>
    </comment>
    <comment ref="C30" authorId="0">
      <text>
        <r>
          <rPr>
            <sz val="10"/>
            <rFont val="Arial"/>
            <family val="0"/>
          </rPr>
          <t xml:space="preserve">The </t>
        </r>
        <r>
          <rPr>
            <sz val="12"/>
            <color indexed="8"/>
            <rFont val="Arial"/>
            <family val="2"/>
          </rPr>
          <t>Source</t>
        </r>
        <r>
          <rPr>
            <sz val="10"/>
            <rFont val="Arial"/>
            <family val="0"/>
          </rPr>
          <t xml:space="preserve"> of hazard will be the activity or operation taking place for which a particular hazard may arise.</t>
        </r>
      </text>
    </comment>
    <comment ref="D30" authorId="0">
      <text>
        <r>
          <rPr>
            <sz val="12"/>
            <color indexed="8"/>
            <rFont val="Arial"/>
            <family val="2"/>
          </rPr>
          <t xml:space="preserve">Harm </t>
        </r>
        <r>
          <rPr>
            <sz val="10"/>
            <rFont val="Arial"/>
            <family val="0"/>
          </rPr>
          <t>may arise when a specific hazard is realised.</t>
        </r>
      </text>
    </comment>
    <comment ref="E30" authorId="0">
      <text>
        <r>
          <rPr>
            <sz val="12"/>
            <color indexed="8"/>
            <rFont val="Arial"/>
            <family val="2"/>
          </rPr>
          <t>Pathways</t>
        </r>
        <r>
          <rPr>
            <sz val="10"/>
            <rFont val="Arial"/>
            <family val="0"/>
          </rPr>
          <t xml:space="preserve"> are the routes or means by which defined hazards may potentially realise their consequences at the receptors.</t>
        </r>
        <r>
          <rPr>
            <sz val="10"/>
            <rFont val="Arial"/>
            <family val="0"/>
          </rPr>
          <t xml:space="preserve">
</t>
        </r>
      </text>
    </comment>
    <comment ref="F30" authorId="0">
      <text>
        <r>
          <rPr>
            <sz val="12"/>
            <color indexed="8"/>
            <rFont val="Arial"/>
            <family val="2"/>
          </rPr>
          <t>Probability of  exposure</t>
        </r>
        <r>
          <rPr>
            <sz val="10"/>
            <rFont val="Arial"/>
            <family val="0"/>
          </rPr>
          <t xml:space="preserve"> is the likelihood of the receptors being exposed to the hazard.  Example definitions:
</t>
        </r>
        <r>
          <rPr>
            <sz val="12"/>
            <color indexed="8"/>
            <rFont val="Arial"/>
            <family val="2"/>
          </rPr>
          <t xml:space="preserve">High </t>
        </r>
        <r>
          <rPr>
            <sz val="10"/>
            <rFont val="Arial"/>
            <family val="0"/>
          </rPr>
          <t xml:space="preserve">– exposure is probable: direct exposure likely with no / few barriers between hazard source and receptor;
</t>
        </r>
        <r>
          <rPr>
            <sz val="12"/>
            <color indexed="8"/>
            <rFont val="Arial"/>
            <family val="2"/>
          </rPr>
          <t>Medium</t>
        </r>
        <r>
          <rPr>
            <sz val="10"/>
            <rFont val="Arial"/>
            <family val="0"/>
          </rPr>
          <t xml:space="preserve">  – exposure is fairly probable: feasible exposure possible - barriers to exposure less controllable;
</t>
        </r>
        <r>
          <rPr>
            <sz val="12"/>
            <color indexed="8"/>
            <rFont val="Arial"/>
            <family val="2"/>
          </rPr>
          <t>Low</t>
        </r>
        <r>
          <rPr>
            <sz val="10"/>
            <rFont val="Arial"/>
            <family val="0"/>
          </rPr>
          <t xml:space="preserve"> – exposure is unlikely: several barriers exist between hazards source and receptors to mitigate against exposure:
</t>
        </r>
        <r>
          <rPr>
            <sz val="12"/>
            <color indexed="8"/>
            <rFont val="Arial"/>
            <family val="2"/>
          </rPr>
          <t xml:space="preserve">Very Low </t>
        </r>
        <r>
          <rPr>
            <sz val="10"/>
            <rFont val="Arial"/>
            <family val="0"/>
          </rPr>
          <t>– exposure is very unlikely: effective, multiple barriers in place to mitigate against exposure.</t>
        </r>
        <r>
          <rPr>
            <sz val="10"/>
            <rFont val="Arial"/>
            <family val="0"/>
          </rPr>
          <t xml:space="preserve">
</t>
        </r>
      </text>
    </comment>
    <comment ref="G30" authorId="0">
      <text>
        <r>
          <rPr>
            <sz val="10"/>
            <rFont val="Arial"/>
            <family val="0"/>
          </rPr>
          <t xml:space="preserve">The </t>
        </r>
        <r>
          <rPr>
            <sz val="12"/>
            <color indexed="8"/>
            <rFont val="Arial"/>
            <family val="2"/>
          </rPr>
          <t xml:space="preserve">consequences </t>
        </r>
        <r>
          <rPr>
            <sz val="10"/>
            <rFont val="Arial"/>
            <family val="0"/>
          </rPr>
          <t>of a hazard being realised may be actual or potential harm.  
This will include be on a high/medium/low/very low score using attributes and scaling to consider 'harm'.</t>
        </r>
        <r>
          <rPr>
            <sz val="10"/>
            <rFont val="Arial"/>
            <family val="0"/>
          </rPr>
          <t xml:space="preserve">
</t>
        </r>
      </text>
    </comment>
    <comment ref="J30" authorId="0">
      <text>
        <r>
          <rPr>
            <sz val="12"/>
            <color indexed="8"/>
            <rFont val="Arial"/>
            <family val="2"/>
          </rPr>
          <t xml:space="preserve">Risk management </t>
        </r>
        <r>
          <rPr>
            <sz val="10"/>
            <rFont val="Arial"/>
            <family val="0"/>
          </rPr>
          <t xml:space="preserve">involves breaking or limiting the source-pathway-receptor linkage to reduce risk.  
</t>
        </r>
        <r>
          <rPr>
            <sz val="10"/>
            <rFont val="Arial"/>
            <family val="0"/>
          </rPr>
          <t xml:space="preserve">
</t>
        </r>
      </text>
    </comment>
    <comment ref="H30" authorId="0">
      <text>
        <r>
          <rPr>
            <sz val="12"/>
            <color indexed="8"/>
            <rFont val="Arial"/>
            <family val="2"/>
          </rPr>
          <t>Magnitude of the risk</t>
        </r>
        <r>
          <rPr>
            <sz val="10"/>
            <rFont val="Arial"/>
            <family val="0"/>
          </rPr>
          <t xml:space="preserve"> is determined by combining the probability with the magnitude of the potential consequences</t>
        </r>
        <r>
          <rPr>
            <sz val="10"/>
            <rFont val="Arial"/>
            <family val="0"/>
          </rPr>
          <t xml:space="preserve">
</t>
        </r>
        <r>
          <rPr>
            <sz val="12"/>
            <color indexed="8"/>
            <rFont val="Arial"/>
            <family val="2"/>
          </rPr>
          <t>High risks</t>
        </r>
        <r>
          <rPr>
            <sz val="10"/>
            <rFont val="Arial"/>
            <family val="0"/>
          </rPr>
          <t xml:space="preserve"> require additional assessment and active management
</t>
        </r>
        <r>
          <rPr>
            <sz val="12"/>
            <color indexed="8"/>
            <rFont val="Arial"/>
            <family val="2"/>
          </rPr>
          <t>Medium risks</t>
        </r>
        <r>
          <rPr>
            <sz val="10"/>
            <rFont val="Arial"/>
            <family val="0"/>
          </rPr>
          <t xml:space="preserve"> require additional assessment and may require active management/monitoring 
</t>
        </r>
        <r>
          <rPr>
            <sz val="12"/>
            <color indexed="8"/>
            <rFont val="Arial"/>
            <family val="2"/>
          </rPr>
          <t>Low and very low risks</t>
        </r>
        <r>
          <rPr>
            <sz val="10"/>
            <rFont val="Arial"/>
            <family val="0"/>
          </rPr>
          <t xml:space="preserve"> require periodic review.</t>
        </r>
      </text>
    </comment>
  </commentList>
</comments>
</file>

<file path=xl/sharedStrings.xml><?xml version="1.0" encoding="utf-8"?>
<sst xmlns="http://schemas.openxmlformats.org/spreadsheetml/2006/main" count="287" uniqueCount="166">
  <si>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</si>
  <si>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</si>
  <si>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</si>
  <si>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</si>
  <si>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</si>
  <si>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</si>
  <si>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</si>
  <si>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</si>
  <si>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</si>
  <si>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</si>
  <si>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</si>
  <si>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</si>
  <si>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</si>
  <si>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</si>
  <si>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</si>
  <si>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</si>
  <si>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</si>
  <si>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</si>
  <si>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</si>
  <si>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</si>
  <si>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</si>
  <si>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</si>
  <si>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</si>
  <si>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</si>
  <si>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</si>
  <si>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</si>
  <si>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</si>
  <si>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</si>
  <si>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</si>
  <si>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</si>
  <si>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</si>
  <si>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</si>
  <si>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</si>
  <si>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</si>
  <si>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</si>
  <si>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</si>
  <si>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</si>
  <si>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</si>
  <si>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</si>
  <si>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</si>
  <si>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5</t>
  </si>
  <si>
    <t>Parameter 6</t>
  </si>
  <si>
    <t>Local human population</t>
  </si>
  <si>
    <t>Nuisance - dust on cars, clothing etc.</t>
  </si>
  <si>
    <t>Nuisance, loss of amenity, loss of sleep</t>
  </si>
  <si>
    <t>Very Low</t>
  </si>
  <si>
    <t>Odour</t>
  </si>
  <si>
    <t>Air transport and over land</t>
  </si>
  <si>
    <t>Pests (e.g. flies)</t>
  </si>
  <si>
    <t xml:space="preserve">Insect pests can multiply on permitted wastes, particularly in summer months </t>
  </si>
  <si>
    <t>Direct run-off from site across ground surface, via surface water drains, ditches etc.</t>
  </si>
  <si>
    <t>Groundwater</t>
  </si>
  <si>
    <t>Any</t>
  </si>
  <si>
    <t>Standard Facility:</t>
  </si>
  <si>
    <t>Local human population and local environment</t>
  </si>
  <si>
    <t>Acute effects; oxygen depletion, fish kill and algal blooms</t>
  </si>
  <si>
    <t xml:space="preserve">Abstraction from watercourse downstream of facility (for agricultural or potable use). </t>
  </si>
  <si>
    <t>Acute effects, closure of abstraction intakes.</t>
  </si>
  <si>
    <t>Parameter 8</t>
  </si>
  <si>
    <t>and from areas of the facility not used for the storage or treatment of wastes.</t>
  </si>
  <si>
    <t>The scope of the permit and associated rules is defined by the following risk criteria:</t>
  </si>
  <si>
    <t>Permitted activities - The storage of waste prior to composting (R13) and composting including shredding etc. (R3)</t>
  </si>
  <si>
    <t>The only point source discharges to controlled waters are surface water from the roofs of buildings</t>
  </si>
  <si>
    <t>Releases of particulate matter (dusts).</t>
  </si>
  <si>
    <t>Air transport then inhalation.</t>
  </si>
  <si>
    <t>As above</t>
  </si>
  <si>
    <t>Releases of particulate matter (dusts) and micro-organisms (bioaerosols).</t>
  </si>
  <si>
    <t>Air transport  then deposition on garden fruit/vegetables and then ingestion.</t>
  </si>
  <si>
    <t>Air transport then deposition.</t>
  </si>
  <si>
    <t>Air transport then deposition on commercial/wild fruit/vegetables then ingestion.</t>
  </si>
  <si>
    <t>Noise and vibration</t>
  </si>
  <si>
    <t>Noise through the air and vibration through the ground.</t>
  </si>
  <si>
    <t>Local human population, livestock and wildlife.</t>
  </si>
  <si>
    <t>As above.  Proportion of diet from this source will be low.</t>
  </si>
  <si>
    <t>As above.  Includes eating crops grown within 250 metres of the site.</t>
  </si>
  <si>
    <t>Scavenging animals and scavenging birds.</t>
  </si>
  <si>
    <t>Harm to human health - from waste carried off site and faeces.  Nuisance and  loss of amenity.</t>
  </si>
  <si>
    <t>Harm to human health, nuisance, loss of amenity.</t>
  </si>
  <si>
    <t>All on-site hazards: wastes; machinery and vehicles.</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</si>
  <si>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</si>
  <si>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</si>
  <si>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Spillage of liquids, leachate from waste, contaminated rainwater run-off from waste with high organic content.</t>
  </si>
  <si>
    <t>Direct run-off from site across ground surface, via surface water drains, ditches etc. then abstraction.</t>
  </si>
  <si>
    <t xml:space="preserve">Chronic effects: contamination of groundwater, requiring treatment of water or closure of borehole. </t>
  </si>
  <si>
    <t>Transport through soil/groundwater then extraction at borehole.</t>
  </si>
  <si>
    <t>Contaminated waters used for recreational purposes</t>
  </si>
  <si>
    <t>Harm to human health - skin damage or gastro-intestinal illness.</t>
  </si>
  <si>
    <t>Unlikely to occur, but might restrict recreational use.</t>
  </si>
  <si>
    <t xml:space="preserve">Waste composting operations may cause harm to and deterioration of nature conservation sites. </t>
  </si>
  <si>
    <t>As above.</t>
  </si>
  <si>
    <t>All surface waters close to and downstream of site.</t>
  </si>
  <si>
    <t>Local human population and local environment.</t>
  </si>
  <si>
    <t xml:space="preserve">Accidental fire causing the release of polluting materials to air (smoke or fumes), water or land. </t>
  </si>
  <si>
    <t>Composting produces and is likely to release odour.  There is potential for exposure if anyone living or working close to the site (excluding operator and employees).  Local residents often sensitive to odour.</t>
  </si>
  <si>
    <t xml:space="preserve">Permitted waste types are non-hazardous so any waste washed off site will add to the volume of the local post-flood clean up workload, rather than the hazard. </t>
  </si>
  <si>
    <t>Permitted waste types are non-hazardous therefore only a medium magnitude risk is estimated.</t>
  </si>
  <si>
    <t>There is a high potential for contaminated rainwater run-off from waste operations outside especially during heavy rain.</t>
  </si>
  <si>
    <t>There is a high potential for contaminated rainwater run-off or leachate from waste operations outside.  Consequence is low because pollution is likely to be detected quickly and effects are temporary and reversible.</t>
  </si>
  <si>
    <t>Parameter 9</t>
  </si>
  <si>
    <t>cooked  food waste and animal wastes covered by the Animal By-Products Regulations.</t>
  </si>
  <si>
    <t>not more than 10 tonnes per day of animal waste.</t>
  </si>
  <si>
    <t xml:space="preserve">Permitted wastes are likely to attract scavenging animals and birds. </t>
  </si>
  <si>
    <t>There is a high potential for contaminated rainwater run-off or leachate from waste operations outside.  Consequence is high because pollution may continue for a long time before it is detected.</t>
  </si>
  <si>
    <t>Permitted waste types do not include …. dusts, powders or loose fibres but composting produces and is likely to release particulates.  There is potential for exposure if anyone living or working close to the site (excluding operator and employees).</t>
  </si>
  <si>
    <t>There is a high potential for contaminated rainwater run-off from waste operations outside especially during heavy rain.  Watercourse must have medium / high flow for abstraction to be permitted, which will dilute contamination so consequence is medium.</t>
  </si>
  <si>
    <t xml:space="preserve">Permitted waste types - Non-hazardous, including biodegradable wood, vegetable matter and animal manure,  </t>
  </si>
  <si>
    <t xml:space="preserve"> proposed or Special Protection Area or Ramsar site) or a Site of Special Scientific Interest (SSSI)</t>
  </si>
  <si>
    <t>All waste shall be stored and treated on an impermeable surface with sealed drainage system, with appropriate abatement system</t>
  </si>
  <si>
    <t>Respiratory irritation, illness and nuisance to local population.  Injury to staff or firefighters. Pollution of air,water or land.</t>
  </si>
  <si>
    <t xml:space="preserve">SR- all operations must be more than 10 metres from a water course. SR - all liquids in containers ....shall be provided with secondary containment.... Run-off restricted by SR on emissions of substances not controlled by emissions limits (exc. odour) shall not cause pollution, with appropriate measures - may include controls to prevent over-filling of storage systems.  SR requires storage and treatment of wastes to take place on an impermeable surface with sealed drainage. </t>
  </si>
  <si>
    <t>Greater than 500 metres (see below)</t>
  </si>
  <si>
    <t>The permitted activities shall not be carried out within 250 metres of the nearest sensitive receptor.</t>
  </si>
  <si>
    <t xml:space="preserve">Most dust will be washed off by rain or during food preparation for feedstocks. No loose powders and dusts are permitted. Waste moisture levels will be optimised. </t>
  </si>
  <si>
    <t>Quantity of waste accepted at the facility: less than 75,000 tonnes per annum, including</t>
  </si>
  <si>
    <t>Local human population.</t>
  </si>
  <si>
    <t>Harm to human health - respiratory irritation and illness.</t>
  </si>
  <si>
    <t>Gastro-intestinal illness.</t>
  </si>
  <si>
    <t>Local and distant human population.</t>
  </si>
  <si>
    <t>Nuisance, loss of amenity, road traffic accidents.</t>
  </si>
  <si>
    <t>Vehicles entering and leaving site.</t>
  </si>
  <si>
    <t>Nuisance, loss of amenity.</t>
  </si>
  <si>
    <t>Flooding of site.</t>
  </si>
  <si>
    <t>If waste is washed off site it may contaminate buildings / gardens / natural habitats downstream.</t>
  </si>
  <si>
    <t>Flood waters.</t>
  </si>
  <si>
    <t>Air transport and over land.</t>
  </si>
  <si>
    <t>Direct physical contact.</t>
  </si>
  <si>
    <t>Bodily injury.</t>
  </si>
  <si>
    <t>Local human population and / or livestock after gaining unauthorised access to the waste operation.</t>
  </si>
  <si>
    <t>Chronic effects; deterioration of water quality.</t>
  </si>
  <si>
    <t>As above.  Indirect run-off via the soil layer.</t>
  </si>
  <si>
    <t xml:space="preserve">Harm to protected site through nutrient enrichment, leachate, contaminated surface water run off, smothering, disturbance or predation. </t>
  </si>
  <si>
    <t>Direct contact or ingestion.</t>
  </si>
  <si>
    <t xml:space="preserve">SR - activities shall not be carried out within 250 metres of the nearest sensitive receptor. SR - emissions of substances not controlled by emission limits. SR (if required) - emissions management plan and risk assessment review.  SR - the bio filter and/or equivalent abatement system shall be specifically designed to minimise the release of ..bioaerosols and micro-organisms and be fit for purpose. Adopting all available measures to control and limit emissions including, but not limited to. those specified in table and relevant sector guaince.note and any approved emissions management plan, have been taken to prevent and where that is not practicable , to minimise those emissions. Weather data to be monitored continuously and agitation must not be carried out when the prevailing wind is toward the sensitive receptor.  </t>
  </si>
  <si>
    <t xml:space="preserve">As above, Dampign down areas and ensuirng areas are swept and free of debris. </t>
  </si>
  <si>
    <t xml:space="preserve"> Permitted waste types are organic and non-hazardous therefore only a low magnitude risk is estimated.</t>
  </si>
  <si>
    <t>Location restricted</t>
  </si>
  <si>
    <t>Part A installation: Composting in Closed Systems (in-vessel composting ) vessels  - less than  75,000 tonnes per annum  and capacity  more than 75 tonnes per day</t>
  </si>
  <si>
    <t>As above plus appropriate measures for waste operations as set out in published guidance</t>
  </si>
  <si>
    <t xml:space="preserve">As above, Damping down areas and ensuring areas are swept and free of debris. </t>
  </si>
  <si>
    <t xml:space="preserve">As above, Sanitisation temperatures will be reached to allow pasteurisation of the waste material. Agitations will be undertaken as required to maintain aerobic conditions but will consider and act on weather data information. Using wind sock or weather station on sites. Road sweeping and damping down areas </t>
  </si>
  <si>
    <t>Litter on surrounding land and in final materials</t>
  </si>
  <si>
    <t xml:space="preserve">Nuisance, loss of amenity and harm to animal health reduction in land bank values form contamination. </t>
  </si>
  <si>
    <t>Local residents sensitive to noise and vibration.</t>
  </si>
  <si>
    <t xml:space="preserve">Fire on sites from arson , vandalism or spontaneous combustion. </t>
  </si>
  <si>
    <t xml:space="preserve"> The permitted activities must not be carried out within groundwater source protection zone1 and  2, or if a source protection one has not been defined then </t>
  </si>
  <si>
    <t>within 50 metres of any well, spring or borehole used for the supply of water for human consumption. This must include private water supplies.</t>
  </si>
  <si>
    <t xml:space="preserve">Written management system that identifies and minimises risks of pollution, including those arising from operations, maintenance, accidents, incidents, non-conformances  and should include all measures to avoid fires outbreak, and measures to control fires shoud they occur including containment of fire waste .  Permitted activities do not include the burning of waste.  Risks of compost fires minimised by controlling height of stockpiles and compost piles and distance, and composting moisture and temperature (preventing excessive temperatures), acting swiftly on temperature increases. This includes stored finished material and oversize material. Water supplies available for fire fighting </t>
  </si>
  <si>
    <t>SR - activities shall not be carried out within 250 metres of the nearest sensitive receptor.  SR - The storage, physical treatment and composting of wastes under anaerobic conditions shall be prevented.   SR - emissions shall be free from odour at levels….  SR requires an odour management plan including appropriate measure to reduce odour problems eg. minimising storage times prior to processing, contingency arrangements for smelly wastes delivered to site.  SR - the sanitisation of wastes shall take place in a closed system incorporating a bio-filter and/or equivalent abatement system...designed to minimise the release of odour.... and be fit for purpose. Leachate storage in covered or enclosed systems with necessary abatement. Process controls in line with a fully implemented management systems with includes an odour Managment plan.</t>
  </si>
  <si>
    <t>Release of particulate matters and micro-organisms (bioaerosols).</t>
  </si>
  <si>
    <t>Composting produces particulate matters and micro-organisms. There is potential for exposure if anyone living or working close to the site (excluding operator and employees) from activity in the open and from biofilters and emission point sources.</t>
  </si>
  <si>
    <t xml:space="preserve">Local residents sensitive to litter. Platic contamination effects grazing and soils quality </t>
  </si>
  <si>
    <t>SR requires an emissions management plan when appropriate  - Appropriate measures include waste pre- acceptance and acepptance assessment and rejection of contaminated materials. Litter picking affected areas/ rejection of waste loads, ensuring all waste skips are covered and heavily contaminated feedstock wastes are rejected.</t>
  </si>
  <si>
    <t>Risk of creating unsafe road surfaces in wet weather, Local residents sensitive to mud on roads.</t>
  </si>
  <si>
    <t xml:space="preserve">As above. Appropriate measures could include clearing waste, litter and mud arising from the activities from affected areas outside the site. Roads swept as necessary. </t>
  </si>
  <si>
    <t xml:space="preserve">SR requires that emissions shall be free from noise and vibration at levels …unless the operator has used appropriate measures to prevent …minimise.  Approved management plan may be needed and in line with local permissions. </t>
  </si>
  <si>
    <t xml:space="preserve">As above. Using only authorised insecticide or knock down sprays. Implement maintenance plan and clear gullys so they are free from debris weekly </t>
  </si>
  <si>
    <t xml:space="preserve">SR are not usually issued in flood risk areas. Written management system that identifies and minimises risks of flooding and subsequent pollution, including those arising from operations, maintenance, accidents, incidents, non-conformances (will include flood risk management). Flood risk contingency plan for diversion of waste if activated. Lagoons must have free board and local weather conditions and forecast monitored. </t>
  </si>
  <si>
    <t xml:space="preserve">SR - activities shall be managed and operated in accordance with a management system (will include site security measures to prevent unauthorised access). Emergency contact details will be displayed at the site entrance. This would  not necessarily be appropriate for composting on private farms.  Pedestrian walkways are clearly marked. Visitors should receive and health and safety inductions when visiting and must adhere with site operators instructions. </t>
  </si>
  <si>
    <t xml:space="preserve">As above - Secondary containment and bunded. Impermeable surface designed and maintained to a standard,  drainage plans should be available and clean and dirty water separated.  An accident managment plan should consider  </t>
  </si>
  <si>
    <t>As above. Appropriate measures taken to prevent emissions. Emissions management plan (if required).</t>
  </si>
  <si>
    <t xml:space="preserve">Protected sites - European sites, SSSIs. And other sensisitve recpstors </t>
  </si>
  <si>
    <t>SR - activities shall not be carried out within 250 metres of the nearest sensitive receptor. SR - emissions of substances not controlled by emission limits. SR (if required) - emissions management plan and risk assessment review.  Appropriate measures for waste operations as set out in "How to comply with your environmental permit".  Permitted waste types include catering wastes and other wastes containing animal by-products. Access to wastes is restricted by separate controls under the Animal By-products regulations and by SR, requiring sanitisation of wastes in a closed system.  Anaerobic conditiosn to be avoided . Pest managment plan to be implimented when required. Housekeepign and cleaning down once a week</t>
  </si>
  <si>
    <t>Mud on local roads.</t>
  </si>
  <si>
    <t>The permitted activities must not be carried out within groundwater source protection zone 1 and 2, or if a source protection zone has not been defined then within 250 metres of any well, spring or borehole used for the supply of water for human consumption. This must include private water supplies.</t>
  </si>
  <si>
    <t>Generic risk assessment for standard rules set number SR2012 No4  v5.0</t>
  </si>
  <si>
    <t>The permitted activities shall not be carried out within  500 metres of a European Site (candidate or Special Area of Conservation or a Marine Conservation Zone,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</si>
</sst>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0"/>
      <color indexed="8"/>
      <name val="Arial"/>
      <family val="2"/>
    </font>
    <font>
      <b/>
      <sz val="10"/>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sz val="10"/>
      <color theme="1"/>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ashed"/>
    </border>
    <border>
      <left/>
      <right/>
      <top/>
      <bottom style="dotted"/>
    </border>
    <border>
      <left/>
      <right style="thin"/>
      <top/>
      <bottom/>
    </border>
    <border>
      <left style="double"/>
      <right/>
      <top style="double"/>
      <bottom style="thin"/>
    </border>
    <border>
      <left/>
      <right/>
      <top style="double"/>
      <bottom style="thin"/>
    </border>
    <border>
      <left/>
      <right style="double"/>
      <top style="double"/>
      <bottom style="thin"/>
    </border>
    <border>
      <left style="double"/>
      <right style="thin"/>
      <top style="thin"/>
      <bottom style="thin"/>
    </border>
    <border>
      <left/>
      <right style="thin"/>
      <top style="thin"/>
      <bottom style="thin"/>
    </border>
    <border>
      <left/>
      <right/>
      <top style="thin"/>
      <bottom style="thin"/>
    </border>
    <border>
      <left style="thin"/>
      <right style="double"/>
      <top style="thin"/>
      <bottom style="thin"/>
    </border>
    <border>
      <left style="double"/>
      <right style="thin"/>
      <top/>
      <bottom style="thin"/>
    </border>
    <border>
      <left/>
      <right style="thin"/>
      <top/>
      <bottom style="thin"/>
    </border>
    <border>
      <left/>
      <right/>
      <top/>
      <bottom style="thin"/>
    </border>
    <border>
      <left style="thin"/>
      <right style="double"/>
      <top/>
      <bottom style="thin"/>
    </border>
    <border>
      <left style="thin"/>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7">
    <xf numFmtId="0" fontId="0" fillId="0" borderId="0" xfId="0" applyAlignment="1">
      <alignment/>
    </xf>
    <xf numFmtId="0" fontId="0" fillId="33" borderId="0" xfId="0" applyFill="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0" xfId="0" applyFill="1" applyBorder="1" applyAlignment="1" applyProtection="1">
      <alignment/>
      <protection/>
    </xf>
    <xf numFmtId="0" fontId="3" fillId="33" borderId="0" xfId="0" applyFont="1" applyFill="1" applyAlignment="1" applyProtection="1">
      <alignment/>
      <protection/>
    </xf>
    <xf numFmtId="0" fontId="3" fillId="33" borderId="0" xfId="0" applyFont="1" applyFill="1" applyBorder="1" applyAlignment="1" applyProtection="1">
      <alignment/>
      <protection/>
    </xf>
    <xf numFmtId="0" fontId="4" fillId="33" borderId="0" xfId="0" applyFont="1" applyFill="1" applyAlignment="1" applyProtection="1">
      <alignment/>
      <protection/>
    </xf>
    <xf numFmtId="0" fontId="4" fillId="33" borderId="0" xfId="0" applyFont="1" applyFill="1" applyBorder="1" applyAlignment="1" applyProtection="1">
      <alignment/>
      <protection/>
    </xf>
    <xf numFmtId="0" fontId="5" fillId="33" borderId="0" xfId="0" applyFont="1" applyFill="1" applyBorder="1" applyAlignment="1" applyProtection="1">
      <alignment/>
      <protection/>
    </xf>
    <xf numFmtId="0" fontId="3" fillId="33" borderId="0" xfId="0" applyFont="1" applyFill="1" applyBorder="1" applyAlignment="1" applyProtection="1">
      <alignment/>
      <protection/>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39" fillId="0" borderId="0" xfId="0" applyFont="1" applyFill="1" applyBorder="1" applyAlignment="1" applyProtection="1">
      <alignment/>
      <protection/>
    </xf>
    <xf numFmtId="0" fontId="41" fillId="0" borderId="0" xfId="0" applyFont="1" applyFill="1" applyBorder="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5" fillId="0" borderId="0" xfId="0" applyFont="1"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xf>
    <xf numFmtId="0" fontId="0" fillId="0" borderId="10" xfId="0" applyFont="1" applyFill="1" applyBorder="1" applyAlignment="1" applyProtection="1">
      <alignment vertical="top" wrapText="1"/>
      <protection/>
    </xf>
    <xf numFmtId="0" fontId="0" fillId="0" borderId="10" xfId="0" applyFill="1" applyBorder="1" applyAlignment="1" applyProtection="1">
      <alignment vertical="top" wrapText="1"/>
      <protection/>
    </xf>
    <xf numFmtId="0" fontId="0" fillId="34" borderId="10" xfId="0" applyFill="1" applyBorder="1" applyAlignment="1" applyProtection="1">
      <alignment vertical="top" wrapText="1"/>
      <protection/>
    </xf>
    <xf numFmtId="0" fontId="0" fillId="34" borderId="10" xfId="0" applyFont="1" applyFill="1" applyBorder="1" applyAlignment="1" applyProtection="1">
      <alignment vertical="top" wrapText="1"/>
      <protection/>
    </xf>
    <xf numFmtId="0" fontId="0" fillId="0" borderId="10" xfId="0" applyBorder="1" applyAlignment="1" applyProtection="1">
      <alignment vertical="top" wrapText="1"/>
      <protection/>
    </xf>
    <xf numFmtId="0" fontId="0" fillId="34" borderId="11" xfId="0" applyFill="1" applyBorder="1" applyAlignment="1" applyProtection="1">
      <alignment vertical="top" wrapText="1"/>
      <protection/>
    </xf>
    <xf numFmtId="15" fontId="0" fillId="34" borderId="10" xfId="0" applyNumberFormat="1" applyFill="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0" xfId="0" applyFill="1" applyAlignment="1" applyProtection="1">
      <alignment/>
      <protection/>
    </xf>
    <xf numFmtId="0" fontId="41" fillId="0" borderId="0" xfId="0" applyFont="1" applyFill="1" applyAlignment="1" applyProtection="1">
      <alignment/>
      <protection/>
    </xf>
    <xf numFmtId="0" fontId="41" fillId="0" borderId="0" xfId="0" applyFont="1" applyAlignment="1" applyProtection="1">
      <alignment/>
      <protection/>
    </xf>
    <xf numFmtId="0" fontId="41" fillId="0" borderId="0" xfId="0" applyFont="1" applyBorder="1" applyAlignment="1" applyProtection="1">
      <alignment/>
      <protection/>
    </xf>
    <xf numFmtId="0" fontId="0" fillId="0" borderId="12" xfId="0" applyBorder="1" applyAlignment="1" applyProtection="1">
      <alignment/>
      <protection/>
    </xf>
    <xf numFmtId="0" fontId="3" fillId="35" borderId="13" xfId="0" applyFont="1" applyFill="1" applyBorder="1" applyAlignment="1" applyProtection="1">
      <alignment horizontal="centerContinuous" vertical="center"/>
      <protection/>
    </xf>
    <xf numFmtId="0" fontId="0" fillId="35" borderId="14" xfId="0" applyFill="1" applyBorder="1" applyAlignment="1" applyProtection="1">
      <alignment horizontal="centerContinuous" vertical="top"/>
      <protection/>
    </xf>
    <xf numFmtId="0" fontId="3" fillId="35" borderId="13" xfId="0" applyFont="1" applyFill="1" applyBorder="1" applyAlignment="1" applyProtection="1">
      <alignment vertical="center"/>
      <protection/>
    </xf>
    <xf numFmtId="0" fontId="3" fillId="35" borderId="14" xfId="0" applyFont="1" applyFill="1" applyBorder="1" applyAlignment="1" applyProtection="1">
      <alignment horizontal="centerContinuous" vertical="center"/>
      <protection/>
    </xf>
    <xf numFmtId="0" fontId="3" fillId="35" borderId="14" xfId="0" applyFont="1" applyFill="1" applyBorder="1" applyAlignment="1" applyProtection="1">
      <alignment vertical="center"/>
      <protection/>
    </xf>
    <xf numFmtId="0" fontId="0" fillId="35" borderId="15" xfId="0" applyFill="1" applyBorder="1" applyAlignment="1" applyProtection="1">
      <alignment horizontal="centerContinuous" vertical="center"/>
      <protection/>
    </xf>
    <xf numFmtId="0" fontId="0" fillId="0" borderId="0" xfId="0" applyBorder="1" applyAlignment="1" applyProtection="1">
      <alignment/>
      <protection/>
    </xf>
    <xf numFmtId="0" fontId="2" fillId="35" borderId="16" xfId="0" applyFont="1" applyFill="1" applyBorder="1" applyAlignment="1" applyProtection="1">
      <alignment horizontal="center" vertical="top" wrapText="1"/>
      <protection/>
    </xf>
    <xf numFmtId="0" fontId="2" fillId="35" borderId="17" xfId="0" applyFont="1" applyFill="1" applyBorder="1" applyAlignment="1" applyProtection="1">
      <alignment horizontal="center" vertical="top" wrapText="1"/>
      <protection/>
    </xf>
    <xf numFmtId="0" fontId="2" fillId="35" borderId="18" xfId="0" applyFont="1" applyFill="1" applyBorder="1" applyAlignment="1" applyProtection="1">
      <alignment horizontal="center" vertical="top" wrapText="1"/>
      <protection/>
    </xf>
    <xf numFmtId="0" fontId="2" fillId="35" borderId="19" xfId="0" applyFont="1" applyFill="1" applyBorder="1" applyAlignment="1" applyProtection="1">
      <alignment horizontal="center" vertical="top" wrapText="1"/>
      <protection/>
    </xf>
    <xf numFmtId="0" fontId="2" fillId="36" borderId="20" xfId="0" applyFont="1" applyFill="1" applyBorder="1" applyAlignment="1" applyProtection="1">
      <alignment vertical="top" wrapText="1"/>
      <protection/>
    </xf>
    <xf numFmtId="0" fontId="2" fillId="36" borderId="21" xfId="0" applyFont="1" applyFill="1" applyBorder="1" applyAlignment="1" applyProtection="1">
      <alignment vertical="top" wrapText="1"/>
      <protection/>
    </xf>
    <xf numFmtId="0" fontId="2" fillId="36" borderId="22" xfId="0" applyFont="1" applyFill="1" applyBorder="1" applyAlignment="1" applyProtection="1">
      <alignment vertical="top" wrapText="1"/>
      <protection/>
    </xf>
    <xf numFmtId="0" fontId="2" fillId="36" borderId="23" xfId="0" applyFont="1" applyFill="1" applyBorder="1" applyAlignment="1" applyProtection="1">
      <alignment vertical="top" wrapText="1"/>
      <protection/>
    </xf>
    <xf numFmtId="0" fontId="41" fillId="0" borderId="0" xfId="0" applyFont="1" applyAlignment="1" applyProtection="1">
      <alignment horizontal="center" vertical="top"/>
      <protection/>
    </xf>
    <xf numFmtId="0" fontId="41" fillId="0" borderId="24" xfId="0" applyFont="1" applyBorder="1" applyAlignment="1" applyProtection="1">
      <alignment vertical="top" wrapText="1"/>
      <protection/>
    </xf>
    <xf numFmtId="0" fontId="41" fillId="37" borderId="24" xfId="0" applyFont="1" applyFill="1" applyBorder="1" applyAlignment="1" applyProtection="1">
      <alignment vertical="top" wrapText="1"/>
      <protection/>
    </xf>
    <xf numFmtId="0" fontId="42" fillId="38" borderId="24" xfId="0" applyFont="1" applyFill="1" applyBorder="1" applyAlignment="1" applyProtection="1">
      <alignment vertical="top" wrapText="1"/>
      <protection/>
    </xf>
    <xf numFmtId="0" fontId="41" fillId="0" borderId="24" xfId="0" applyFont="1" applyFill="1" applyBorder="1" applyAlignment="1" applyProtection="1">
      <alignment vertical="top" wrapText="1"/>
      <protection/>
    </xf>
    <xf numFmtId="0" fontId="41" fillId="37" borderId="24" xfId="0" applyNumberFormat="1" applyFont="1" applyFill="1" applyBorder="1" applyAlignment="1" applyProtection="1">
      <alignment vertical="top" wrapText="1"/>
      <protection/>
    </xf>
    <xf numFmtId="0" fontId="41" fillId="0" borderId="25" xfId="0" applyNumberFormat="1" applyFont="1" applyBorder="1" applyAlignment="1" applyProtection="1">
      <alignment vertical="top" wrapText="1"/>
      <protection/>
    </xf>
    <xf numFmtId="0" fontId="0" fillId="0" borderId="0" xfId="0" applyBorder="1" applyAlignment="1" applyProtection="1">
      <alignment horizontal="center"/>
      <protection/>
    </xf>
    <xf numFmtId="0" fontId="2" fillId="0" borderId="0" xfId="0" applyFont="1" applyFill="1" applyBorder="1" applyAlignment="1" applyProtection="1">
      <alignment horizontal="left"/>
      <protection/>
    </xf>
    <xf numFmtId="0" fontId="0" fillId="39" borderId="0" xfId="0" applyFill="1" applyBorder="1" applyAlignment="1" applyProtection="1">
      <alignment/>
      <protection/>
    </xf>
    <xf numFmtId="0" fontId="0" fillId="37" borderId="0" xfId="0" applyFill="1" applyBorder="1" applyAlignment="1" applyProtection="1">
      <alignment/>
      <protection/>
    </xf>
    <xf numFmtId="0" fontId="0" fillId="40" borderId="0" xfId="0" applyFill="1" applyAlignment="1" applyProtection="1">
      <alignment/>
      <protection/>
    </xf>
    <xf numFmtId="0" fontId="0" fillId="40" borderId="0" xfId="0" applyFill="1" applyBorder="1" applyAlignment="1" applyProtection="1">
      <alignment/>
      <protection/>
    </xf>
    <xf numFmtId="0" fontId="0" fillId="37" borderId="0" xfId="0" applyFill="1" applyAlignment="1" applyProtection="1">
      <alignment/>
      <protection/>
    </xf>
    <xf numFmtId="0" fontId="0" fillId="39" borderId="0" xfId="0" applyFill="1" applyAlignment="1" applyProtection="1">
      <alignment/>
      <protection/>
    </xf>
    <xf numFmtId="0" fontId="0" fillId="36" borderId="0" xfId="0" applyFill="1" applyBorder="1" applyAlignment="1" applyProtection="1">
      <alignment/>
      <protection/>
    </xf>
    <xf numFmtId="2" fontId="0" fillId="0" borderId="0" xfId="0" applyNumberFormat="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90"/>
  <sheetViews>
    <sheetView tabSelected="1" zoomScale="80" zoomScaleNormal="80" zoomScalePageLayoutView="90" workbookViewId="0" topLeftCell="B2">
      <selection activeCell="B2" sqref="A1:IV16384"/>
    </sheetView>
  </sheetViews>
  <sheetFormatPr defaultColWidth="9.140625" defaultRowHeight="12.75"/>
  <cols>
    <col min="1" max="1" width="10.7109375" style="17" hidden="1" customWidth="1"/>
    <col min="2" max="2" width="16.7109375" style="17" customWidth="1"/>
    <col min="3" max="3" width="16.8515625" style="17" customWidth="1"/>
    <col min="4" max="5" width="16.7109375" style="17" customWidth="1"/>
    <col min="6" max="6" width="10.57421875" style="17" customWidth="1"/>
    <col min="7" max="7" width="9.7109375" style="17" customWidth="1"/>
    <col min="8" max="8" width="11.28125" style="17" customWidth="1"/>
    <col min="9" max="9" width="19.00390625" style="17" customWidth="1"/>
    <col min="10" max="10" width="46.28125" style="17" customWidth="1"/>
    <col min="11" max="11" width="16.7109375" style="17" customWidth="1"/>
    <col min="12" max="16384" width="9.140625" style="17" customWidth="1"/>
  </cols>
  <sheetData>
    <row r="1" ht="12.75"/>
    <row r="2" spans="2:8" ht="18">
      <c r="B2" s="18" t="s">
        <v>164</v>
      </c>
      <c r="C2" s="19"/>
      <c r="D2" s="19"/>
      <c r="E2" s="20"/>
      <c r="H2" s="21"/>
    </row>
    <row r="3" spans="2:11" ht="12.75" customHeight="1">
      <c r="B3" s="5"/>
      <c r="C3" s="5"/>
      <c r="D3" s="5"/>
      <c r="E3" s="7"/>
      <c r="F3" s="1"/>
      <c r="G3" s="1"/>
      <c r="H3" s="1"/>
      <c r="I3" s="1"/>
      <c r="J3" s="1"/>
      <c r="K3" s="1"/>
    </row>
    <row r="4" spans="2:11" ht="31.5" customHeight="1">
      <c r="B4" s="6" t="s">
        <v>53</v>
      </c>
      <c r="C4" s="6"/>
      <c r="D4" s="6"/>
      <c r="E4" s="8"/>
      <c r="F4" s="22" t="s">
        <v>136</v>
      </c>
      <c r="G4" s="23"/>
      <c r="H4" s="23"/>
      <c r="I4" s="23"/>
      <c r="J4" s="23"/>
      <c r="K4" s="2"/>
    </row>
    <row r="5" spans="2:11" ht="9.75" customHeight="1">
      <c r="B5" s="6"/>
      <c r="C5" s="6"/>
      <c r="D5" s="6"/>
      <c r="E5" s="8"/>
      <c r="F5" s="4"/>
      <c r="G5" s="4"/>
      <c r="H5" s="1"/>
      <c r="I5" s="1"/>
      <c r="J5" s="1"/>
      <c r="K5" s="1"/>
    </row>
    <row r="6" spans="2:11" ht="15.75">
      <c r="B6" s="6" t="s">
        <v>0</v>
      </c>
      <c r="C6" s="8"/>
      <c r="D6" s="8"/>
      <c r="E6" s="8"/>
      <c r="F6" s="24" t="s">
        <v>35</v>
      </c>
      <c r="G6" s="24"/>
      <c r="H6" s="24"/>
      <c r="I6" s="24"/>
      <c r="J6" s="24"/>
      <c r="K6" s="2"/>
    </row>
    <row r="7" spans="2:11" ht="9.75" customHeight="1">
      <c r="B7" s="9"/>
      <c r="C7" s="4"/>
      <c r="D7" s="4"/>
      <c r="E7" s="4"/>
      <c r="F7" s="4"/>
      <c r="G7" s="4"/>
      <c r="H7" s="1"/>
      <c r="I7" s="1"/>
      <c r="J7" s="1"/>
      <c r="K7" s="1"/>
    </row>
    <row r="8" spans="2:11" ht="15.75" customHeight="1">
      <c r="B8" s="6" t="s">
        <v>38</v>
      </c>
      <c r="C8" s="8"/>
      <c r="D8" s="8"/>
      <c r="E8" s="8"/>
      <c r="F8" s="25" t="s">
        <v>110</v>
      </c>
      <c r="G8" s="26"/>
      <c r="H8" s="26"/>
      <c r="I8" s="26"/>
      <c r="J8" s="26"/>
      <c r="K8" s="2"/>
    </row>
    <row r="9" spans="2:11" ht="10.5" customHeight="1">
      <c r="B9" s="4"/>
      <c r="C9" s="4"/>
      <c r="D9" s="4"/>
      <c r="E9" s="4"/>
      <c r="F9" s="4"/>
      <c r="G9" s="4"/>
      <c r="H9" s="1"/>
      <c r="I9" s="1"/>
      <c r="J9" s="1"/>
      <c r="K9" s="1"/>
    </row>
    <row r="10" spans="2:11" ht="15.75">
      <c r="B10" s="10" t="s">
        <v>1</v>
      </c>
      <c r="C10" s="4"/>
      <c r="D10" s="4"/>
      <c r="E10" s="4"/>
      <c r="F10" s="27" t="s">
        <v>36</v>
      </c>
      <c r="G10" s="27"/>
      <c r="H10" s="27"/>
      <c r="I10" s="27"/>
      <c r="J10" s="27"/>
      <c r="K10" s="3"/>
    </row>
    <row r="11" spans="2:11" ht="11.25" customHeight="1">
      <c r="B11" s="10"/>
      <c r="C11" s="4"/>
      <c r="D11" s="4"/>
      <c r="E11" s="4"/>
      <c r="F11" s="4"/>
      <c r="G11" s="4"/>
      <c r="H11" s="5"/>
      <c r="I11" s="1"/>
      <c r="J11" s="1"/>
      <c r="K11" s="1"/>
    </row>
    <row r="12" spans="2:11" ht="15.75">
      <c r="B12" s="6" t="s">
        <v>2</v>
      </c>
      <c r="C12" s="4"/>
      <c r="D12" s="4"/>
      <c r="E12" s="4"/>
      <c r="F12" s="28">
        <v>43626</v>
      </c>
      <c r="G12" s="29"/>
      <c r="H12" s="29"/>
      <c r="I12" s="29"/>
      <c r="J12" s="29"/>
      <c r="K12" s="2"/>
    </row>
    <row r="13" spans="2:11" ht="15.75">
      <c r="B13" s="6"/>
      <c r="C13" s="4"/>
      <c r="D13" s="4"/>
      <c r="E13" s="4"/>
      <c r="F13" s="4"/>
      <c r="G13" s="4"/>
      <c r="H13" s="6"/>
      <c r="I13" s="4"/>
      <c r="J13" s="4"/>
      <c r="K13" s="4"/>
    </row>
    <row r="14" spans="1:13" ht="15.75">
      <c r="A14" s="30"/>
      <c r="B14" s="11"/>
      <c r="C14" s="12" t="s">
        <v>60</v>
      </c>
      <c r="D14" s="12"/>
      <c r="E14" s="12"/>
      <c r="F14" s="12"/>
      <c r="G14" s="12"/>
      <c r="H14" s="11"/>
      <c r="I14" s="12"/>
      <c r="J14" s="12"/>
      <c r="K14" s="12"/>
      <c r="L14" s="30"/>
      <c r="M14" s="30"/>
    </row>
    <row r="15" spans="1:13" s="32" customFormat="1" ht="15.75">
      <c r="A15" s="31"/>
      <c r="B15" s="15"/>
      <c r="C15" s="32" t="s">
        <v>31</v>
      </c>
      <c r="D15" s="16" t="s">
        <v>61</v>
      </c>
      <c r="E15" s="16"/>
      <c r="F15" s="16"/>
      <c r="G15" s="16"/>
      <c r="H15" s="15"/>
      <c r="I15" s="16"/>
      <c r="J15" s="16"/>
      <c r="K15" s="16"/>
      <c r="L15" s="31"/>
      <c r="M15" s="31"/>
    </row>
    <row r="16" spans="1:13" s="32" customFormat="1" ht="12.75">
      <c r="A16" s="31"/>
      <c r="C16" s="32" t="s">
        <v>32</v>
      </c>
      <c r="D16" s="32" t="s">
        <v>105</v>
      </c>
      <c r="K16" s="16"/>
      <c r="L16" s="31"/>
      <c r="M16" s="31"/>
    </row>
    <row r="17" spans="1:13" s="32" customFormat="1" ht="12.75">
      <c r="A17" s="31"/>
      <c r="D17" s="32" t="s">
        <v>99</v>
      </c>
      <c r="K17" s="16"/>
      <c r="L17" s="31"/>
      <c r="M17" s="31"/>
    </row>
    <row r="18" spans="1:13" s="32" customFormat="1" ht="12.75">
      <c r="A18" s="31"/>
      <c r="C18" s="32" t="s">
        <v>33</v>
      </c>
      <c r="D18" s="32" t="s">
        <v>113</v>
      </c>
      <c r="K18" s="16"/>
      <c r="L18" s="31"/>
      <c r="M18" s="31"/>
    </row>
    <row r="19" spans="1:13" s="32" customFormat="1" ht="12.75">
      <c r="A19" s="31"/>
      <c r="D19" s="32" t="s">
        <v>100</v>
      </c>
      <c r="K19" s="16"/>
      <c r="L19" s="31"/>
      <c r="M19" s="31"/>
    </row>
    <row r="20" spans="1:13" s="32" customFormat="1" ht="12.75">
      <c r="A20" s="31"/>
      <c r="C20" s="32" t="s">
        <v>39</v>
      </c>
      <c r="D20" s="32" t="s">
        <v>107</v>
      </c>
      <c r="K20" s="16"/>
      <c r="L20" s="31"/>
      <c r="M20" s="31"/>
    </row>
    <row r="21" spans="1:13" s="32" customFormat="1" ht="12.75">
      <c r="A21" s="31"/>
      <c r="C21" s="32" t="s">
        <v>40</v>
      </c>
      <c r="D21" s="32" t="s">
        <v>62</v>
      </c>
      <c r="K21" s="16"/>
      <c r="L21" s="31"/>
      <c r="M21" s="31"/>
    </row>
    <row r="22" spans="1:13" s="32" customFormat="1" ht="12.75">
      <c r="A22" s="31"/>
      <c r="D22" s="32" t="s">
        <v>59</v>
      </c>
      <c r="K22" s="16"/>
      <c r="L22" s="31"/>
      <c r="M22" s="31"/>
    </row>
    <row r="23" spans="1:13" s="32" customFormat="1" ht="12.75">
      <c r="A23" s="31"/>
      <c r="C23" s="32" t="s">
        <v>41</v>
      </c>
      <c r="D23" s="32" t="s">
        <v>144</v>
      </c>
      <c r="K23" s="16"/>
      <c r="L23" s="31"/>
      <c r="M23" s="31"/>
    </row>
    <row r="24" spans="1:13" s="32" customFormat="1" ht="12.75">
      <c r="A24" s="31"/>
      <c r="D24" s="32" t="s">
        <v>145</v>
      </c>
      <c r="K24" s="16"/>
      <c r="L24" s="31"/>
      <c r="M24" s="31"/>
    </row>
    <row r="25" spans="1:13" s="32" customFormat="1" ht="12.75">
      <c r="A25" s="31"/>
      <c r="C25" s="32" t="s">
        <v>58</v>
      </c>
      <c r="D25" s="31" t="s">
        <v>111</v>
      </c>
      <c r="K25" s="16"/>
      <c r="L25" s="31"/>
      <c r="M25" s="31"/>
    </row>
    <row r="26" spans="1:13" s="32" customFormat="1" ht="12.75">
      <c r="A26" s="31"/>
      <c r="C26" s="32" t="s">
        <v>98</v>
      </c>
      <c r="D26" s="33" t="s">
        <v>165</v>
      </c>
      <c r="E26" s="33"/>
      <c r="F26" s="33"/>
      <c r="G26" s="33"/>
      <c r="H26" s="33"/>
      <c r="I26" s="33"/>
      <c r="J26" s="33"/>
      <c r="K26" s="16"/>
      <c r="L26" s="31"/>
      <c r="M26" s="31"/>
    </row>
    <row r="27" spans="1:13" s="32" customFormat="1" ht="12.75">
      <c r="A27" s="31"/>
      <c r="D27" s="32" t="s">
        <v>106</v>
      </c>
      <c r="K27" s="16"/>
      <c r="L27" s="31"/>
      <c r="M27" s="31"/>
    </row>
    <row r="28" spans="2:11" ht="13.5" thickBot="1">
      <c r="B28" s="30"/>
      <c r="C28" s="30"/>
      <c r="D28" s="30"/>
      <c r="E28" s="30"/>
      <c r="F28" s="12"/>
      <c r="G28" s="30"/>
      <c r="H28" s="30"/>
      <c r="I28" s="30"/>
      <c r="J28" s="30"/>
      <c r="K28" s="30"/>
    </row>
    <row r="29" spans="1:11" ht="28.5" customHeight="1" thickTop="1">
      <c r="A29" s="34"/>
      <c r="B29" s="35" t="s">
        <v>3</v>
      </c>
      <c r="C29" s="36"/>
      <c r="D29" s="36"/>
      <c r="E29" s="36"/>
      <c r="F29" s="37"/>
      <c r="G29" s="38" t="s">
        <v>4</v>
      </c>
      <c r="H29" s="38"/>
      <c r="I29" s="39"/>
      <c r="J29" s="35" t="s">
        <v>34</v>
      </c>
      <c r="K29" s="40"/>
    </row>
    <row r="30" spans="1:11" ht="38.25">
      <c r="A30" s="41"/>
      <c r="B30" s="42" t="s">
        <v>5</v>
      </c>
      <c r="C30" s="43" t="s">
        <v>6</v>
      </c>
      <c r="D30" s="43" t="s">
        <v>7</v>
      </c>
      <c r="E30" s="44" t="s">
        <v>8</v>
      </c>
      <c r="F30" s="42" t="s">
        <v>9</v>
      </c>
      <c r="G30" s="43" t="s">
        <v>10</v>
      </c>
      <c r="H30" s="43" t="s">
        <v>11</v>
      </c>
      <c r="I30" s="44" t="s">
        <v>12</v>
      </c>
      <c r="J30" s="42" t="s">
        <v>13</v>
      </c>
      <c r="K30" s="45" t="s">
        <v>14</v>
      </c>
    </row>
    <row r="31" spans="1:11" ht="121.5" customHeight="1">
      <c r="A31" s="41"/>
      <c r="B31" s="46" t="s">
        <v>15</v>
      </c>
      <c r="C31" s="47" t="s">
        <v>16</v>
      </c>
      <c r="D31" s="47" t="s">
        <v>17</v>
      </c>
      <c r="E31" s="48" t="s">
        <v>18</v>
      </c>
      <c r="F31" s="46" t="s">
        <v>19</v>
      </c>
      <c r="G31" s="47" t="s">
        <v>20</v>
      </c>
      <c r="H31" s="47" t="s">
        <v>21</v>
      </c>
      <c r="I31" s="48" t="s">
        <v>22</v>
      </c>
      <c r="J31" s="46" t="s">
        <v>23</v>
      </c>
      <c r="K31" s="49" t="s">
        <v>37</v>
      </c>
    </row>
    <row r="32" spans="1:11" s="32" customFormat="1" ht="186" customHeight="1">
      <c r="A32" s="50"/>
      <c r="B32" s="51" t="s">
        <v>114</v>
      </c>
      <c r="C32" s="51" t="s">
        <v>148</v>
      </c>
      <c r="D32" s="51" t="s">
        <v>115</v>
      </c>
      <c r="E32" s="51" t="s">
        <v>64</v>
      </c>
      <c r="F32" s="52" t="s">
        <v>27</v>
      </c>
      <c r="G32" s="52" t="s">
        <v>27</v>
      </c>
      <c r="H32" s="53" t="s">
        <v>27</v>
      </c>
      <c r="I32" s="54" t="s">
        <v>149</v>
      </c>
      <c r="J32" s="54" t="s">
        <v>132</v>
      </c>
      <c r="K32" s="51" t="s">
        <v>25</v>
      </c>
    </row>
    <row r="33" spans="1:11" s="32" customFormat="1" ht="170.25" customHeight="1">
      <c r="A33" s="50"/>
      <c r="B33" s="51" t="s">
        <v>114</v>
      </c>
      <c r="C33" s="51" t="s">
        <v>63</v>
      </c>
      <c r="D33" s="51" t="s">
        <v>89</v>
      </c>
      <c r="E33" s="51" t="s">
        <v>64</v>
      </c>
      <c r="F33" s="52" t="s">
        <v>27</v>
      </c>
      <c r="G33" s="52" t="s">
        <v>26</v>
      </c>
      <c r="H33" s="53" t="s">
        <v>27</v>
      </c>
      <c r="I33" s="54" t="s">
        <v>103</v>
      </c>
      <c r="J33" s="54" t="s">
        <v>137</v>
      </c>
      <c r="K33" s="51" t="s">
        <v>25</v>
      </c>
    </row>
    <row r="34" spans="1:11" s="32" customFormat="1" ht="45.75" customHeight="1">
      <c r="A34" s="50"/>
      <c r="B34" s="51" t="s">
        <v>114</v>
      </c>
      <c r="C34" s="51" t="s">
        <v>89</v>
      </c>
      <c r="D34" s="51" t="s">
        <v>43</v>
      </c>
      <c r="E34" s="51" t="s">
        <v>68</v>
      </c>
      <c r="F34" s="52" t="s">
        <v>27</v>
      </c>
      <c r="G34" s="52" t="s">
        <v>25</v>
      </c>
      <c r="H34" s="53" t="s">
        <v>26</v>
      </c>
      <c r="I34" s="54" t="s">
        <v>65</v>
      </c>
      <c r="J34" s="54" t="s">
        <v>138</v>
      </c>
      <c r="K34" s="51"/>
    </row>
    <row r="35" spans="1:11" s="32" customFormat="1" ht="164.25" customHeight="1">
      <c r="A35" s="50"/>
      <c r="B35" s="51" t="s">
        <v>114</v>
      </c>
      <c r="C35" s="51" t="s">
        <v>66</v>
      </c>
      <c r="D35" s="51" t="s">
        <v>116</v>
      </c>
      <c r="E35" s="51" t="s">
        <v>67</v>
      </c>
      <c r="F35" s="52" t="s">
        <v>26</v>
      </c>
      <c r="G35" s="52" t="s">
        <v>26</v>
      </c>
      <c r="H35" s="53" t="s">
        <v>26</v>
      </c>
      <c r="I35" s="54" t="s">
        <v>112</v>
      </c>
      <c r="J35" s="54" t="s">
        <v>133</v>
      </c>
      <c r="K35" s="51" t="s">
        <v>45</v>
      </c>
    </row>
    <row r="36" spans="1:11" s="32" customFormat="1" ht="75" customHeight="1">
      <c r="A36" s="50"/>
      <c r="B36" s="51" t="s">
        <v>117</v>
      </c>
      <c r="C36" s="54" t="s">
        <v>66</v>
      </c>
      <c r="D36" s="51" t="s">
        <v>74</v>
      </c>
      <c r="E36" s="51" t="s">
        <v>69</v>
      </c>
      <c r="F36" s="52" t="s">
        <v>26</v>
      </c>
      <c r="G36" s="52" t="s">
        <v>26</v>
      </c>
      <c r="H36" s="53" t="s">
        <v>26</v>
      </c>
      <c r="I36" s="54" t="s">
        <v>73</v>
      </c>
      <c r="J36" s="54" t="s">
        <v>139</v>
      </c>
      <c r="K36" s="51" t="s">
        <v>24</v>
      </c>
    </row>
    <row r="37" spans="1:11" s="32" customFormat="1" ht="116.25" customHeight="1">
      <c r="A37" s="50"/>
      <c r="B37" s="51" t="s">
        <v>72</v>
      </c>
      <c r="C37" s="51" t="s">
        <v>140</v>
      </c>
      <c r="D37" s="51" t="s">
        <v>141</v>
      </c>
      <c r="E37" s="51" t="s">
        <v>68</v>
      </c>
      <c r="F37" s="52" t="s">
        <v>26</v>
      </c>
      <c r="G37" s="52" t="s">
        <v>26</v>
      </c>
      <c r="H37" s="53" t="s">
        <v>26</v>
      </c>
      <c r="I37" s="54" t="s">
        <v>150</v>
      </c>
      <c r="J37" s="54" t="s">
        <v>151</v>
      </c>
      <c r="K37" s="51" t="s">
        <v>25</v>
      </c>
    </row>
    <row r="38" spans="1:11" s="32" customFormat="1" ht="70.5" customHeight="1">
      <c r="A38" s="50"/>
      <c r="B38" s="51" t="s">
        <v>114</v>
      </c>
      <c r="C38" s="51" t="s">
        <v>162</v>
      </c>
      <c r="D38" s="51" t="s">
        <v>118</v>
      </c>
      <c r="E38" s="51" t="s">
        <v>119</v>
      </c>
      <c r="F38" s="52" t="s">
        <v>26</v>
      </c>
      <c r="G38" s="52" t="s">
        <v>26</v>
      </c>
      <c r="H38" s="53" t="s">
        <v>26</v>
      </c>
      <c r="I38" s="54" t="s">
        <v>152</v>
      </c>
      <c r="J38" s="54" t="s">
        <v>153</v>
      </c>
      <c r="K38" s="51" t="s">
        <v>25</v>
      </c>
    </row>
    <row r="39" spans="1:11" s="32" customFormat="1" ht="332.25" customHeight="1">
      <c r="A39" s="50"/>
      <c r="B39" s="51" t="s">
        <v>114</v>
      </c>
      <c r="C39" s="51" t="s">
        <v>46</v>
      </c>
      <c r="D39" s="51" t="s">
        <v>120</v>
      </c>
      <c r="E39" s="51" t="s">
        <v>64</v>
      </c>
      <c r="F39" s="52" t="s">
        <v>27</v>
      </c>
      <c r="G39" s="52" t="s">
        <v>27</v>
      </c>
      <c r="H39" s="53" t="s">
        <v>27</v>
      </c>
      <c r="I39" s="54" t="s">
        <v>93</v>
      </c>
      <c r="J39" s="54" t="s">
        <v>147</v>
      </c>
      <c r="K39" s="51" t="s">
        <v>25</v>
      </c>
    </row>
    <row r="40" spans="1:11" s="32" customFormat="1" ht="89.25" customHeight="1">
      <c r="A40" s="50"/>
      <c r="B40" s="51" t="s">
        <v>42</v>
      </c>
      <c r="C40" s="51" t="s">
        <v>70</v>
      </c>
      <c r="D40" s="51" t="s">
        <v>44</v>
      </c>
      <c r="E40" s="51" t="s">
        <v>71</v>
      </c>
      <c r="F40" s="52" t="s">
        <v>26</v>
      </c>
      <c r="G40" s="52" t="s">
        <v>26</v>
      </c>
      <c r="H40" s="53" t="s">
        <v>26</v>
      </c>
      <c r="I40" s="54" t="s">
        <v>142</v>
      </c>
      <c r="J40" s="54" t="s">
        <v>154</v>
      </c>
      <c r="K40" s="51" t="s">
        <v>25</v>
      </c>
    </row>
    <row r="41" spans="1:11" s="32" customFormat="1" ht="265.5" customHeight="1">
      <c r="A41" s="50"/>
      <c r="B41" s="51" t="s">
        <v>42</v>
      </c>
      <c r="C41" s="51" t="s">
        <v>75</v>
      </c>
      <c r="D41" s="51" t="s">
        <v>76</v>
      </c>
      <c r="E41" s="51" t="s">
        <v>47</v>
      </c>
      <c r="F41" s="52" t="s">
        <v>27</v>
      </c>
      <c r="G41" s="52" t="s">
        <v>26</v>
      </c>
      <c r="H41" s="53" t="s">
        <v>27</v>
      </c>
      <c r="I41" s="54" t="s">
        <v>101</v>
      </c>
      <c r="J41" s="54" t="s">
        <v>161</v>
      </c>
      <c r="K41" s="51" t="s">
        <v>25</v>
      </c>
    </row>
    <row r="42" spans="1:11" s="32" customFormat="1" ht="72.75" customHeight="1">
      <c r="A42" s="50"/>
      <c r="B42" s="51" t="s">
        <v>89</v>
      </c>
      <c r="C42" s="51" t="s">
        <v>48</v>
      </c>
      <c r="D42" s="51" t="s">
        <v>77</v>
      </c>
      <c r="E42" s="51" t="s">
        <v>124</v>
      </c>
      <c r="F42" s="55" t="s">
        <v>27</v>
      </c>
      <c r="G42" s="52" t="s">
        <v>26</v>
      </c>
      <c r="H42" s="53" t="s">
        <v>27</v>
      </c>
      <c r="I42" s="54" t="s">
        <v>49</v>
      </c>
      <c r="J42" s="54" t="s">
        <v>155</v>
      </c>
      <c r="K42" s="51" t="s">
        <v>25</v>
      </c>
    </row>
    <row r="43" spans="1:11" s="32" customFormat="1" ht="140.25" customHeight="1">
      <c r="A43" s="50"/>
      <c r="B43" s="51" t="s">
        <v>91</v>
      </c>
      <c r="C43" s="51" t="s">
        <v>121</v>
      </c>
      <c r="D43" s="51" t="s">
        <v>122</v>
      </c>
      <c r="E43" s="51" t="s">
        <v>123</v>
      </c>
      <c r="F43" s="52" t="s">
        <v>25</v>
      </c>
      <c r="G43" s="52" t="s">
        <v>26</v>
      </c>
      <c r="H43" s="53" t="s">
        <v>26</v>
      </c>
      <c r="I43" s="54" t="s">
        <v>94</v>
      </c>
      <c r="J43" s="54" t="s">
        <v>156</v>
      </c>
      <c r="K43" s="51" t="s">
        <v>25</v>
      </c>
    </row>
    <row r="44" spans="1:11" s="32" customFormat="1" ht="144.75" customHeight="1">
      <c r="A44" s="50"/>
      <c r="B44" s="51" t="s">
        <v>127</v>
      </c>
      <c r="C44" s="51" t="s">
        <v>78</v>
      </c>
      <c r="D44" s="51" t="s">
        <v>126</v>
      </c>
      <c r="E44" s="51" t="s">
        <v>125</v>
      </c>
      <c r="F44" s="52" t="s">
        <v>26</v>
      </c>
      <c r="G44" s="52" t="s">
        <v>26</v>
      </c>
      <c r="H44" s="53" t="s">
        <v>26</v>
      </c>
      <c r="I44" s="54" t="s">
        <v>95</v>
      </c>
      <c r="J44" s="56" t="s">
        <v>157</v>
      </c>
      <c r="K44" s="51" t="s">
        <v>25</v>
      </c>
    </row>
    <row r="45" spans="1:11" s="32" customFormat="1" ht="208.5" customHeight="1">
      <c r="A45" s="50"/>
      <c r="B45" s="51" t="s">
        <v>54</v>
      </c>
      <c r="C45" s="51" t="s">
        <v>143</v>
      </c>
      <c r="D45" s="51" t="s">
        <v>79</v>
      </c>
      <c r="E45" s="51" t="s">
        <v>80</v>
      </c>
      <c r="F45" s="52" t="s">
        <v>25</v>
      </c>
      <c r="G45" s="52" t="s">
        <v>25</v>
      </c>
      <c r="H45" s="53" t="s">
        <v>25</v>
      </c>
      <c r="I45" s="54" t="s">
        <v>134</v>
      </c>
      <c r="J45" s="54" t="s">
        <v>146</v>
      </c>
      <c r="K45" s="51" t="s">
        <v>25</v>
      </c>
    </row>
    <row r="46" spans="1:11" s="32" customFormat="1" ht="141.75" customHeight="1">
      <c r="A46" s="50"/>
      <c r="B46" s="51" t="s">
        <v>91</v>
      </c>
      <c r="C46" s="51" t="s">
        <v>92</v>
      </c>
      <c r="D46" s="51" t="s">
        <v>108</v>
      </c>
      <c r="E46" s="51" t="s">
        <v>89</v>
      </c>
      <c r="F46" s="52" t="s">
        <v>26</v>
      </c>
      <c r="G46" s="52" t="s">
        <v>25</v>
      </c>
      <c r="H46" s="53" t="s">
        <v>25</v>
      </c>
      <c r="I46" s="54" t="s">
        <v>65</v>
      </c>
      <c r="J46" s="54" t="s">
        <v>89</v>
      </c>
      <c r="K46" s="51" t="s">
        <v>25</v>
      </c>
    </row>
    <row r="47" spans="1:11" s="32" customFormat="1" ht="214.5" customHeight="1">
      <c r="A47" s="50"/>
      <c r="B47" s="51" t="s">
        <v>90</v>
      </c>
      <c r="C47" s="51" t="s">
        <v>81</v>
      </c>
      <c r="D47" s="51" t="s">
        <v>55</v>
      </c>
      <c r="E47" s="51" t="s">
        <v>50</v>
      </c>
      <c r="F47" s="52" t="s">
        <v>27</v>
      </c>
      <c r="G47" s="52" t="s">
        <v>26</v>
      </c>
      <c r="H47" s="53" t="s">
        <v>27</v>
      </c>
      <c r="I47" s="54" t="s">
        <v>96</v>
      </c>
      <c r="J47" s="54" t="s">
        <v>109</v>
      </c>
      <c r="K47" s="51" t="s">
        <v>25</v>
      </c>
    </row>
    <row r="48" spans="1:11" s="32" customFormat="1" ht="162.75" customHeight="1">
      <c r="A48" s="50"/>
      <c r="B48" s="51" t="s">
        <v>90</v>
      </c>
      <c r="C48" s="51" t="s">
        <v>65</v>
      </c>
      <c r="D48" s="51" t="s">
        <v>128</v>
      </c>
      <c r="E48" s="51" t="s">
        <v>129</v>
      </c>
      <c r="F48" s="52" t="s">
        <v>27</v>
      </c>
      <c r="G48" s="52" t="s">
        <v>25</v>
      </c>
      <c r="H48" s="53" t="s">
        <v>26</v>
      </c>
      <c r="I48" s="54" t="s">
        <v>97</v>
      </c>
      <c r="J48" s="54" t="s">
        <v>158</v>
      </c>
      <c r="K48" s="51" t="s">
        <v>25</v>
      </c>
    </row>
    <row r="49" spans="1:11" s="32" customFormat="1" ht="227.25" customHeight="1">
      <c r="A49" s="50"/>
      <c r="B49" s="51" t="s">
        <v>56</v>
      </c>
      <c r="C49" s="51" t="s">
        <v>65</v>
      </c>
      <c r="D49" s="51" t="s">
        <v>57</v>
      </c>
      <c r="E49" s="51" t="s">
        <v>82</v>
      </c>
      <c r="F49" s="52" t="s">
        <v>27</v>
      </c>
      <c r="G49" s="52" t="s">
        <v>26</v>
      </c>
      <c r="H49" s="53" t="s">
        <v>27</v>
      </c>
      <c r="I49" s="54" t="s">
        <v>104</v>
      </c>
      <c r="J49" s="54" t="s">
        <v>65</v>
      </c>
      <c r="K49" s="51" t="s">
        <v>25</v>
      </c>
    </row>
    <row r="50" spans="1:11" s="32" customFormat="1" ht="165.75" customHeight="1">
      <c r="A50" s="50"/>
      <c r="B50" s="51" t="s">
        <v>51</v>
      </c>
      <c r="C50" s="51" t="s">
        <v>65</v>
      </c>
      <c r="D50" s="51" t="s">
        <v>83</v>
      </c>
      <c r="E50" s="51" t="s">
        <v>84</v>
      </c>
      <c r="F50" s="52" t="s">
        <v>27</v>
      </c>
      <c r="G50" s="52" t="s">
        <v>27</v>
      </c>
      <c r="H50" s="53" t="s">
        <v>27</v>
      </c>
      <c r="I50" s="54" t="s">
        <v>102</v>
      </c>
      <c r="J50" s="54" t="s">
        <v>163</v>
      </c>
      <c r="K50" s="51" t="s">
        <v>25</v>
      </c>
    </row>
    <row r="51" spans="1:11" s="32" customFormat="1" ht="78.75" customHeight="1">
      <c r="A51" s="50"/>
      <c r="B51" s="51" t="s">
        <v>114</v>
      </c>
      <c r="C51" s="51" t="s">
        <v>85</v>
      </c>
      <c r="D51" s="51" t="s">
        <v>86</v>
      </c>
      <c r="E51" s="51" t="s">
        <v>131</v>
      </c>
      <c r="F51" s="52" t="s">
        <v>25</v>
      </c>
      <c r="G51" s="52" t="s">
        <v>26</v>
      </c>
      <c r="H51" s="53" t="s">
        <v>26</v>
      </c>
      <c r="I51" s="54" t="s">
        <v>87</v>
      </c>
      <c r="J51" s="54" t="s">
        <v>159</v>
      </c>
      <c r="K51" s="51" t="s">
        <v>25</v>
      </c>
    </row>
    <row r="52" spans="1:11" s="32" customFormat="1" ht="149.25" customHeight="1">
      <c r="A52" s="50"/>
      <c r="B52" s="51" t="s">
        <v>160</v>
      </c>
      <c r="C52" s="51" t="s">
        <v>52</v>
      </c>
      <c r="D52" s="54" t="s">
        <v>130</v>
      </c>
      <c r="E52" s="51" t="s">
        <v>52</v>
      </c>
      <c r="F52" s="52" t="s">
        <v>26</v>
      </c>
      <c r="G52" s="52" t="s">
        <v>26</v>
      </c>
      <c r="H52" s="53" t="s">
        <v>26</v>
      </c>
      <c r="I52" s="54" t="s">
        <v>88</v>
      </c>
      <c r="J52" s="54" t="s">
        <v>135</v>
      </c>
      <c r="K52" s="51" t="s">
        <v>25</v>
      </c>
    </row>
    <row r="53" spans="1:11" ht="12.75">
      <c r="A53" s="57"/>
      <c r="B53" s="41"/>
      <c r="C53" s="41"/>
      <c r="D53" s="41"/>
      <c r="E53" s="41"/>
      <c r="F53" s="12"/>
      <c r="G53" s="12"/>
      <c r="H53" s="12"/>
      <c r="I53" s="12"/>
      <c r="J53" s="41"/>
      <c r="K53" s="41"/>
    </row>
    <row r="54" spans="1:11" ht="15.75">
      <c r="A54" s="57"/>
      <c r="B54" s="14" t="s">
        <v>28</v>
      </c>
      <c r="C54" s="12" t="s">
        <v>29</v>
      </c>
      <c r="D54" s="12"/>
      <c r="E54" s="12"/>
      <c r="F54" s="12"/>
      <c r="G54" s="12"/>
      <c r="H54" s="11"/>
      <c r="I54" s="12"/>
      <c r="J54" s="12"/>
      <c r="K54" s="41"/>
    </row>
    <row r="55" spans="1:11" ht="15.75">
      <c r="A55" s="57"/>
      <c r="B55" s="13"/>
      <c r="C55" s="12" t="s">
        <v>30</v>
      </c>
      <c r="D55" s="12"/>
      <c r="E55" s="12"/>
      <c r="F55" s="12"/>
      <c r="G55" s="12"/>
      <c r="H55" s="11"/>
      <c r="I55" s="12"/>
      <c r="J55" s="12"/>
      <c r="K55" s="41"/>
    </row>
    <row r="56" spans="1:11" ht="15.75">
      <c r="A56" s="57"/>
      <c r="B56" s="13"/>
      <c r="C56" s="12"/>
      <c r="D56" s="12"/>
      <c r="E56" s="12"/>
      <c r="F56" s="12"/>
      <c r="G56" s="12"/>
      <c r="H56" s="11"/>
      <c r="I56" s="12"/>
      <c r="J56" s="12"/>
      <c r="K56" s="41"/>
    </row>
    <row r="57" spans="1:11" ht="15.75" hidden="1">
      <c r="A57" s="57"/>
      <c r="B57" s="13"/>
      <c r="C57" s="12"/>
      <c r="D57" s="12"/>
      <c r="E57" s="12"/>
      <c r="F57" s="12"/>
      <c r="G57" s="12"/>
      <c r="H57" s="11"/>
      <c r="I57" s="12"/>
      <c r="J57" s="12"/>
      <c r="K57" s="41"/>
    </row>
    <row r="58" spans="1:11" ht="12.75" hidden="1">
      <c r="A58" s="57"/>
      <c r="B58" s="41"/>
      <c r="C58" s="41"/>
      <c r="D58" s="41"/>
      <c r="E58" s="41"/>
      <c r="F58" s="12"/>
      <c r="G58" s="12"/>
      <c r="H58" s="12"/>
      <c r="I58" s="12"/>
      <c r="J58" s="41"/>
      <c r="K58" s="41"/>
    </row>
    <row r="59" spans="1:11" ht="12.75" hidden="1">
      <c r="A59" s="57"/>
      <c r="B59" s="41"/>
      <c r="C59" s="58" t="s">
        <v>24</v>
      </c>
      <c r="D59" s="58" t="s">
        <v>25</v>
      </c>
      <c r="E59" s="58" t="s">
        <v>26</v>
      </c>
      <c r="F59" s="58" t="s">
        <v>27</v>
      </c>
      <c r="G59" s="12"/>
      <c r="H59" s="12"/>
      <c r="I59" s="12"/>
      <c r="J59" s="41"/>
      <c r="K59" s="41"/>
    </row>
    <row r="60" spans="1:11" ht="12.75" hidden="1">
      <c r="A60" s="57"/>
      <c r="B60" s="13" t="s">
        <v>27</v>
      </c>
      <c r="C60" s="59">
        <v>4</v>
      </c>
      <c r="D60" s="60">
        <v>8</v>
      </c>
      <c r="E60" s="61">
        <v>12</v>
      </c>
      <c r="F60" s="62">
        <v>16</v>
      </c>
      <c r="G60" s="12"/>
      <c r="H60" s="12"/>
      <c r="I60" s="12"/>
      <c r="J60" s="41"/>
      <c r="K60" s="41"/>
    </row>
    <row r="61" spans="1:11" ht="12.75" hidden="1">
      <c r="A61" s="57"/>
      <c r="B61" s="13" t="s">
        <v>26</v>
      </c>
      <c r="C61" s="59">
        <v>3</v>
      </c>
      <c r="D61" s="60">
        <v>6</v>
      </c>
      <c r="E61" s="63">
        <v>9</v>
      </c>
      <c r="F61" s="62">
        <v>12</v>
      </c>
      <c r="G61" s="12"/>
      <c r="H61" s="12"/>
      <c r="I61" s="12"/>
      <c r="J61" s="41"/>
      <c r="K61" s="41"/>
    </row>
    <row r="62" spans="1:11" ht="12.75" hidden="1">
      <c r="A62" s="57"/>
      <c r="B62" s="13" t="s">
        <v>25</v>
      </c>
      <c r="C62" s="59">
        <v>2</v>
      </c>
      <c r="D62" s="59">
        <v>4</v>
      </c>
      <c r="E62" s="63">
        <v>6</v>
      </c>
      <c r="F62" s="60">
        <v>8</v>
      </c>
      <c r="G62" s="12"/>
      <c r="H62" s="12"/>
      <c r="I62" s="12"/>
      <c r="J62" s="41"/>
      <c r="K62" s="41"/>
    </row>
    <row r="63" spans="1:11" ht="12.75" hidden="1">
      <c r="A63" s="57"/>
      <c r="B63" s="13" t="s">
        <v>24</v>
      </c>
      <c r="C63" s="59">
        <v>1</v>
      </c>
      <c r="D63" s="59">
        <v>2</v>
      </c>
      <c r="E63" s="64">
        <v>3</v>
      </c>
      <c r="F63" s="59">
        <v>4</v>
      </c>
      <c r="G63" s="12"/>
      <c r="H63" s="12"/>
      <c r="I63" s="12"/>
      <c r="J63" s="41"/>
      <c r="K63" s="41"/>
    </row>
    <row r="64" spans="1:11" ht="12.75" hidden="1">
      <c r="A64" s="57"/>
      <c r="B64" s="30"/>
      <c r="C64" s="12"/>
      <c r="D64" s="12"/>
      <c r="E64" s="30"/>
      <c r="F64" s="12"/>
      <c r="G64" s="12"/>
      <c r="H64" s="12"/>
      <c r="I64" s="12"/>
      <c r="J64" s="41"/>
      <c r="K64" s="41"/>
    </row>
    <row r="65" spans="1:11" ht="12.75" hidden="1">
      <c r="A65" s="57"/>
      <c r="B65" s="41"/>
      <c r="C65" s="41"/>
      <c r="D65" s="41"/>
      <c r="E65" s="41"/>
      <c r="F65" s="12"/>
      <c r="G65" s="12"/>
      <c r="H65" s="12"/>
      <c r="I65" s="12"/>
      <c r="J65" s="41"/>
      <c r="K65" s="41"/>
    </row>
    <row r="66" spans="1:11" ht="12.75" hidden="1">
      <c r="A66" s="57"/>
      <c r="B66" s="41"/>
      <c r="C66" s="41"/>
      <c r="D66" s="41"/>
      <c r="E66" s="41"/>
      <c r="F66" s="12"/>
      <c r="G66" s="12"/>
      <c r="H66" s="12"/>
      <c r="I66" s="12"/>
      <c r="J66" s="41"/>
      <c r="K66" s="41"/>
    </row>
    <row r="67" spans="1:11" ht="12.75" hidden="1">
      <c r="A67" s="57"/>
      <c r="B67" s="41"/>
      <c r="C67" s="41"/>
      <c r="D67" s="41"/>
      <c r="E67" s="41"/>
      <c r="F67" s="12" t="s">
        <v>24</v>
      </c>
      <c r="G67" s="12"/>
      <c r="H67" s="65">
        <f>IF(F47="",0,IF(F47="Very low",1,IF(F47="Low",2,IF(F47="Medium",3,IF(F47="High",4,F49)))))</f>
        <v>4</v>
      </c>
      <c r="I67" s="65">
        <f>IF(G47="",0,IF(G47="Very low",1,IF(G47="Low",2,IF(G47="Medium",3,IF(G47="High",4,G49)))))</f>
        <v>3</v>
      </c>
      <c r="J67" s="66">
        <f>IF(H67*I67=0,"",IF(H67*I67&gt;0.5,H67*I67))</f>
        <v>12</v>
      </c>
      <c r="K67" s="41" t="str">
        <f>IF(J67="","",IF(J67&lt;5,"Low",IF(J67&lt;11,"Medium",IF(J67&gt;11,"High"))))</f>
        <v>High</v>
      </c>
    </row>
    <row r="68" spans="1:11" ht="12.75" hidden="1">
      <c r="A68" s="57"/>
      <c r="B68" s="41"/>
      <c r="C68" s="41"/>
      <c r="D68" s="41"/>
      <c r="E68" s="41"/>
      <c r="F68" s="12" t="s">
        <v>25</v>
      </c>
      <c r="G68" s="12"/>
      <c r="H68" s="65">
        <f>IF(F49="",0,IF(F49="Very low",1,IF(F49="Low",2,IF(F49="Medium",3,IF(F49="High",4,#REF!)))))</f>
        <v>4</v>
      </c>
      <c r="I68" s="65">
        <f>IF(G49="",0,IF(G49="Very low",1,IF(G49="Low",2,IF(G49="Medium",3,IF(G49="High",4,#REF!)))))</f>
        <v>3</v>
      </c>
      <c r="J68" s="66">
        <f aca="true" t="shared" si="0" ref="J68:J86">IF(H68*I68=0,"",IF(H68*I68&gt;0.5,H68*I68))</f>
        <v>12</v>
      </c>
      <c r="K68" s="41" t="str">
        <f aca="true" t="shared" si="1" ref="K68:K86">IF(J68="","",IF(J68&lt;5,"Low",IF(J68&lt;11,"Medium",IF(J68&gt;11,"High"))))</f>
        <v>High</v>
      </c>
    </row>
    <row r="69" spans="1:11" ht="12.75" hidden="1">
      <c r="A69" s="57"/>
      <c r="B69" s="41"/>
      <c r="C69" s="41"/>
      <c r="D69" s="41"/>
      <c r="E69" s="41"/>
      <c r="F69" s="12" t="s">
        <v>26</v>
      </c>
      <c r="G69" s="12"/>
      <c r="H69" s="65" t="e">
        <f>IF(#REF!="",0,IF(#REF!="Very low",1,IF(#REF!="Low",2,IF(#REF!="Medium",3,IF(#REF!="High",4,F32)))))</f>
        <v>#REF!</v>
      </c>
      <c r="I69" s="65" t="e">
        <f>IF(#REF!="",0,IF(#REF!="Very low",1,IF(#REF!="Low",2,IF(#REF!="Medium",3,IF(#REF!="High",4,G32)))))</f>
        <v>#REF!</v>
      </c>
      <c r="J69" s="66" t="e">
        <f t="shared" si="0"/>
        <v>#REF!</v>
      </c>
      <c r="K69" s="41" t="e">
        <f t="shared" si="1"/>
        <v>#REF!</v>
      </c>
    </row>
    <row r="70" spans="1:11" ht="12.75" hidden="1">
      <c r="A70" s="57"/>
      <c r="B70" s="41"/>
      <c r="C70" s="41"/>
      <c r="D70" s="41"/>
      <c r="E70" s="41"/>
      <c r="F70" s="12" t="s">
        <v>27</v>
      </c>
      <c r="G70" s="12"/>
      <c r="H70" s="65">
        <f>IF(F32="",0,IF(F32="Very low",1,IF(F32="Low",2,IF(F32="Medium",3,IF(F32="High",4,#REF!)))))</f>
        <v>4</v>
      </c>
      <c r="I70" s="65">
        <f>IF(G32="",0,IF(G32="Very low",1,IF(G32="Low",2,IF(G32="Medium",3,IF(G32="High",4,#REF!)))))</f>
        <v>4</v>
      </c>
      <c r="J70" s="66">
        <f t="shared" si="0"/>
        <v>16</v>
      </c>
      <c r="K70" s="41" t="str">
        <f t="shared" si="1"/>
        <v>High</v>
      </c>
    </row>
    <row r="71" spans="1:11" ht="12.75" hidden="1">
      <c r="A71" s="57"/>
      <c r="B71" s="41"/>
      <c r="C71" s="41"/>
      <c r="D71" s="41"/>
      <c r="E71" s="41"/>
      <c r="F71" s="12"/>
      <c r="G71" s="12"/>
      <c r="H71" s="65" t="e">
        <f>IF(#REF!="",0,IF(#REF!="Very low",1,IF(#REF!="Low",2,IF(#REF!="Medium",3,IF(#REF!="High",4,#REF!)))))</f>
        <v>#REF!</v>
      </c>
      <c r="I71" s="65" t="e">
        <f>IF(#REF!="",0,IF(#REF!="Very low",1,IF(#REF!="Low",2,IF(#REF!="Medium",3,IF(#REF!="High",4,#REF!)))))</f>
        <v>#REF!</v>
      </c>
      <c r="J71" s="66" t="e">
        <f t="shared" si="0"/>
        <v>#REF!</v>
      </c>
      <c r="K71" s="41" t="e">
        <f t="shared" si="1"/>
        <v>#REF!</v>
      </c>
    </row>
    <row r="72" spans="1:11" ht="12.75" hidden="1">
      <c r="A72" s="57"/>
      <c r="B72" s="41"/>
      <c r="C72" s="41"/>
      <c r="D72" s="41"/>
      <c r="E72" s="41"/>
      <c r="F72" s="12"/>
      <c r="G72" s="12"/>
      <c r="H72" s="65" t="e">
        <f>IF(#REF!="",0,IF(#REF!="Very low",1,IF(#REF!="Low",2,IF(#REF!="Medium",3,IF(#REF!="High",4,F38)))))</f>
        <v>#REF!</v>
      </c>
      <c r="I72" s="65" t="e">
        <f>IF(#REF!="",0,IF(#REF!="Very low",1,IF(#REF!="Low",2,IF(#REF!="Medium",3,IF(#REF!="High",4,G38)))))</f>
        <v>#REF!</v>
      </c>
      <c r="J72" s="66" t="e">
        <f t="shared" si="0"/>
        <v>#REF!</v>
      </c>
      <c r="K72" s="41" t="e">
        <f t="shared" si="1"/>
        <v>#REF!</v>
      </c>
    </row>
    <row r="73" spans="1:11" ht="12.75" hidden="1">
      <c r="A73" s="57"/>
      <c r="B73" s="41"/>
      <c r="C73" s="41"/>
      <c r="D73" s="41"/>
      <c r="E73" s="41"/>
      <c r="F73" s="12"/>
      <c r="G73" s="12"/>
      <c r="H73" s="65">
        <f>IF(F38="",0,IF(F38="Very low",1,IF(F38="Low",2,IF(F38="Medium",3,IF(F38="High",4,F39)))))</f>
        <v>3</v>
      </c>
      <c r="I73" s="65">
        <f>IF(G38="",0,IF(G38="Very low",1,IF(G38="Low",2,IF(G38="Medium",3,IF(G38="High",4,G39)))))</f>
        <v>3</v>
      </c>
      <c r="J73" s="66">
        <f t="shared" si="0"/>
        <v>9</v>
      </c>
      <c r="K73" s="41" t="str">
        <f t="shared" si="1"/>
        <v>Medium</v>
      </c>
    </row>
    <row r="74" spans="1:11" ht="12.75" hidden="1">
      <c r="A74" s="57"/>
      <c r="B74" s="41"/>
      <c r="C74" s="41"/>
      <c r="D74" s="41"/>
      <c r="E74" s="41"/>
      <c r="F74" s="12"/>
      <c r="G74" s="12"/>
      <c r="H74" s="65">
        <f>IF(F39="",0,IF(F39="Very low",1,IF(F39="Low",2,IF(F39="Medium",3,IF(F39="High",4,#REF!)))))</f>
        <v>4</v>
      </c>
      <c r="I74" s="65">
        <f>IF(G39="",0,IF(G39="Very low",1,IF(G39="Low",2,IF(G39="Medium",3,IF(G39="High",4,#REF!)))))</f>
        <v>4</v>
      </c>
      <c r="J74" s="66">
        <f t="shared" si="0"/>
        <v>16</v>
      </c>
      <c r="K74" s="41" t="str">
        <f t="shared" si="1"/>
        <v>High</v>
      </c>
    </row>
    <row r="75" spans="1:11" ht="12.75" hidden="1">
      <c r="A75" s="57"/>
      <c r="B75" s="41"/>
      <c r="C75" s="12" t="s">
        <v>24</v>
      </c>
      <c r="D75" s="12" t="s">
        <v>25</v>
      </c>
      <c r="E75" s="12" t="s">
        <v>26</v>
      </c>
      <c r="F75" s="12" t="s">
        <v>27</v>
      </c>
      <c r="G75" s="12"/>
      <c r="H75" s="65" t="e">
        <f>IF(#REF!="",0,IF(#REF!="Very low",1,IF(#REF!="Low",2,IF(#REF!="Medium",3,IF(#REF!="High",4,#REF!)))))</f>
        <v>#REF!</v>
      </c>
      <c r="I75" s="65" t="e">
        <f>IF(#REF!="",0,IF(#REF!="Very low",1,IF(#REF!="Low",2,IF(#REF!="Medium",3,IF(#REF!="High",4,#REF!)))))</f>
        <v>#REF!</v>
      </c>
      <c r="J75" s="66" t="e">
        <f t="shared" si="0"/>
        <v>#REF!</v>
      </c>
      <c r="K75" s="41" t="e">
        <f t="shared" si="1"/>
        <v>#REF!</v>
      </c>
    </row>
    <row r="76" spans="1:11" ht="12.75" hidden="1">
      <c r="A76" s="57"/>
      <c r="B76" s="12" t="s">
        <v>24</v>
      </c>
      <c r="C76" s="59">
        <v>1</v>
      </c>
      <c r="D76" s="59">
        <v>2</v>
      </c>
      <c r="E76" s="64">
        <v>3</v>
      </c>
      <c r="F76" s="59">
        <v>4</v>
      </c>
      <c r="G76" s="12"/>
      <c r="H76" s="65" t="e">
        <f>IF(#REF!="",0,IF(#REF!="Very low",1,IF(#REF!="Low",2,IF(#REF!="Medium",3,IF(#REF!="High",4,F41)))))</f>
        <v>#REF!</v>
      </c>
      <c r="I76" s="65" t="e">
        <f>IF(#REF!="",0,IF(#REF!="Very low",1,IF(#REF!="Low",2,IF(#REF!="Medium",3,IF(#REF!="High",4,G41)))))</f>
        <v>#REF!</v>
      </c>
      <c r="J76" s="66" t="e">
        <f t="shared" si="0"/>
        <v>#REF!</v>
      </c>
      <c r="K76" s="41" t="e">
        <f t="shared" si="1"/>
        <v>#REF!</v>
      </c>
    </row>
    <row r="77" spans="1:11" ht="12.75" hidden="1">
      <c r="A77" s="57"/>
      <c r="B77" s="12" t="s">
        <v>25</v>
      </c>
      <c r="C77" s="59">
        <v>2</v>
      </c>
      <c r="D77" s="59">
        <v>4</v>
      </c>
      <c r="E77" s="63">
        <v>6</v>
      </c>
      <c r="F77" s="60">
        <v>8</v>
      </c>
      <c r="G77" s="12"/>
      <c r="H77" s="65">
        <f>IF(F41="",0,IF(F41="Very low",1,IF(F41="Low",2,IF(F41="Medium",3,IF(F41="High",4,#REF!)))))</f>
        <v>4</v>
      </c>
      <c r="I77" s="65">
        <f>IF(G41="",0,IF(G41="Very low",1,IF(G41="Low",2,IF(G41="Medium",3,IF(G41="High",4,#REF!)))))</f>
        <v>3</v>
      </c>
      <c r="J77" s="66">
        <f t="shared" si="0"/>
        <v>12</v>
      </c>
      <c r="K77" s="41" t="str">
        <f t="shared" si="1"/>
        <v>High</v>
      </c>
    </row>
    <row r="78" spans="1:11" ht="12.75" hidden="1">
      <c r="A78" s="57"/>
      <c r="B78" s="12" t="s">
        <v>26</v>
      </c>
      <c r="C78" s="59">
        <v>3</v>
      </c>
      <c r="D78" s="60">
        <v>6</v>
      </c>
      <c r="E78" s="63">
        <v>9</v>
      </c>
      <c r="F78" s="62">
        <v>12</v>
      </c>
      <c r="G78" s="12"/>
      <c r="H78" s="65" t="e">
        <f>IF(#REF!="",0,IF(#REF!="Very low",1,IF(#REF!="Low",2,IF(#REF!="Medium",3,IF(#REF!="High",4,#REF!)))))</f>
        <v>#REF!</v>
      </c>
      <c r="I78" s="65" t="e">
        <f>IF(#REF!="",0,IF(#REF!="Very low",1,IF(#REF!="Low",2,IF(#REF!="Medium",3,IF(#REF!="High",4,#REF!)))))</f>
        <v>#REF!</v>
      </c>
      <c r="J78" s="66" t="e">
        <f t="shared" si="0"/>
        <v>#REF!</v>
      </c>
      <c r="K78" s="41" t="e">
        <f t="shared" si="1"/>
        <v>#REF!</v>
      </c>
    </row>
    <row r="79" spans="1:11" ht="12.75" hidden="1">
      <c r="A79" s="57"/>
      <c r="B79" s="12" t="s">
        <v>27</v>
      </c>
      <c r="C79" s="59">
        <v>4</v>
      </c>
      <c r="D79" s="60">
        <v>8</v>
      </c>
      <c r="E79" s="61">
        <v>12</v>
      </c>
      <c r="F79" s="62">
        <v>16</v>
      </c>
      <c r="G79" s="12"/>
      <c r="H79" s="65" t="e">
        <f>IF(#REF!="",0,IF(#REF!="Very low",1,IF(#REF!="Low",2,IF(#REF!="Medium",3,IF(#REF!="High",4,#REF!)))))</f>
        <v>#REF!</v>
      </c>
      <c r="I79" s="65" t="e">
        <f>IF(#REF!="",0,IF(#REF!="Very low",1,IF(#REF!="Low",2,IF(#REF!="Medium",3,IF(#REF!="High",4,#REF!)))))</f>
        <v>#REF!</v>
      </c>
      <c r="J79" s="66" t="e">
        <f t="shared" si="0"/>
        <v>#REF!</v>
      </c>
      <c r="K79" s="41" t="e">
        <f t="shared" si="1"/>
        <v>#REF!</v>
      </c>
    </row>
    <row r="80" spans="1:11" ht="12.75" hidden="1">
      <c r="A80" s="57"/>
      <c r="B80" s="12"/>
      <c r="C80" s="12"/>
      <c r="D80" s="12"/>
      <c r="F80" s="12"/>
      <c r="G80" s="12"/>
      <c r="H80" s="65" t="e">
        <f>IF(#REF!="",0,IF(#REF!="Very low",1,IF(#REF!="Low",2,IF(#REF!="Medium",3,IF(#REF!="High",4,#REF!)))))</f>
        <v>#REF!</v>
      </c>
      <c r="I80" s="65" t="e">
        <f>IF(#REF!="",0,IF(#REF!="Very low",1,IF(#REF!="Low",2,IF(#REF!="Medium",3,IF(#REF!="High",4,#REF!)))))</f>
        <v>#REF!</v>
      </c>
      <c r="J80" s="66" t="e">
        <f t="shared" si="0"/>
        <v>#REF!</v>
      </c>
      <c r="K80" s="41" t="e">
        <f t="shared" si="1"/>
        <v>#REF!</v>
      </c>
    </row>
    <row r="81" spans="1:11" ht="12.75" hidden="1">
      <c r="A81" s="57"/>
      <c r="B81" s="41"/>
      <c r="C81" s="41"/>
      <c r="D81" s="41"/>
      <c r="E81" s="41"/>
      <c r="F81" s="12"/>
      <c r="G81" s="12"/>
      <c r="H81" s="65" t="e">
        <f>IF(#REF!="",0,IF(#REF!="Very low",1,IF(#REF!="Low",2,IF(#REF!="Medium",3,IF(#REF!="High",4,#REF!)))))</f>
        <v>#REF!</v>
      </c>
      <c r="I81" s="65" t="e">
        <f>IF(#REF!="",0,IF(#REF!="Very low",1,IF(#REF!="Low",2,IF(#REF!="Medium",3,IF(#REF!="High",4,#REF!)))))</f>
        <v>#REF!</v>
      </c>
      <c r="J81" s="66" t="e">
        <f t="shared" si="0"/>
        <v>#REF!</v>
      </c>
      <c r="K81" s="41" t="e">
        <f t="shared" si="1"/>
        <v>#REF!</v>
      </c>
    </row>
    <row r="82" spans="1:11" ht="12.75" hidden="1">
      <c r="A82" s="57"/>
      <c r="B82" s="41"/>
      <c r="C82" s="41"/>
      <c r="D82" s="41"/>
      <c r="E82" s="41"/>
      <c r="F82" s="12"/>
      <c r="G82" s="12"/>
      <c r="H82" s="65" t="e">
        <f>IF(#REF!="",0,IF(#REF!="Very low",1,IF(#REF!="Low",2,IF(#REF!="Medium",3,IF(#REF!="High",4,#REF!)))))</f>
        <v>#REF!</v>
      </c>
      <c r="I82" s="65" t="e">
        <f>IF(#REF!="",0,IF(#REF!="Very low",1,IF(#REF!="Low",2,IF(#REF!="Medium",3,IF(#REF!="High",4,#REF!)))))</f>
        <v>#REF!</v>
      </c>
      <c r="J82" s="66" t="e">
        <f t="shared" si="0"/>
        <v>#REF!</v>
      </c>
      <c r="K82" s="41" t="e">
        <f t="shared" si="1"/>
        <v>#REF!</v>
      </c>
    </row>
    <row r="83" spans="1:11" ht="12.75" hidden="1">
      <c r="A83" s="57"/>
      <c r="B83" s="41"/>
      <c r="C83" s="41"/>
      <c r="D83" s="41"/>
      <c r="E83" s="41"/>
      <c r="F83" s="12"/>
      <c r="G83" s="12"/>
      <c r="H83" s="65" t="e">
        <f>IF(#REF!="",0,IF(#REF!="Very low",1,IF(#REF!="Low",2,IF(#REF!="Medium",3,IF(#REF!="High",4,#REF!)))))</f>
        <v>#REF!</v>
      </c>
      <c r="I83" s="65" t="e">
        <f>IF(#REF!="",0,IF(#REF!="Very low",1,IF(#REF!="Low",2,IF(#REF!="Medium",3,IF(#REF!="High",4,#REF!)))))</f>
        <v>#REF!</v>
      </c>
      <c r="J83" s="66" t="e">
        <f t="shared" si="0"/>
        <v>#REF!</v>
      </c>
      <c r="K83" s="41" t="e">
        <f t="shared" si="1"/>
        <v>#REF!</v>
      </c>
    </row>
    <row r="84" spans="1:11" ht="12.75" hidden="1">
      <c r="A84" s="57"/>
      <c r="B84" s="41"/>
      <c r="C84" s="41"/>
      <c r="D84" s="41"/>
      <c r="E84" s="41"/>
      <c r="F84" s="12"/>
      <c r="G84" s="12"/>
      <c r="H84" s="65" t="e">
        <f>IF(#REF!="",0,IF(#REF!="Very low",1,IF(#REF!="Low",2,IF(#REF!="Medium",3,IF(#REF!="High",4,#REF!)))))</f>
        <v>#REF!</v>
      </c>
      <c r="I84" s="65" t="e">
        <f>IF(#REF!="",0,IF(#REF!="Very low",1,IF(#REF!="Low",2,IF(#REF!="Medium",3,IF(#REF!="High",4,#REF!)))))</f>
        <v>#REF!</v>
      </c>
      <c r="J84" s="66" t="e">
        <f t="shared" si="0"/>
        <v>#REF!</v>
      </c>
      <c r="K84" s="41" t="e">
        <f t="shared" si="1"/>
        <v>#REF!</v>
      </c>
    </row>
    <row r="85" spans="1:11" ht="12.75" hidden="1">
      <c r="A85" s="57"/>
      <c r="B85" s="41"/>
      <c r="C85" s="41"/>
      <c r="D85" s="41"/>
      <c r="E85" s="41"/>
      <c r="F85" s="12"/>
      <c r="G85" s="12"/>
      <c r="H85" s="65" t="e">
        <f>IF(#REF!="",0,IF(#REF!="Very low",1,IF(#REF!="Low",2,IF(#REF!="Medium",3,IF(#REF!="High",4,#REF!)))))</f>
        <v>#REF!</v>
      </c>
      <c r="I85" s="65" t="e">
        <f>IF(#REF!="",0,IF(#REF!="Very low",1,IF(#REF!="Low",2,IF(#REF!="Medium",3,IF(#REF!="High",4,#REF!)))))</f>
        <v>#REF!</v>
      </c>
      <c r="J85" s="66" t="e">
        <f t="shared" si="0"/>
        <v>#REF!</v>
      </c>
      <c r="K85" s="41" t="e">
        <f t="shared" si="1"/>
        <v>#REF!</v>
      </c>
    </row>
    <row r="86" spans="1:11" ht="12.75" hidden="1">
      <c r="A86" s="57"/>
      <c r="B86" s="41"/>
      <c r="C86" s="41"/>
      <c r="D86" s="41"/>
      <c r="E86" s="41"/>
      <c r="F86" s="12"/>
      <c r="G86" s="12"/>
      <c r="H86" s="65" t="e">
        <f>IF(#REF!="",0,IF(#REF!="Very low",1,IF(#REF!="Low",2,IF(#REF!="Medium",3,IF(#REF!="High",4,F53)))))</f>
        <v>#REF!</v>
      </c>
      <c r="I86" s="65" t="e">
        <f>IF(#REF!="",0,IF(#REF!="Very low",1,IF(#REF!="Low",2,IF(#REF!="Medium",3,IF(#REF!="High",4,G53)))))</f>
        <v>#REF!</v>
      </c>
      <c r="J86" s="66" t="e">
        <f t="shared" si="0"/>
        <v>#REF!</v>
      </c>
      <c r="K86" s="41" t="e">
        <f t="shared" si="1"/>
        <v>#REF!</v>
      </c>
    </row>
    <row r="87" spans="1:11" ht="12.75" hidden="1">
      <c r="A87" s="57"/>
      <c r="B87" s="41"/>
      <c r="C87" s="41"/>
      <c r="D87" s="41"/>
      <c r="E87" s="41"/>
      <c r="F87" s="12"/>
      <c r="G87" s="12"/>
      <c r="H87" s="12"/>
      <c r="I87" s="12"/>
      <c r="J87" s="41"/>
      <c r="K87" s="41"/>
    </row>
    <row r="88" spans="1:11" ht="12.75" hidden="1">
      <c r="A88" s="41"/>
      <c r="B88" s="41"/>
      <c r="C88" s="41"/>
      <c r="D88" s="41"/>
      <c r="E88" s="41"/>
      <c r="F88" s="12"/>
      <c r="G88" s="12"/>
      <c r="H88" s="12"/>
      <c r="I88" s="12"/>
      <c r="J88" s="41"/>
      <c r="K88" s="41"/>
    </row>
    <row r="89" spans="1:11" ht="12.75" hidden="1">
      <c r="A89" s="41"/>
      <c r="B89" s="41"/>
      <c r="C89" s="41"/>
      <c r="D89" s="41"/>
      <c r="E89" s="41"/>
      <c r="F89" s="12"/>
      <c r="G89" s="12"/>
      <c r="H89" s="12"/>
      <c r="I89" s="12"/>
      <c r="J89" s="41"/>
      <c r="K89" s="41"/>
    </row>
    <row r="90" spans="1:11" ht="12.75" hidden="1">
      <c r="A90" s="41"/>
      <c r="B90" s="41"/>
      <c r="C90" s="41"/>
      <c r="D90" s="41"/>
      <c r="E90" s="41"/>
      <c r="F90" s="12"/>
      <c r="G90" s="12"/>
      <c r="H90" s="12"/>
      <c r="I90" s="12"/>
      <c r="J90" s="41"/>
      <c r="K90" s="41"/>
    </row>
    <row r="124" ht="13.5" customHeight="1"/>
  </sheetData>
  <sheetProtection selectLockedCells="1"/>
  <mergeCells count="5">
    <mergeCell ref="F12:J12"/>
    <mergeCell ref="F4:J4"/>
    <mergeCell ref="F6:J6"/>
    <mergeCell ref="F8:J8"/>
    <mergeCell ref="F10:J10"/>
  </mergeCells>
  <dataValidations count="2">
    <dataValidation type="list" allowBlank="1" showInputMessage="1" showErrorMessage="1" sqref="F43:G52 F32:G41">
      <formula1>$F$67:$F$71</formula1>
    </dataValidation>
    <dataValidation type="list" allowBlank="1" showInputMessage="1" showErrorMessage="1" sqref="F42:G42">
      <formula1>$F$66:$F$71</formula1>
    </dataValidation>
  </dataValidations>
  <printOptions/>
  <pageMargins left="0.7480314960629921" right="0.7480314960629921" top="1.52" bottom="0.984251968503937" header="0.5118110236220472" footer="0.5118110236220472"/>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Environment Agency User</cp:lastModifiedBy>
  <cp:lastPrinted>2013-01-11T14:04:50Z</cp:lastPrinted>
  <dcterms:created xsi:type="dcterms:W3CDTF">2005-05-04T08:30:35Z</dcterms:created>
  <dcterms:modified xsi:type="dcterms:W3CDTF">2019-10-17T10:47:39Z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old versions">
    <vt:lpwstr/>
  </property>
</Properties>
</file>