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5685" activeTab="0"/>
  </bookViews>
  <sheets>
    <sheet name="Standard Permit GRA1" sheetId="1" r:id="rId1"/>
  </sheets>
  <definedNames>
    <definedName name="_xlnm.Print_Titles" localSheetId="0">'Standard Permit GRA1'!$30:$32</definedName>
    <definedName name="Z_AB671F13_6729_4239_9F7D_9DF18B734232_.wvu.Cols" localSheetId="0" hidden="1">'Standard Permit GRA1'!$A:$A</definedName>
    <definedName name="Z_AB671F13_6729_4239_9F7D_9DF18B734232_.wvu.PrintTitles" localSheetId="0" hidden="1">'Standard Permit GRA1'!$30:$32</definedName>
    <definedName name="Z_AB671F13_6729_4239_9F7D_9DF18B734232_.wvu.Rows" localSheetId="0" hidden="1">'Standard Permit GRA1'!$57:$90</definedName>
  </definedNames>
  <calcPr fullCalcOnLoad="1"/>
</workbook>
</file>

<file path=xl/comments1.xml><?xml version="1.0" encoding="utf-8"?>
<comments xmlns="http://schemas.openxmlformats.org/spreadsheetml/2006/main">
  <authors>
    <author>Roger Yearsley</author>
  </authors>
  <commentList>
    <comment ref="B31"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1"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1" authorId="0">
      <text>
        <r>
          <rPr>
            <sz val="12"/>
            <color indexed="8"/>
            <rFont val="Arial"/>
            <family val="2"/>
          </rPr>
          <t xml:space="preserve">Harm </t>
        </r>
        <r>
          <rPr>
            <sz val="10"/>
            <rFont val="Arial"/>
            <family val="0"/>
          </rPr>
          <t>may arise when a specific hazard is realised.</t>
        </r>
      </text>
    </comment>
    <comment ref="E31"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1"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1"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H31"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<sst xmlns="http://schemas.openxmlformats.org/spreadsheetml/2006/main" count="279" uniqueCount="161">
  <si>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</si>
  <si>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</si>
  <si>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</si>
  <si>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</si>
  <si>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</si>
  <si>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</si>
  <si>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</si>
  <si>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</si>
  <si>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</si>
  <si>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</si>
  <si>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</si>
  <si>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</si>
  <si>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</si>
  <si>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</si>
  <si>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</si>
  <si>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</si>
  <si>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</si>
  <si>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</si>
  <si>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</si>
  <si>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</si>
  <si>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</si>
  <si>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</si>
  <si>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</si>
  <si>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</si>
  <si>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</si>
  <si>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</si>
  <si>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</si>
  <si>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</si>
  <si>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</si>
  <si>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</si>
  <si>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</si>
  <si>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</si>
  <si>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</si>
  <si>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</si>
  <si>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</si>
  <si>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</si>
  <si>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</si>
  <si>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</si>
  <si>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</si>
  <si>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</si>
  <si>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</si>
  <si>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</si>
  <si>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Local human population</t>
  </si>
  <si>
    <t>Nuisance - dust on cars, clothing etc.</t>
  </si>
  <si>
    <t>Very Low</t>
  </si>
  <si>
    <t>Odour</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</si>
  <si>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</si>
  <si>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</si>
  <si>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</si>
  <si>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</si>
  <si>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</si>
  <si>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</si>
  <si>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</si>
  <si>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Local human population and local environment</t>
  </si>
  <si>
    <t xml:space="preserve">Abstraction from watercourse downstream of facility (for agricultural or potable use). </t>
  </si>
  <si>
    <t>Acute effects, closure of abstraction intakes.</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</si>
  <si>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</si>
  <si>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</si>
  <si>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</si>
  <si>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</si>
  <si>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Local and distant human population</t>
  </si>
  <si>
    <t>If waste is washed off site it may contaminate buildings / gardens / natural habitats downstream</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</si>
  <si>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</si>
  <si>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</si>
  <si>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</si>
  <si>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</si>
  <si>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</si>
  <si>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</si>
  <si>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through the air and vibration through the ground.</t>
  </si>
  <si>
    <t>Local human population, livestock and wildlife.</t>
  </si>
  <si>
    <t>As above.  Proportion of diet from this source will be low.</t>
  </si>
  <si>
    <t>As above.  Includes eating crops grown within 250 metres of the site.</t>
  </si>
  <si>
    <t>Harm to human health, nuisance, loss of amenity.</t>
  </si>
  <si>
    <t>Flooding of site</t>
  </si>
  <si>
    <t>Local human population and / or livestock after gaining unauthorised access to the waste operation</t>
  </si>
  <si>
    <t>All on-site hazards: wastes; machinery and vehicles.</t>
  </si>
  <si>
    <t>Bodily injury</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</si>
  <si>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</si>
  <si>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</si>
  <si>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</si>
  <si>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Spillage of liquids, leachate from waste, contaminated rainwater run-off from waste with high organic content.</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</si>
  <si>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</si>
  <si>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</si>
  <si>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</si>
  <si>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Harm to human health - skin damage or gastro-intestinal illness.</t>
  </si>
  <si>
    <t>Unlikely to occur, but might restrict recreational use.</t>
  </si>
  <si>
    <t xml:space="preserve">Waste composting operations may cause harm to and deterioration of nature conservation sites. </t>
  </si>
  <si>
    <t>As above.</t>
  </si>
  <si>
    <t>All surface waters close to and downstream of site.</t>
  </si>
  <si>
    <t>Local human population and local environment.</t>
  </si>
  <si>
    <t xml:space="preserve">Accidental fire causing the release of polluting materials to air (smoke or fumes), water or land. </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</si>
  <si>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</si>
  <si>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</si>
  <si>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</si>
  <si>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</si>
  <si>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Parameter 9</t>
  </si>
  <si>
    <t>cooked  food waste and animal wastes covered by the Animal By-Products Regulations.</t>
  </si>
  <si>
    <t>There is a high potential for contaminated rainwater run-off or leachate from waste operations outside.  Consequence is high because pollution may continue for a long time before it is detected.</t>
  </si>
  <si>
    <t>There is a high potential for contaminated rainwater run-off from waste operations outside especially during heavy rain.  Watercourse must have medium / high flow for abstraction to be permitted, which will dilute contamination so consequence is medium.</t>
  </si>
  <si>
    <t xml:space="preserve">Permitted waste types - Non-hazardous, including biodegradable wood, vegetable matter and animal manure,  </t>
  </si>
  <si>
    <t>Composting produces  micro-organisms. There is potential for exposure if anyone living or working close to the site (excluding operator and employees) from activity in the open and from biofilters and emission point sources.</t>
  </si>
  <si>
    <t>Waste is kept within recommended moisture levels and  so not readily combustible. Permitted waste types are organic and non-hazardous therefore only a low magnitude risk is estimated.</t>
  </si>
  <si>
    <t xml:space="preserve">SR requires that emissions shall be free from noise and vibration at levels …unless the operator has used appropriate measures to prevent …minimise.  Approved management plan may be needed. </t>
  </si>
  <si>
    <t>Appropriate measure taken to prevent emissions. Emissions management plan (if required).</t>
  </si>
  <si>
    <t>Harm to protected site through nutrient enrichment, leachate, contaminated surface water run off, smothering, disturbance or predation .</t>
  </si>
  <si>
    <t>Greater than 500 metres (see below)</t>
  </si>
  <si>
    <t>The permitted activities shall not be carried out within 250 metres of the nearest sensitive receptor.</t>
  </si>
  <si>
    <t>Local human population.</t>
  </si>
  <si>
    <t>Protected sites - European sites, SSSIs.</t>
  </si>
  <si>
    <t>Contaminated waters used for recreational purposes.</t>
  </si>
  <si>
    <t>Waste, litter and mud on local roads.</t>
  </si>
  <si>
    <t>Nuisance, loss of amenity, road traffic accidents.</t>
  </si>
  <si>
    <t>Harm to human health - respiratory irritation and illness.</t>
  </si>
  <si>
    <t>Gastro-intestinal illness.</t>
  </si>
  <si>
    <t>Nuisance, loss of amenity.</t>
  </si>
  <si>
    <t>Nuisance, loss of amenity, loss of sleep.</t>
  </si>
  <si>
    <t>Noise and vibration.</t>
  </si>
  <si>
    <t>Vehicles entering and leaving site.</t>
  </si>
  <si>
    <t>Air transport and over land.</t>
  </si>
  <si>
    <t>Direct physical contact.</t>
  </si>
  <si>
    <t>Acute effects; oxygen depletion, fish kill and algal blooms.</t>
  </si>
  <si>
    <t>Chronic effects; deterioration of water quality.</t>
  </si>
  <si>
    <t>As above.  Indirect run-off via the soil layer.</t>
  </si>
  <si>
    <t>Direct contact or ingestion.</t>
  </si>
  <si>
    <t xml:space="preserve">Parameter 10 </t>
  </si>
  <si>
    <t xml:space="preserve">Scavenging animals and scavenging birds and pests </t>
  </si>
  <si>
    <t>Harm to human health - from waste carried off site.  Nuisance and  loss of amenity.</t>
  </si>
  <si>
    <t xml:space="preserve">Permitted wastes are likely to attract pests AND scavenging animals and birds. </t>
  </si>
  <si>
    <t>All incoming waste shall be stored and treated on an impermeable surface with sealed drainage system, as per permit with appropriate designed and maintained  abatement system</t>
  </si>
  <si>
    <t xml:space="preserve">10 m from a water course where operations are undertaken in the open </t>
  </si>
  <si>
    <t xml:space="preserve">Litter  and plastic contamination </t>
  </si>
  <si>
    <t>Air transport and carry over into final materials then deposition.</t>
  </si>
  <si>
    <t xml:space="preserve">SR -requires a written management system that identifies the risk of flooding and minimises risks of pollution, including those arising from operations, maintenance, accidents, incidents, non-conformances (will include flood risk management). Drainage plans will be available on site and emergency procedures clearly communicated to all site operatives </t>
  </si>
  <si>
    <t xml:space="preserve">SR - activities shall be managed and operated in accordance with all appropriate measures  and a documented and implemented  management system that stipulates all preventative measures and emergency responses should accidents occur. Roles and responsibilities are clearly laid out and staff training is provided (will include site security measures to prevent unauthorised access). Emergency contact details will be displayed at the site entrance. </t>
  </si>
  <si>
    <t>Respiratory irritation, illness and nuisance to local population.  Injury to staff or firefighters. Pollution of air, water or land.</t>
  </si>
  <si>
    <t xml:space="preserve">Most dust will be washed off by rain or during food preparation for feedstocks. No loose powders and dusts are permitted. Waste moisture levels will be optimised. </t>
  </si>
  <si>
    <t>Local residents sensitive to litter.</t>
  </si>
  <si>
    <t>SR requires a management system and waste preacceptrance and acceptance procedure that reduces the risk of accepting waste that is heavily contaminated with waste plastic. Rejection of unacceptable waste loads. The Managment systems shall document an emissions management plan  -   appropriate measures may include removal of plastic and litter as waste arrives, litter picking windrows and affected areas, ensuring all waste skips are covered and heavily contaminated feedstock wastes are excluded from the permit and shall be rejected.</t>
  </si>
  <si>
    <t>Local residents sensitive to mud on roads.</t>
  </si>
  <si>
    <t>Local residents sensitive to noise and vibration.</t>
  </si>
  <si>
    <t>Composting produces and is likely to release odour.  There is potential for exposure if anyone living or working close to the site (excluding operator and employees).  Local residents sensitive to odour.</t>
  </si>
  <si>
    <t xml:space="preserve">All appropriate measures will be taken to prevent and mitigate odours compounds developing  and causing pollution. The storage, physical treatment and composting of wastes under anaerobic conditions shall be prevented.   SR - emissions shall be free from odour at levels….  SR requires an odour management plan including BAT  to reduce odour problems e.g.. minimising storage times prior to processing, contingency arrangements for smelly wastes delivered to site.  SR - the sanitisation of wastes shall take place in a closed system incorporating a bio-filter and/or equivalent abatement system... designed by a qualified engineer to minimise the release of odour.... and will be engineered for the capacity and volume of waste,  fit for purpose. All waste stabilised outside shall be  monitored and managed to prevent odorous conditions developing. </t>
  </si>
  <si>
    <t xml:space="preserve">All appropriate measures  shall be adopted and associated guidance. Waste will be inspected on arrival for signs of insect infection and rejected where necessary. Approved knock down spray can be used as per guidlines. Waste will only be tipped in an enclosed building and prepared quickly.   Permitted waste types include catering wastes and other wastes containing animal by-products. Access to wastes is restricted by separate controls under the Animal By-products regulations and by SR, requiring sanitisation of wastes in a closed system.  Waste will be inspected throughout the process to ensure that pests and scavengers are not present and recorded. Pest control procedures are clearly documented in the management system. </t>
  </si>
  <si>
    <t xml:space="preserve">SR- all operations must be more than 10 metres from a water course. SR - all liquids in containers ....shall be provided with secondary containment. That containment shall adopt principles laid out in CIRIA 736 report .... Primary containment shall be engineered and built by qualified person and maintained to prevent uncontrolled releases. This shall be clearly documented in the managment system and repairs will be implemented as soon as is reasonably practicable or in agreement with the Environment Agency.  Run-off restricted by SR on emissions of substances not controlled by emissions limits (exc. odour) shall not cause pollution, with appropriate measures - may include controls to prevent over-filling of storage systems.  SR requires storage and treatment of wastes to take place on an impermeable surface with sealed drainage. The lagoon levels shall be inspected and managed to allow 70 mm free board. lagoons and tanks will be covered. </t>
  </si>
  <si>
    <t>Generic risk assessment for standard rules set number SR2012 No3 v4</t>
  </si>
  <si>
    <t>Waste Operation: Composting in Closed Systems - less than 35,000 tonnes per annum and less than 75 tonnes per day</t>
  </si>
  <si>
    <t>Quantity of waste accepted at the facility: less than 75 tonnes per day including</t>
  </si>
  <si>
    <t xml:space="preserve">not more than 10 tonnes per day of animal waste. No more than 35,000 tonnes per annum </t>
  </si>
  <si>
    <t>The only point source discharges to controlled waters are clean surface water from the roofs of buildings</t>
  </si>
  <si>
    <t xml:space="preserve">The permitted activities shall not be carried out within a groundwater source protection zone 1 and 2, or if a source protection zone has not been defined then within </t>
  </si>
  <si>
    <t>50 metres of any well, spring or borehole used for the supply of water for human consumption.  This must include private water supplies.</t>
  </si>
  <si>
    <t>Release of micro-organisms (bioaerosols) and particulate .</t>
  </si>
  <si>
    <t>SR - activities shall not be carried out within 250 metres of the nearest sensitive receptor. SR - emissions of substances not controlled by emission limits. SR (if required) - emissions management plan and risk assessment review.  SR - the biofilter and/or equivalent abatement system shall be specifically designed to minimise the release of bioaerosols, micro-organisms and particulates, and be fit for purpose. Materials stored in the open must be monitored to prevent high temperatures  and dry conditions developing. Piles shall be positioned to prevent wind stripping. Surfaces will be kept free of debris and damped down using clean water during dry weather. Housekeeping to prevent build-up of dry dusty materials and rotting waste. Weather conditions are constantly monitored and visible wind sock to ensure activities do not take place when wind direction is toward the sensitive receptor. Permitted waste types do not include …. dusts, powders or loose fibres but composting produces and is likely to release particulates.  There is potential for exposure to anyone living or working close to the site (excluding operator and employees).</t>
  </si>
  <si>
    <t>Nuisance, loss of amenity and harm to animal health and devaluation of land bank .</t>
  </si>
  <si>
    <t xml:space="preserve">As above. Appropriate measures could include clearing waste, litter and mud arising from the activities from affected areas outside the site. Wheel wash facilities are available due to ABPR waste </t>
  </si>
  <si>
    <t xml:space="preserve">SR -requires a with a written management system that identifies and minimises risks of pollution, including those arising from operations, maintenance, accidents, incidents, non-conformances (will include fire and spillages).  Permitted activities do not include the burning of waste.  Risks of compost fires minimised by controlling height of stockpiles and composting temperatures (preventing excessive temperatures) and robust management to reduce temperatures. </t>
  </si>
  <si>
    <t xml:space="preserve">As above. Management systems incorporates the fire preventions and Managment plan. </t>
  </si>
  <si>
    <t xml:space="preserve"> The permitted activities shall not be carried out within a groundwater source protection zone 1 and 2, or if a source protection zone has not been defined then within 50 metres of any well, spring or borehole used for the supply of water for human consumption.  This must include private water supplies.</t>
  </si>
  <si>
    <t xml:space="preserve">The activities shall not be carried out within  500 metres of a European Site (candidate or Special Area of Conservation, </t>
  </si>
  <si>
    <t xml:space="preserve"> proposed or Special Protection Area or Ramsar site) or a Site of Special Scientific Interest (SSSI) or a Marine conservation Zone.</t>
  </si>
  <si>
    <t xml:space="preserve">SR - activities shall not be carried out within  500 metres of a European Site or SSSI or a Marine Conservation Zone.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</si>
</sst>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2"/>
      <color indexed="8"/>
      <name val="Arial"/>
      <family val="2"/>
    </font>
    <font>
      <sz val="8"/>
      <name val="Tahoma"/>
      <family val="2"/>
    </font>
    <font>
      <b/>
      <sz val="10"/>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8"/>
      <name val="Arial"/>
      <family val="2"/>
    </font>
    <font>
      <b/>
      <sz val="14"/>
      <color indexed="8"/>
      <name val="Arial"/>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4"/>
      <color theme="1"/>
      <name val="Arial"/>
      <family val="2"/>
    </font>
    <font>
      <b/>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top/>
      <bottom style="dotted"/>
    </border>
    <border>
      <left/>
      <right style="thin"/>
      <top/>
      <bottom/>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37" fillId="33" borderId="0" xfId="0" applyFont="1" applyFill="1" applyAlignment="1" applyProtection="1">
      <alignment/>
      <protection/>
    </xf>
    <xf numFmtId="0" fontId="22" fillId="33" borderId="0" xfId="0" applyFont="1" applyFill="1" applyAlignment="1" applyProtection="1">
      <alignment/>
      <protection/>
    </xf>
    <xf numFmtId="0" fontId="39" fillId="33" borderId="0" xfId="0" applyFont="1" applyFill="1" applyAlignment="1" applyProtection="1">
      <alignment/>
      <protection/>
    </xf>
    <xf numFmtId="0" fontId="37" fillId="33" borderId="0" xfId="0" applyFont="1" applyFill="1" applyBorder="1" applyAlignment="1" applyProtection="1">
      <alignment/>
      <protection/>
    </xf>
    <xf numFmtId="0" fontId="22" fillId="33" borderId="0" xfId="0" applyFont="1" applyFill="1" applyBorder="1" applyAlignment="1" applyProtection="1">
      <alignment/>
      <protection/>
    </xf>
    <xf numFmtId="0" fontId="39" fillId="33" borderId="10" xfId="0" applyFont="1" applyFill="1" applyBorder="1" applyAlignment="1" applyProtection="1">
      <alignment/>
      <protection/>
    </xf>
    <xf numFmtId="0" fontId="39" fillId="33" borderId="0" xfId="0" applyFont="1" applyFill="1" applyBorder="1" applyAlignment="1" applyProtection="1">
      <alignment/>
      <protection/>
    </xf>
    <xf numFmtId="0" fontId="40" fillId="33" borderId="0" xfId="0" applyFont="1" applyFill="1" applyBorder="1" applyAlignment="1" applyProtection="1">
      <alignment/>
      <protection/>
    </xf>
    <xf numFmtId="0" fontId="39" fillId="33" borderId="11" xfId="0" applyFont="1" applyFill="1" applyBorder="1" applyAlignment="1" applyProtection="1">
      <alignment/>
      <protection/>
    </xf>
    <xf numFmtId="0" fontId="37" fillId="0" borderId="0" xfId="0" applyFont="1" applyFill="1" applyBorder="1" applyAlignment="1" applyProtection="1">
      <alignment/>
      <protection/>
    </xf>
    <xf numFmtId="0" fontId="39" fillId="0" borderId="0" xfId="0" applyFont="1" applyFill="1" applyBorder="1" applyAlignment="1" applyProtection="1">
      <alignment/>
      <protection/>
    </xf>
    <xf numFmtId="0" fontId="41" fillId="0" borderId="0" xfId="0" applyFont="1" applyFill="1" applyBorder="1" applyAlignment="1" applyProtection="1">
      <alignment horizontal="right"/>
      <protection/>
    </xf>
    <xf numFmtId="0" fontId="41" fillId="0" borderId="0" xfId="0" applyFont="1" applyFill="1" applyBorder="1" applyAlignment="1" applyProtection="1">
      <alignment/>
      <protection/>
    </xf>
    <xf numFmtId="0" fontId="39" fillId="0" borderId="0" xfId="0" applyFont="1" applyAlignment="1" applyProtection="1">
      <alignment/>
      <protection/>
    </xf>
    <xf numFmtId="0" fontId="40" fillId="0" borderId="0" xfId="0" applyFont="1" applyAlignment="1" applyProtection="1">
      <alignment/>
      <protection/>
    </xf>
    <xf numFmtId="0" fontId="22" fillId="0" borderId="0" xfId="0" applyFont="1" applyAlignment="1" applyProtection="1">
      <alignment/>
      <protection/>
    </xf>
    <xf numFmtId="0" fontId="39" fillId="0" borderId="10" xfId="0" applyFont="1" applyFill="1" applyBorder="1" applyAlignment="1" applyProtection="1">
      <alignment vertical="top" wrapText="1"/>
      <protection/>
    </xf>
    <xf numFmtId="0" fontId="39" fillId="34" borderId="10" xfId="0" applyFont="1" applyFill="1" applyBorder="1" applyAlignment="1" applyProtection="1">
      <alignment vertical="top" wrapText="1"/>
      <protection/>
    </xf>
    <xf numFmtId="0" fontId="39" fillId="0" borderId="10" xfId="0" applyFont="1" applyBorder="1" applyAlignment="1" applyProtection="1">
      <alignment vertical="top" wrapText="1"/>
      <protection/>
    </xf>
    <xf numFmtId="0" fontId="39" fillId="34" borderId="11" xfId="0" applyFont="1" applyFill="1" applyBorder="1" applyAlignment="1" applyProtection="1">
      <alignment vertical="top" wrapText="1"/>
      <protection/>
    </xf>
    <xf numFmtId="15" fontId="39" fillId="34" borderId="10" xfId="0" applyNumberFormat="1" applyFont="1" applyFill="1" applyBorder="1" applyAlignment="1" applyProtection="1">
      <alignment horizontal="left" vertical="top" wrapText="1"/>
      <protection/>
    </xf>
    <xf numFmtId="0" fontId="39" fillId="0" borderId="10" xfId="0" applyFont="1" applyBorder="1" applyAlignment="1" applyProtection="1">
      <alignment horizontal="left" vertical="top" wrapText="1"/>
      <protection/>
    </xf>
    <xf numFmtId="0" fontId="39" fillId="0" borderId="0" xfId="0" applyFont="1" applyFill="1" applyAlignment="1" applyProtection="1">
      <alignment/>
      <protection/>
    </xf>
    <xf numFmtId="0" fontId="39" fillId="0" borderId="0" xfId="0" applyFont="1" applyBorder="1" applyAlignment="1" applyProtection="1">
      <alignment/>
      <protection/>
    </xf>
    <xf numFmtId="0" fontId="39" fillId="0" borderId="12" xfId="0" applyFont="1" applyBorder="1" applyAlignment="1" applyProtection="1">
      <alignment/>
      <protection/>
    </xf>
    <xf numFmtId="0" fontId="37" fillId="35" borderId="13" xfId="0" applyFont="1" applyFill="1" applyBorder="1" applyAlignment="1" applyProtection="1">
      <alignment horizontal="centerContinuous" vertical="center"/>
      <protection/>
    </xf>
    <xf numFmtId="0" fontId="39" fillId="35" borderId="14" xfId="0" applyFont="1" applyFill="1" applyBorder="1" applyAlignment="1" applyProtection="1">
      <alignment horizontal="centerContinuous" vertical="top"/>
      <protection/>
    </xf>
    <xf numFmtId="0" fontId="37" fillId="35" borderId="13" xfId="0" applyFont="1" applyFill="1" applyBorder="1" applyAlignment="1" applyProtection="1">
      <alignment vertical="center"/>
      <protection/>
    </xf>
    <xf numFmtId="0" fontId="37" fillId="35" borderId="14" xfId="0" applyFont="1" applyFill="1" applyBorder="1" applyAlignment="1" applyProtection="1">
      <alignment horizontal="centerContinuous" vertical="center"/>
      <protection/>
    </xf>
    <xf numFmtId="0" fontId="37" fillId="35" borderId="14" xfId="0" applyFont="1" applyFill="1" applyBorder="1" applyAlignment="1" applyProtection="1">
      <alignment vertical="center"/>
      <protection/>
    </xf>
    <xf numFmtId="0" fontId="39" fillId="35" borderId="15" xfId="0" applyFont="1" applyFill="1" applyBorder="1" applyAlignment="1" applyProtection="1">
      <alignment horizontal="centerContinuous" vertical="center"/>
      <protection/>
    </xf>
    <xf numFmtId="0" fontId="41" fillId="35" borderId="16" xfId="0" applyFont="1" applyFill="1" applyBorder="1" applyAlignment="1" applyProtection="1">
      <alignment horizontal="center" vertical="top" wrapText="1"/>
      <protection/>
    </xf>
    <xf numFmtId="0" fontId="41" fillId="35" borderId="17" xfId="0" applyFont="1" applyFill="1" applyBorder="1" applyAlignment="1" applyProtection="1">
      <alignment horizontal="center" vertical="top" wrapText="1"/>
      <protection/>
    </xf>
    <xf numFmtId="0" fontId="41" fillId="35" borderId="18" xfId="0" applyFont="1" applyFill="1" applyBorder="1" applyAlignment="1" applyProtection="1">
      <alignment horizontal="center" vertical="top" wrapText="1"/>
      <protection/>
    </xf>
    <xf numFmtId="0" fontId="41" fillId="35" borderId="19" xfId="0" applyFont="1" applyFill="1" applyBorder="1" applyAlignment="1" applyProtection="1">
      <alignment horizontal="center" vertical="top" wrapText="1"/>
      <protection/>
    </xf>
    <xf numFmtId="0" fontId="41" fillId="36" borderId="20" xfId="0" applyFont="1" applyFill="1" applyBorder="1" applyAlignment="1" applyProtection="1">
      <alignment vertical="top" wrapText="1"/>
      <protection/>
    </xf>
    <xf numFmtId="0" fontId="41" fillId="36" borderId="21" xfId="0" applyFont="1" applyFill="1" applyBorder="1" applyAlignment="1" applyProtection="1">
      <alignment vertical="top" wrapText="1"/>
      <protection/>
    </xf>
    <xf numFmtId="0" fontId="41" fillId="36" borderId="22" xfId="0" applyFont="1" applyFill="1" applyBorder="1" applyAlignment="1" applyProtection="1">
      <alignment vertical="top" wrapText="1"/>
      <protection/>
    </xf>
    <xf numFmtId="0" fontId="41" fillId="36" borderId="23" xfId="0" applyFont="1" applyFill="1" applyBorder="1" applyAlignment="1" applyProtection="1">
      <alignment vertical="top" wrapText="1"/>
      <protection/>
    </xf>
    <xf numFmtId="0" fontId="39" fillId="0" borderId="0" xfId="0" applyFont="1" applyAlignment="1" applyProtection="1">
      <alignment horizontal="center" vertical="top"/>
      <protection/>
    </xf>
    <xf numFmtId="0" fontId="39" fillId="0" borderId="24" xfId="0" applyFont="1" applyBorder="1" applyAlignment="1" applyProtection="1">
      <alignment vertical="top" wrapText="1"/>
      <protection/>
    </xf>
    <xf numFmtId="0" fontId="39" fillId="37" borderId="24" xfId="0" applyFont="1" applyFill="1" applyBorder="1" applyAlignment="1" applyProtection="1">
      <alignment vertical="top" wrapText="1"/>
      <protection/>
    </xf>
    <xf numFmtId="0" fontId="41" fillId="38" borderId="24" xfId="0" applyFont="1" applyFill="1" applyBorder="1" applyAlignment="1" applyProtection="1">
      <alignment vertical="top" wrapText="1"/>
      <protection/>
    </xf>
    <xf numFmtId="0" fontId="39" fillId="0" borderId="24" xfId="0" applyFont="1" applyFill="1" applyBorder="1" applyAlignment="1" applyProtection="1">
      <alignment vertical="top" wrapText="1"/>
      <protection/>
    </xf>
    <xf numFmtId="0" fontId="39" fillId="37" borderId="24" xfId="0" applyNumberFormat="1" applyFont="1" applyFill="1" applyBorder="1" applyAlignment="1" applyProtection="1">
      <alignment vertical="top" wrapText="1"/>
      <protection/>
    </xf>
    <xf numFmtId="0" fontId="39" fillId="0" borderId="25" xfId="0" applyNumberFormat="1" applyFont="1" applyBorder="1" applyAlignment="1" applyProtection="1">
      <alignment vertical="top" wrapText="1"/>
      <protection/>
    </xf>
    <xf numFmtId="0" fontId="39" fillId="0" borderId="0" xfId="0" applyFont="1" applyBorder="1" applyAlignment="1" applyProtection="1">
      <alignment horizontal="center"/>
      <protection/>
    </xf>
    <xf numFmtId="0" fontId="41" fillId="0" borderId="0" xfId="0" applyFont="1" applyFill="1" applyBorder="1" applyAlignment="1" applyProtection="1">
      <alignment horizontal="left"/>
      <protection/>
    </xf>
    <xf numFmtId="0" fontId="39" fillId="39" borderId="0" xfId="0" applyFont="1" applyFill="1" applyBorder="1" applyAlignment="1" applyProtection="1">
      <alignment/>
      <protection/>
    </xf>
    <xf numFmtId="0" fontId="39" fillId="37" borderId="0" xfId="0" applyFont="1" applyFill="1" applyBorder="1" applyAlignment="1" applyProtection="1">
      <alignment/>
      <protection/>
    </xf>
    <xf numFmtId="0" fontId="39" fillId="40" borderId="0" xfId="0" applyFont="1" applyFill="1" applyAlignment="1" applyProtection="1">
      <alignment/>
      <protection/>
    </xf>
    <xf numFmtId="0" fontId="39" fillId="40" borderId="0" xfId="0" applyFont="1" applyFill="1" applyBorder="1" applyAlignment="1" applyProtection="1">
      <alignment/>
      <protection/>
    </xf>
    <xf numFmtId="0" fontId="39" fillId="37" borderId="0" xfId="0" applyFont="1" applyFill="1" applyAlignment="1" applyProtection="1">
      <alignment/>
      <protection/>
    </xf>
    <xf numFmtId="0" fontId="39" fillId="39" borderId="0" xfId="0" applyFont="1" applyFill="1" applyAlignment="1" applyProtection="1">
      <alignment/>
      <protection/>
    </xf>
    <xf numFmtId="0" fontId="39" fillId="36" borderId="0" xfId="0" applyFont="1" applyFill="1" applyBorder="1" applyAlignment="1" applyProtection="1">
      <alignment/>
      <protection/>
    </xf>
    <xf numFmtId="2" fontId="39" fillId="0" borderId="0" xfId="0" applyNumberFormat="1" applyFont="1" applyBorder="1" applyAlignment="1" applyProtection="1">
      <alignment/>
      <protection/>
    </xf>
    <xf numFmtId="0" fontId="0" fillId="0" borderId="0" xfId="0"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0"/>
  <sheetViews>
    <sheetView tabSelected="1" zoomScale="80" zoomScaleNormal="80" workbookViewId="0" topLeftCell="B1">
      <selection activeCell="B1" sqref="A1:IV16384"/>
    </sheetView>
  </sheetViews>
  <sheetFormatPr defaultColWidth="9.140625" defaultRowHeight="12.75"/>
  <cols>
    <col min="1" max="1" width="10.7109375" style="57" hidden="1" customWidth="1"/>
    <col min="2" max="2" width="16.7109375" style="57" customWidth="1"/>
    <col min="3" max="3" width="16.8515625" style="57" customWidth="1"/>
    <col min="4" max="5" width="16.7109375" style="57" customWidth="1"/>
    <col min="6" max="6" width="10.57421875" style="57" customWidth="1"/>
    <col min="7" max="7" width="9.7109375" style="57" customWidth="1"/>
    <col min="8" max="8" width="11.28125" style="57" customWidth="1"/>
    <col min="9" max="9" width="19.00390625" style="57" customWidth="1"/>
    <col min="10" max="10" width="50.28125" style="57" customWidth="1"/>
    <col min="11" max="11" width="16.7109375" style="57" customWidth="1"/>
    <col min="12" max="16384" width="9.140625" style="57" customWidth="1"/>
  </cols>
  <sheetData>
    <row r="1" ht="12.75"/>
    <row r="2" spans="2:5" s="14" customFormat="1" ht="18">
      <c r="B2" s="15" t="s">
        <v>144</v>
      </c>
      <c r="C2" s="15"/>
      <c r="D2" s="15"/>
      <c r="E2" s="16"/>
    </row>
    <row r="3" spans="2:11" s="14" customFormat="1" ht="12.75" customHeight="1">
      <c r="B3" s="1"/>
      <c r="C3" s="1"/>
      <c r="D3" s="1"/>
      <c r="E3" s="2"/>
      <c r="F3" s="3"/>
      <c r="G3" s="3"/>
      <c r="H3" s="3"/>
      <c r="I3" s="3"/>
      <c r="J3" s="3"/>
      <c r="K3" s="3"/>
    </row>
    <row r="4" spans="2:11" s="14" customFormat="1" ht="31.5" customHeight="1">
      <c r="B4" s="4" t="s">
        <v>52</v>
      </c>
      <c r="C4" s="4"/>
      <c r="D4" s="4"/>
      <c r="E4" s="5"/>
      <c r="F4" s="17" t="s">
        <v>145</v>
      </c>
      <c r="G4" s="17"/>
      <c r="H4" s="17"/>
      <c r="I4" s="17"/>
      <c r="J4" s="17"/>
      <c r="K4" s="6"/>
    </row>
    <row r="5" spans="2:11" s="14" customFormat="1" ht="9.75" customHeight="1">
      <c r="B5" s="4"/>
      <c r="C5" s="4"/>
      <c r="D5" s="4"/>
      <c r="E5" s="5"/>
      <c r="F5" s="7"/>
      <c r="G5" s="7"/>
      <c r="H5" s="3"/>
      <c r="I5" s="3"/>
      <c r="J5" s="3"/>
      <c r="K5" s="3"/>
    </row>
    <row r="6" spans="2:11" s="14" customFormat="1" ht="15.75">
      <c r="B6" s="4" t="s">
        <v>0</v>
      </c>
      <c r="C6" s="5"/>
      <c r="D6" s="5"/>
      <c r="E6" s="5"/>
      <c r="F6" s="18" t="s">
        <v>35</v>
      </c>
      <c r="G6" s="18"/>
      <c r="H6" s="18"/>
      <c r="I6" s="18"/>
      <c r="J6" s="18"/>
      <c r="K6" s="6"/>
    </row>
    <row r="7" spans="2:11" s="14" customFormat="1" ht="9.75" customHeight="1">
      <c r="B7" s="8"/>
      <c r="C7" s="7"/>
      <c r="D7" s="7"/>
      <c r="E7" s="7"/>
      <c r="F7" s="7"/>
      <c r="G7" s="7"/>
      <c r="H7" s="3"/>
      <c r="I7" s="3"/>
      <c r="J7" s="3"/>
      <c r="K7" s="3"/>
    </row>
    <row r="8" spans="2:11" s="14" customFormat="1" ht="15.75" customHeight="1">
      <c r="B8" s="4" t="s">
        <v>38</v>
      </c>
      <c r="C8" s="5"/>
      <c r="D8" s="5"/>
      <c r="E8" s="5"/>
      <c r="F8" s="18" t="s">
        <v>105</v>
      </c>
      <c r="G8" s="19"/>
      <c r="H8" s="19"/>
      <c r="I8" s="19"/>
      <c r="J8" s="19"/>
      <c r="K8" s="6"/>
    </row>
    <row r="9" spans="2:11" s="14" customFormat="1" ht="10.5" customHeight="1">
      <c r="B9" s="7"/>
      <c r="C9" s="7"/>
      <c r="D9" s="7"/>
      <c r="E9" s="7"/>
      <c r="F9" s="7"/>
      <c r="G9" s="7"/>
      <c r="H9" s="3"/>
      <c r="I9" s="3"/>
      <c r="J9" s="3"/>
      <c r="K9" s="3"/>
    </row>
    <row r="10" spans="2:11" s="14" customFormat="1" ht="15.75">
      <c r="B10" s="4" t="s">
        <v>1</v>
      </c>
      <c r="C10" s="7"/>
      <c r="D10" s="7"/>
      <c r="E10" s="7"/>
      <c r="F10" s="20" t="s">
        <v>36</v>
      </c>
      <c r="G10" s="20"/>
      <c r="H10" s="20"/>
      <c r="I10" s="20"/>
      <c r="J10" s="20"/>
      <c r="K10" s="9"/>
    </row>
    <row r="11" spans="2:11" s="14" customFormat="1" ht="11.25" customHeight="1">
      <c r="B11" s="4"/>
      <c r="C11" s="7"/>
      <c r="D11" s="7"/>
      <c r="E11" s="7"/>
      <c r="F11" s="7"/>
      <c r="G11" s="7"/>
      <c r="H11" s="1"/>
      <c r="I11" s="3"/>
      <c r="J11" s="3"/>
      <c r="K11" s="3"/>
    </row>
    <row r="12" spans="2:11" s="14" customFormat="1" ht="15.75">
      <c r="B12" s="4" t="s">
        <v>2</v>
      </c>
      <c r="C12" s="7"/>
      <c r="D12" s="7"/>
      <c r="E12" s="7"/>
      <c r="F12" s="21">
        <v>43738</v>
      </c>
      <c r="G12" s="22"/>
      <c r="H12" s="22"/>
      <c r="I12" s="22"/>
      <c r="J12" s="22"/>
      <c r="K12" s="6"/>
    </row>
    <row r="13" spans="2:11" s="14" customFormat="1" ht="15.75">
      <c r="B13" s="4"/>
      <c r="C13" s="7"/>
      <c r="D13" s="7"/>
      <c r="E13" s="7"/>
      <c r="F13" s="7"/>
      <c r="G13" s="7"/>
      <c r="H13" s="4"/>
      <c r="I13" s="7"/>
      <c r="J13" s="7"/>
      <c r="K13" s="7"/>
    </row>
    <row r="14" spans="1:13" s="14" customFormat="1" ht="15.75">
      <c r="A14" s="23"/>
      <c r="B14" s="10"/>
      <c r="C14" s="11" t="s">
        <v>58</v>
      </c>
      <c r="D14" s="11"/>
      <c r="E14" s="11"/>
      <c r="F14" s="11"/>
      <c r="G14" s="11"/>
      <c r="H14" s="10"/>
      <c r="I14" s="11"/>
      <c r="J14" s="11"/>
      <c r="K14" s="11"/>
      <c r="L14" s="23"/>
      <c r="M14" s="23"/>
    </row>
    <row r="15" spans="1:13" s="14" customFormat="1" ht="15.75">
      <c r="A15" s="23"/>
      <c r="B15" s="10"/>
      <c r="C15" s="14" t="s">
        <v>31</v>
      </c>
      <c r="D15" s="11" t="s">
        <v>59</v>
      </c>
      <c r="E15" s="11"/>
      <c r="F15" s="11"/>
      <c r="G15" s="11"/>
      <c r="H15" s="10"/>
      <c r="I15" s="11"/>
      <c r="J15" s="11"/>
      <c r="K15" s="11"/>
      <c r="L15" s="23"/>
      <c r="M15" s="23"/>
    </row>
    <row r="16" spans="1:13" s="14" customFormat="1" ht="12.75">
      <c r="A16" s="23"/>
      <c r="C16" s="14" t="s">
        <v>32</v>
      </c>
      <c r="D16" s="14" t="s">
        <v>99</v>
      </c>
      <c r="K16" s="11"/>
      <c r="L16" s="23"/>
      <c r="M16" s="23"/>
    </row>
    <row r="17" spans="1:13" s="14" customFormat="1" ht="12.75">
      <c r="A17" s="23"/>
      <c r="D17" s="14" t="s">
        <v>96</v>
      </c>
      <c r="K17" s="11"/>
      <c r="L17" s="23"/>
      <c r="M17" s="23"/>
    </row>
    <row r="18" spans="1:13" s="14" customFormat="1" ht="12.75">
      <c r="A18" s="23"/>
      <c r="C18" s="14" t="s">
        <v>33</v>
      </c>
      <c r="D18" s="14" t="s">
        <v>146</v>
      </c>
      <c r="K18" s="11"/>
      <c r="L18" s="23"/>
      <c r="M18" s="23"/>
    </row>
    <row r="19" spans="1:13" s="14" customFormat="1" ht="12.75">
      <c r="A19" s="23"/>
      <c r="D19" s="14" t="s">
        <v>147</v>
      </c>
      <c r="K19" s="11"/>
      <c r="L19" s="23"/>
      <c r="M19" s="23"/>
    </row>
    <row r="20" spans="1:13" s="14" customFormat="1" ht="12.75">
      <c r="A20" s="23"/>
      <c r="C20" s="14" t="s">
        <v>39</v>
      </c>
      <c r="D20" s="14" t="s">
        <v>128</v>
      </c>
      <c r="K20" s="11"/>
      <c r="L20" s="23"/>
      <c r="M20" s="23"/>
    </row>
    <row r="21" spans="1:13" s="14" customFormat="1" ht="12.75">
      <c r="A21" s="23"/>
      <c r="C21" s="14" t="s">
        <v>40</v>
      </c>
      <c r="D21" s="14" t="s">
        <v>148</v>
      </c>
      <c r="K21" s="11"/>
      <c r="L21" s="23"/>
      <c r="M21" s="23"/>
    </row>
    <row r="22" spans="1:13" s="14" customFormat="1" ht="12.75">
      <c r="A22" s="23"/>
      <c r="D22" s="14" t="s">
        <v>57</v>
      </c>
      <c r="K22" s="11"/>
      <c r="L22" s="23"/>
      <c r="M22" s="23"/>
    </row>
    <row r="23" spans="1:13" s="14" customFormat="1" ht="12.75">
      <c r="A23" s="23"/>
      <c r="C23" s="14" t="s">
        <v>41</v>
      </c>
      <c r="D23" s="14" t="s">
        <v>149</v>
      </c>
      <c r="K23" s="11"/>
      <c r="L23" s="23"/>
      <c r="M23" s="23"/>
    </row>
    <row r="24" spans="1:13" s="14" customFormat="1" ht="12.75">
      <c r="A24" s="23"/>
      <c r="D24" s="14" t="s">
        <v>150</v>
      </c>
      <c r="K24" s="11"/>
      <c r="L24" s="23"/>
      <c r="M24" s="23"/>
    </row>
    <row r="25" spans="1:13" s="14" customFormat="1" ht="12.75">
      <c r="A25" s="23"/>
      <c r="C25" s="14" t="s">
        <v>56</v>
      </c>
      <c r="D25" s="23" t="s">
        <v>106</v>
      </c>
      <c r="K25" s="11"/>
      <c r="L25" s="23"/>
      <c r="M25" s="23"/>
    </row>
    <row r="26" spans="1:13" s="14" customFormat="1" ht="12.75">
      <c r="A26" s="23"/>
      <c r="C26" s="14" t="s">
        <v>95</v>
      </c>
      <c r="D26" s="24" t="s">
        <v>158</v>
      </c>
      <c r="E26" s="24"/>
      <c r="F26" s="24"/>
      <c r="G26" s="24"/>
      <c r="H26" s="24"/>
      <c r="I26" s="24"/>
      <c r="J26" s="24"/>
      <c r="K26" s="11"/>
      <c r="L26" s="23"/>
      <c r="M26" s="23"/>
    </row>
    <row r="27" spans="1:13" s="14" customFormat="1" ht="12.75">
      <c r="A27" s="23"/>
      <c r="D27" s="14" t="s">
        <v>159</v>
      </c>
      <c r="K27" s="11"/>
      <c r="L27" s="23"/>
      <c r="M27" s="23"/>
    </row>
    <row r="28" spans="1:13" s="14" customFormat="1" ht="12.75">
      <c r="A28" s="23"/>
      <c r="C28" s="14" t="s">
        <v>124</v>
      </c>
      <c r="D28" s="14" t="s">
        <v>129</v>
      </c>
      <c r="K28" s="11"/>
      <c r="L28" s="23"/>
      <c r="M28" s="23"/>
    </row>
    <row r="29" spans="1:13" s="14" customFormat="1" ht="13.5" thickBot="1">
      <c r="A29" s="23"/>
      <c r="K29" s="11"/>
      <c r="L29" s="23"/>
      <c r="M29" s="23"/>
    </row>
    <row r="30" spans="1:11" s="14" customFormat="1" ht="28.5" customHeight="1" thickTop="1">
      <c r="A30" s="25"/>
      <c r="B30" s="26" t="s">
        <v>3</v>
      </c>
      <c r="C30" s="27"/>
      <c r="D30" s="27"/>
      <c r="E30" s="27"/>
      <c r="F30" s="28"/>
      <c r="G30" s="29" t="s">
        <v>4</v>
      </c>
      <c r="H30" s="29"/>
      <c r="I30" s="30"/>
      <c r="J30" s="26" t="s">
        <v>34</v>
      </c>
      <c r="K30" s="31"/>
    </row>
    <row r="31" spans="1:11" s="14" customFormat="1" ht="38.25">
      <c r="A31" s="24"/>
      <c r="B31" s="32" t="s">
        <v>5</v>
      </c>
      <c r="C31" s="33" t="s">
        <v>6</v>
      </c>
      <c r="D31" s="33" t="s">
        <v>7</v>
      </c>
      <c r="E31" s="34" t="s">
        <v>8</v>
      </c>
      <c r="F31" s="32" t="s">
        <v>9</v>
      </c>
      <c r="G31" s="33" t="s">
        <v>10</v>
      </c>
      <c r="H31" s="33" t="s">
        <v>11</v>
      </c>
      <c r="I31" s="34" t="s">
        <v>12</v>
      </c>
      <c r="J31" s="32" t="s">
        <v>13</v>
      </c>
      <c r="K31" s="35" t="s">
        <v>14</v>
      </c>
    </row>
    <row r="32" spans="1:11" s="14" customFormat="1" ht="121.5" customHeight="1">
      <c r="A32" s="24"/>
      <c r="B32" s="36" t="s">
        <v>15</v>
      </c>
      <c r="C32" s="37" t="s">
        <v>16</v>
      </c>
      <c r="D32" s="37" t="s">
        <v>17</v>
      </c>
      <c r="E32" s="38" t="s">
        <v>18</v>
      </c>
      <c r="F32" s="36" t="s">
        <v>19</v>
      </c>
      <c r="G32" s="37" t="s">
        <v>20</v>
      </c>
      <c r="H32" s="37" t="s">
        <v>21</v>
      </c>
      <c r="I32" s="38" t="s">
        <v>22</v>
      </c>
      <c r="J32" s="36" t="s">
        <v>23</v>
      </c>
      <c r="K32" s="39" t="s">
        <v>37</v>
      </c>
    </row>
    <row r="33" spans="1:11" s="14" customFormat="1" ht="227.25" customHeight="1">
      <c r="A33" s="40"/>
      <c r="B33" s="41" t="s">
        <v>107</v>
      </c>
      <c r="C33" s="41" t="s">
        <v>151</v>
      </c>
      <c r="D33" s="41" t="s">
        <v>112</v>
      </c>
      <c r="E33" s="41" t="s">
        <v>62</v>
      </c>
      <c r="F33" s="42" t="s">
        <v>27</v>
      </c>
      <c r="G33" s="42" t="s">
        <v>27</v>
      </c>
      <c r="H33" s="43" t="s">
        <v>27</v>
      </c>
      <c r="I33" s="44" t="s">
        <v>100</v>
      </c>
      <c r="J33" s="44" t="s">
        <v>152</v>
      </c>
      <c r="K33" s="41" t="s">
        <v>25</v>
      </c>
    </row>
    <row r="34" spans="1:11" s="14" customFormat="1" ht="45.75" customHeight="1">
      <c r="A34" s="40"/>
      <c r="B34" s="41" t="s">
        <v>107</v>
      </c>
      <c r="C34" s="41" t="s">
        <v>63</v>
      </c>
      <c r="D34" s="41" t="s">
        <v>43</v>
      </c>
      <c r="E34" s="41" t="s">
        <v>66</v>
      </c>
      <c r="F34" s="42" t="s">
        <v>27</v>
      </c>
      <c r="G34" s="42" t="s">
        <v>25</v>
      </c>
      <c r="H34" s="43" t="s">
        <v>26</v>
      </c>
      <c r="I34" s="44" t="s">
        <v>63</v>
      </c>
      <c r="J34" s="44" t="s">
        <v>63</v>
      </c>
      <c r="K34" s="41"/>
    </row>
    <row r="35" spans="1:11" s="14" customFormat="1" ht="171.75" customHeight="1">
      <c r="A35" s="40"/>
      <c r="B35" s="41" t="s">
        <v>107</v>
      </c>
      <c r="C35" s="41" t="s">
        <v>64</v>
      </c>
      <c r="D35" s="41" t="s">
        <v>113</v>
      </c>
      <c r="E35" s="41" t="s">
        <v>65</v>
      </c>
      <c r="F35" s="42" t="s">
        <v>26</v>
      </c>
      <c r="G35" s="42" t="s">
        <v>26</v>
      </c>
      <c r="H35" s="43" t="s">
        <v>26</v>
      </c>
      <c r="I35" s="44" t="s">
        <v>135</v>
      </c>
      <c r="J35" s="44" t="s">
        <v>63</v>
      </c>
      <c r="K35" s="41" t="s">
        <v>44</v>
      </c>
    </row>
    <row r="36" spans="1:11" s="14" customFormat="1" ht="75" customHeight="1">
      <c r="A36" s="40"/>
      <c r="B36" s="41" t="s">
        <v>60</v>
      </c>
      <c r="C36" s="41" t="s">
        <v>64</v>
      </c>
      <c r="D36" s="41" t="s">
        <v>71</v>
      </c>
      <c r="E36" s="41" t="s">
        <v>67</v>
      </c>
      <c r="F36" s="42" t="s">
        <v>26</v>
      </c>
      <c r="G36" s="42" t="s">
        <v>26</v>
      </c>
      <c r="H36" s="43" t="s">
        <v>26</v>
      </c>
      <c r="I36" s="44" t="s">
        <v>70</v>
      </c>
      <c r="J36" s="44" t="s">
        <v>63</v>
      </c>
      <c r="K36" s="41" t="s">
        <v>24</v>
      </c>
    </row>
    <row r="37" spans="1:11" s="14" customFormat="1" ht="116.25" customHeight="1">
      <c r="A37" s="40"/>
      <c r="B37" s="41" t="s">
        <v>69</v>
      </c>
      <c r="C37" s="41" t="s">
        <v>130</v>
      </c>
      <c r="D37" s="41" t="s">
        <v>153</v>
      </c>
      <c r="E37" s="41" t="s">
        <v>131</v>
      </c>
      <c r="F37" s="42" t="s">
        <v>26</v>
      </c>
      <c r="G37" s="42" t="s">
        <v>26</v>
      </c>
      <c r="H37" s="43" t="s">
        <v>26</v>
      </c>
      <c r="I37" s="44" t="s">
        <v>136</v>
      </c>
      <c r="J37" s="44" t="s">
        <v>137</v>
      </c>
      <c r="K37" s="41" t="s">
        <v>25</v>
      </c>
    </row>
    <row r="38" spans="1:11" s="14" customFormat="1" ht="70.5" customHeight="1">
      <c r="A38" s="40"/>
      <c r="B38" s="41" t="s">
        <v>42</v>
      </c>
      <c r="C38" s="41" t="s">
        <v>110</v>
      </c>
      <c r="D38" s="41" t="s">
        <v>111</v>
      </c>
      <c r="E38" s="41" t="s">
        <v>117</v>
      </c>
      <c r="F38" s="42" t="s">
        <v>26</v>
      </c>
      <c r="G38" s="42" t="s">
        <v>26</v>
      </c>
      <c r="H38" s="43" t="s">
        <v>26</v>
      </c>
      <c r="I38" s="44" t="s">
        <v>138</v>
      </c>
      <c r="J38" s="44" t="s">
        <v>154</v>
      </c>
      <c r="K38" s="41" t="s">
        <v>25</v>
      </c>
    </row>
    <row r="39" spans="1:11" s="14" customFormat="1" ht="332.25" customHeight="1">
      <c r="A39" s="40"/>
      <c r="B39" s="41" t="s">
        <v>42</v>
      </c>
      <c r="C39" s="41" t="s">
        <v>45</v>
      </c>
      <c r="D39" s="41" t="s">
        <v>114</v>
      </c>
      <c r="E39" s="41" t="s">
        <v>62</v>
      </c>
      <c r="F39" s="42" t="s">
        <v>27</v>
      </c>
      <c r="G39" s="42" t="s">
        <v>27</v>
      </c>
      <c r="H39" s="43" t="s">
        <v>27</v>
      </c>
      <c r="I39" s="44" t="s">
        <v>140</v>
      </c>
      <c r="J39" s="44" t="s">
        <v>141</v>
      </c>
      <c r="K39" s="41" t="s">
        <v>25</v>
      </c>
    </row>
    <row r="40" spans="1:11" s="14" customFormat="1" ht="89.25" customHeight="1">
      <c r="A40" s="40"/>
      <c r="B40" s="41" t="s">
        <v>107</v>
      </c>
      <c r="C40" s="41" t="s">
        <v>116</v>
      </c>
      <c r="D40" s="41" t="s">
        <v>115</v>
      </c>
      <c r="E40" s="41" t="s">
        <v>68</v>
      </c>
      <c r="F40" s="42" t="s">
        <v>26</v>
      </c>
      <c r="G40" s="42" t="s">
        <v>26</v>
      </c>
      <c r="H40" s="43" t="s">
        <v>26</v>
      </c>
      <c r="I40" s="44" t="s">
        <v>139</v>
      </c>
      <c r="J40" s="44" t="s">
        <v>102</v>
      </c>
      <c r="K40" s="41" t="s">
        <v>25</v>
      </c>
    </row>
    <row r="41" spans="1:11" s="14" customFormat="1" ht="265.5" customHeight="1">
      <c r="A41" s="40"/>
      <c r="B41" s="41" t="s">
        <v>107</v>
      </c>
      <c r="C41" s="41" t="s">
        <v>125</v>
      </c>
      <c r="D41" s="41" t="s">
        <v>126</v>
      </c>
      <c r="E41" s="41" t="s">
        <v>118</v>
      </c>
      <c r="F41" s="42" t="s">
        <v>27</v>
      </c>
      <c r="G41" s="42" t="s">
        <v>26</v>
      </c>
      <c r="H41" s="43" t="s">
        <v>27</v>
      </c>
      <c r="I41" s="44" t="s">
        <v>127</v>
      </c>
      <c r="J41" s="44" t="s">
        <v>142</v>
      </c>
      <c r="K41" s="41" t="s">
        <v>25</v>
      </c>
    </row>
    <row r="42" spans="1:11" s="14" customFormat="1" ht="72.75" customHeight="1">
      <c r="A42" s="40"/>
      <c r="B42" s="41" t="s">
        <v>63</v>
      </c>
      <c r="C42" s="41" t="s">
        <v>46</v>
      </c>
      <c r="D42" s="41" t="s">
        <v>72</v>
      </c>
      <c r="E42" s="41" t="s">
        <v>118</v>
      </c>
      <c r="F42" s="45" t="s">
        <v>27</v>
      </c>
      <c r="G42" s="42" t="s">
        <v>26</v>
      </c>
      <c r="H42" s="43" t="s">
        <v>27</v>
      </c>
      <c r="I42" s="44" t="s">
        <v>47</v>
      </c>
      <c r="J42" s="44" t="s">
        <v>63</v>
      </c>
      <c r="K42" s="41" t="s">
        <v>25</v>
      </c>
    </row>
    <row r="43" spans="1:11" s="14" customFormat="1" ht="140.25" customHeight="1">
      <c r="A43" s="40"/>
      <c r="B43" s="41" t="s">
        <v>53</v>
      </c>
      <c r="C43" s="41" t="s">
        <v>73</v>
      </c>
      <c r="D43" s="41" t="s">
        <v>61</v>
      </c>
      <c r="E43" s="41" t="s">
        <v>48</v>
      </c>
      <c r="F43" s="42" t="s">
        <v>25</v>
      </c>
      <c r="G43" s="42" t="s">
        <v>26</v>
      </c>
      <c r="H43" s="43" t="s">
        <v>26</v>
      </c>
      <c r="I43" s="44" t="s">
        <v>91</v>
      </c>
      <c r="J43" s="44" t="s">
        <v>132</v>
      </c>
      <c r="K43" s="41" t="s">
        <v>25</v>
      </c>
    </row>
    <row r="44" spans="1:11" s="14" customFormat="1" ht="144.75" customHeight="1">
      <c r="A44" s="40"/>
      <c r="B44" s="41" t="s">
        <v>74</v>
      </c>
      <c r="C44" s="41" t="s">
        <v>75</v>
      </c>
      <c r="D44" s="41" t="s">
        <v>76</v>
      </c>
      <c r="E44" s="41" t="s">
        <v>119</v>
      </c>
      <c r="F44" s="42" t="s">
        <v>26</v>
      </c>
      <c r="G44" s="42" t="s">
        <v>26</v>
      </c>
      <c r="H44" s="43" t="s">
        <v>26</v>
      </c>
      <c r="I44" s="44" t="s">
        <v>92</v>
      </c>
      <c r="J44" s="46" t="s">
        <v>133</v>
      </c>
      <c r="K44" s="41" t="s">
        <v>25</v>
      </c>
    </row>
    <row r="45" spans="1:11" s="14" customFormat="1" ht="208.5" customHeight="1">
      <c r="A45" s="40"/>
      <c r="B45" s="41" t="s">
        <v>53</v>
      </c>
      <c r="C45" s="41" t="s">
        <v>77</v>
      </c>
      <c r="D45" s="41" t="s">
        <v>78</v>
      </c>
      <c r="E45" s="41" t="s">
        <v>79</v>
      </c>
      <c r="F45" s="42" t="s">
        <v>25</v>
      </c>
      <c r="G45" s="42" t="s">
        <v>25</v>
      </c>
      <c r="H45" s="43" t="s">
        <v>25</v>
      </c>
      <c r="I45" s="44" t="s">
        <v>101</v>
      </c>
      <c r="J45" s="44" t="s">
        <v>155</v>
      </c>
      <c r="K45" s="41" t="s">
        <v>25</v>
      </c>
    </row>
    <row r="46" spans="1:11" s="14" customFormat="1" ht="141.75" customHeight="1">
      <c r="A46" s="40"/>
      <c r="B46" s="41" t="s">
        <v>89</v>
      </c>
      <c r="C46" s="41" t="s">
        <v>90</v>
      </c>
      <c r="D46" s="41" t="s">
        <v>134</v>
      </c>
      <c r="E46" s="41" t="s">
        <v>87</v>
      </c>
      <c r="F46" s="42" t="s">
        <v>26</v>
      </c>
      <c r="G46" s="42" t="s">
        <v>25</v>
      </c>
      <c r="H46" s="43" t="s">
        <v>25</v>
      </c>
      <c r="I46" s="44" t="s">
        <v>63</v>
      </c>
      <c r="J46" s="44" t="s">
        <v>156</v>
      </c>
      <c r="K46" s="41" t="s">
        <v>25</v>
      </c>
    </row>
    <row r="47" spans="1:11" s="14" customFormat="1" ht="214.5" customHeight="1">
      <c r="A47" s="40"/>
      <c r="B47" s="41" t="s">
        <v>88</v>
      </c>
      <c r="C47" s="41" t="s">
        <v>80</v>
      </c>
      <c r="D47" s="41" t="s">
        <v>120</v>
      </c>
      <c r="E47" s="41" t="s">
        <v>49</v>
      </c>
      <c r="F47" s="42" t="s">
        <v>27</v>
      </c>
      <c r="G47" s="42" t="s">
        <v>26</v>
      </c>
      <c r="H47" s="43" t="s">
        <v>27</v>
      </c>
      <c r="I47" s="44" t="s">
        <v>93</v>
      </c>
      <c r="J47" s="44" t="s">
        <v>143</v>
      </c>
      <c r="K47" s="41" t="s">
        <v>25</v>
      </c>
    </row>
    <row r="48" spans="1:11" s="14" customFormat="1" ht="162.75" customHeight="1">
      <c r="A48" s="40"/>
      <c r="B48" s="41" t="s">
        <v>88</v>
      </c>
      <c r="C48" s="41" t="s">
        <v>63</v>
      </c>
      <c r="D48" s="41" t="s">
        <v>121</v>
      </c>
      <c r="E48" s="41" t="s">
        <v>122</v>
      </c>
      <c r="F48" s="42" t="s">
        <v>27</v>
      </c>
      <c r="G48" s="42" t="s">
        <v>25</v>
      </c>
      <c r="H48" s="43" t="s">
        <v>26</v>
      </c>
      <c r="I48" s="44" t="s">
        <v>94</v>
      </c>
      <c r="J48" s="44" t="s">
        <v>63</v>
      </c>
      <c r="K48" s="41" t="s">
        <v>25</v>
      </c>
    </row>
    <row r="49" spans="1:11" s="14" customFormat="1" ht="227.25" customHeight="1">
      <c r="A49" s="40"/>
      <c r="B49" s="41" t="s">
        <v>54</v>
      </c>
      <c r="C49" s="41" t="s">
        <v>63</v>
      </c>
      <c r="D49" s="41" t="s">
        <v>55</v>
      </c>
      <c r="E49" s="41" t="s">
        <v>81</v>
      </c>
      <c r="F49" s="42" t="s">
        <v>27</v>
      </c>
      <c r="G49" s="42" t="s">
        <v>26</v>
      </c>
      <c r="H49" s="43" t="s">
        <v>27</v>
      </c>
      <c r="I49" s="44" t="s">
        <v>98</v>
      </c>
      <c r="J49" s="44" t="s">
        <v>63</v>
      </c>
      <c r="K49" s="41" t="s">
        <v>25</v>
      </c>
    </row>
    <row r="50" spans="1:11" s="14" customFormat="1" ht="186" customHeight="1">
      <c r="A50" s="40"/>
      <c r="B50" s="41" t="s">
        <v>50</v>
      </c>
      <c r="C50" s="41" t="s">
        <v>63</v>
      </c>
      <c r="D50" s="41" t="s">
        <v>82</v>
      </c>
      <c r="E50" s="41" t="s">
        <v>83</v>
      </c>
      <c r="F50" s="42" t="s">
        <v>27</v>
      </c>
      <c r="G50" s="42" t="s">
        <v>27</v>
      </c>
      <c r="H50" s="43" t="s">
        <v>27</v>
      </c>
      <c r="I50" s="44" t="s">
        <v>97</v>
      </c>
      <c r="J50" s="44" t="s">
        <v>157</v>
      </c>
      <c r="K50" s="41" t="s">
        <v>25</v>
      </c>
    </row>
    <row r="51" spans="1:11" s="14" customFormat="1" ht="78.75" customHeight="1">
      <c r="A51" s="40"/>
      <c r="B51" s="41" t="s">
        <v>107</v>
      </c>
      <c r="C51" s="41" t="s">
        <v>109</v>
      </c>
      <c r="D51" s="41" t="s">
        <v>84</v>
      </c>
      <c r="E51" s="41" t="s">
        <v>123</v>
      </c>
      <c r="F51" s="42" t="s">
        <v>25</v>
      </c>
      <c r="G51" s="42" t="s">
        <v>26</v>
      </c>
      <c r="H51" s="43" t="s">
        <v>26</v>
      </c>
      <c r="I51" s="44" t="s">
        <v>85</v>
      </c>
      <c r="J51" s="44" t="s">
        <v>103</v>
      </c>
      <c r="K51" s="41" t="s">
        <v>25</v>
      </c>
    </row>
    <row r="52" spans="1:11" s="14" customFormat="1" ht="133.5" customHeight="1">
      <c r="A52" s="40"/>
      <c r="B52" s="41" t="s">
        <v>108</v>
      </c>
      <c r="C52" s="41" t="s">
        <v>51</v>
      </c>
      <c r="D52" s="41" t="s">
        <v>104</v>
      </c>
      <c r="E52" s="41" t="s">
        <v>51</v>
      </c>
      <c r="F52" s="42" t="s">
        <v>26</v>
      </c>
      <c r="G52" s="42" t="s">
        <v>26</v>
      </c>
      <c r="H52" s="43" t="s">
        <v>26</v>
      </c>
      <c r="I52" s="44" t="s">
        <v>86</v>
      </c>
      <c r="J52" s="44" t="s">
        <v>160</v>
      </c>
      <c r="K52" s="41" t="s">
        <v>25</v>
      </c>
    </row>
    <row r="53" spans="1:11" s="14" customFormat="1" ht="12.75">
      <c r="A53" s="47"/>
      <c r="B53" s="24"/>
      <c r="C53" s="24"/>
      <c r="D53" s="24"/>
      <c r="E53" s="24"/>
      <c r="F53" s="11"/>
      <c r="G53" s="11"/>
      <c r="H53" s="11"/>
      <c r="I53" s="11"/>
      <c r="J53" s="24"/>
      <c r="K53" s="24"/>
    </row>
    <row r="54" spans="1:11" s="14" customFormat="1" ht="15.75">
      <c r="A54" s="47"/>
      <c r="B54" s="12" t="s">
        <v>28</v>
      </c>
      <c r="C54" s="11" t="s">
        <v>29</v>
      </c>
      <c r="D54" s="11"/>
      <c r="E54" s="11"/>
      <c r="F54" s="11"/>
      <c r="G54" s="11"/>
      <c r="H54" s="10"/>
      <c r="I54" s="11"/>
      <c r="J54" s="11"/>
      <c r="K54" s="24"/>
    </row>
    <row r="55" spans="1:11" s="14" customFormat="1" ht="15.75">
      <c r="A55" s="47"/>
      <c r="B55" s="13"/>
      <c r="C55" s="11" t="s">
        <v>30</v>
      </c>
      <c r="D55" s="11"/>
      <c r="E55" s="11"/>
      <c r="F55" s="11"/>
      <c r="G55" s="11"/>
      <c r="H55" s="10"/>
      <c r="I55" s="11"/>
      <c r="J55" s="11"/>
      <c r="K55" s="24"/>
    </row>
    <row r="56" spans="1:11" s="14" customFormat="1" ht="15.75">
      <c r="A56" s="47"/>
      <c r="B56" s="13"/>
      <c r="C56" s="11"/>
      <c r="D56" s="11"/>
      <c r="E56" s="11"/>
      <c r="F56" s="11"/>
      <c r="G56" s="11"/>
      <c r="H56" s="10"/>
      <c r="I56" s="11"/>
      <c r="J56" s="11"/>
      <c r="K56" s="24"/>
    </row>
    <row r="57" spans="1:11" s="14" customFormat="1" ht="15.75" hidden="1">
      <c r="A57" s="47"/>
      <c r="B57" s="13"/>
      <c r="C57" s="11"/>
      <c r="D57" s="11"/>
      <c r="E57" s="11"/>
      <c r="F57" s="11"/>
      <c r="G57" s="11"/>
      <c r="H57" s="10"/>
      <c r="I57" s="11"/>
      <c r="J57" s="11"/>
      <c r="K57" s="24"/>
    </row>
    <row r="58" spans="1:11" s="14" customFormat="1" ht="12.75" hidden="1">
      <c r="A58" s="47"/>
      <c r="B58" s="24"/>
      <c r="C58" s="24"/>
      <c r="D58" s="24"/>
      <c r="E58" s="24"/>
      <c r="F58" s="11"/>
      <c r="G58" s="11"/>
      <c r="H58" s="11"/>
      <c r="I58" s="11"/>
      <c r="J58" s="24"/>
      <c r="K58" s="24"/>
    </row>
    <row r="59" spans="1:11" s="14" customFormat="1" ht="12.75" hidden="1">
      <c r="A59" s="47"/>
      <c r="B59" s="24"/>
      <c r="C59" s="48" t="s">
        <v>24</v>
      </c>
      <c r="D59" s="48" t="s">
        <v>25</v>
      </c>
      <c r="E59" s="48" t="s">
        <v>26</v>
      </c>
      <c r="F59" s="48" t="s">
        <v>27</v>
      </c>
      <c r="G59" s="11"/>
      <c r="H59" s="11"/>
      <c r="I59" s="11"/>
      <c r="J59" s="24"/>
      <c r="K59" s="24"/>
    </row>
    <row r="60" spans="1:11" s="14" customFormat="1" ht="12.75" hidden="1">
      <c r="A60" s="47"/>
      <c r="B60" s="13" t="s">
        <v>27</v>
      </c>
      <c r="C60" s="49">
        <v>4</v>
      </c>
      <c r="D60" s="50">
        <v>8</v>
      </c>
      <c r="E60" s="51">
        <v>12</v>
      </c>
      <c r="F60" s="52">
        <v>16</v>
      </c>
      <c r="G60" s="11"/>
      <c r="H60" s="11"/>
      <c r="I60" s="11"/>
      <c r="J60" s="24"/>
      <c r="K60" s="24"/>
    </row>
    <row r="61" spans="1:11" s="14" customFormat="1" ht="12.75" hidden="1">
      <c r="A61" s="47"/>
      <c r="B61" s="13" t="s">
        <v>26</v>
      </c>
      <c r="C61" s="49">
        <v>3</v>
      </c>
      <c r="D61" s="50">
        <v>6</v>
      </c>
      <c r="E61" s="53">
        <v>9</v>
      </c>
      <c r="F61" s="52">
        <v>12</v>
      </c>
      <c r="G61" s="11"/>
      <c r="H61" s="11"/>
      <c r="I61" s="11"/>
      <c r="J61" s="24"/>
      <c r="K61" s="24"/>
    </row>
    <row r="62" spans="1:11" s="14" customFormat="1" ht="12.75" hidden="1">
      <c r="A62" s="47"/>
      <c r="B62" s="13" t="s">
        <v>25</v>
      </c>
      <c r="C62" s="49">
        <v>2</v>
      </c>
      <c r="D62" s="49">
        <v>4</v>
      </c>
      <c r="E62" s="53">
        <v>6</v>
      </c>
      <c r="F62" s="50">
        <v>8</v>
      </c>
      <c r="G62" s="11"/>
      <c r="H62" s="11"/>
      <c r="I62" s="11"/>
      <c r="J62" s="24"/>
      <c r="K62" s="24"/>
    </row>
    <row r="63" spans="1:11" s="14" customFormat="1" ht="12.75" hidden="1">
      <c r="A63" s="47"/>
      <c r="B63" s="13" t="s">
        <v>24</v>
      </c>
      <c r="C63" s="49">
        <v>1</v>
      </c>
      <c r="D63" s="49">
        <v>2</v>
      </c>
      <c r="E63" s="54">
        <v>3</v>
      </c>
      <c r="F63" s="49">
        <v>4</v>
      </c>
      <c r="G63" s="11"/>
      <c r="H63" s="11"/>
      <c r="I63" s="11"/>
      <c r="J63" s="24"/>
      <c r="K63" s="24"/>
    </row>
    <row r="64" spans="1:11" s="14" customFormat="1" ht="12.75" hidden="1">
      <c r="A64" s="47"/>
      <c r="B64" s="23"/>
      <c r="C64" s="11"/>
      <c r="D64" s="11"/>
      <c r="E64" s="23"/>
      <c r="F64" s="11"/>
      <c r="G64" s="11"/>
      <c r="H64" s="11"/>
      <c r="I64" s="11"/>
      <c r="J64" s="24"/>
      <c r="K64" s="24"/>
    </row>
    <row r="65" spans="1:11" s="14" customFormat="1" ht="12.75" hidden="1">
      <c r="A65" s="47"/>
      <c r="B65" s="24"/>
      <c r="C65" s="24"/>
      <c r="D65" s="24"/>
      <c r="E65" s="24"/>
      <c r="F65" s="11"/>
      <c r="G65" s="11"/>
      <c r="H65" s="11"/>
      <c r="I65" s="11"/>
      <c r="J65" s="24"/>
      <c r="K65" s="24"/>
    </row>
    <row r="66" spans="1:11" s="14" customFormat="1" ht="12.75" hidden="1">
      <c r="A66" s="47"/>
      <c r="B66" s="24"/>
      <c r="C66" s="24"/>
      <c r="D66" s="24"/>
      <c r="E66" s="24"/>
      <c r="F66" s="11"/>
      <c r="G66" s="11"/>
      <c r="H66" s="11"/>
      <c r="I66" s="11"/>
      <c r="J66" s="24"/>
      <c r="K66" s="24"/>
    </row>
    <row r="67" spans="1:11" s="14" customFormat="1" ht="12.75" hidden="1">
      <c r="A67" s="47"/>
      <c r="B67" s="24"/>
      <c r="C67" s="24"/>
      <c r="D67" s="24"/>
      <c r="E67" s="24"/>
      <c r="F67" s="11" t="s">
        <v>24</v>
      </c>
      <c r="G67" s="11"/>
      <c r="H67" s="55">
        <f>IF(F47="",0,IF(F47="Very low",1,IF(F47="Low",2,IF(F47="Medium",3,IF(F47="High",4,F49)))))</f>
        <v>4</v>
      </c>
      <c r="I67" s="55">
        <f>IF(G47="",0,IF(G47="Very low",1,IF(G47="Low",2,IF(G47="Medium",3,IF(G47="High",4,G49)))))</f>
        <v>3</v>
      </c>
      <c r="J67" s="56">
        <f>IF(H67*I67=0,"",IF(H67*I67&gt;0.5,H67*I67))</f>
        <v>12</v>
      </c>
      <c r="K67" s="24" t="str">
        <f>IF(J67="","",IF(J67&lt;5,"Low",IF(J67&lt;11,"Medium",IF(J67&gt;11,"High"))))</f>
        <v>High</v>
      </c>
    </row>
    <row r="68" spans="1:11" s="14" customFormat="1" ht="12.75" hidden="1">
      <c r="A68" s="47"/>
      <c r="B68" s="24"/>
      <c r="C68" s="24"/>
      <c r="D68" s="24"/>
      <c r="E68" s="24"/>
      <c r="F68" s="11" t="s">
        <v>25</v>
      </c>
      <c r="G68" s="11"/>
      <c r="H68" s="55">
        <f>IF(F49="",0,IF(F49="Very low",1,IF(F49="Low",2,IF(F49="Medium",3,IF(F49="High",4,#REF!)))))</f>
        <v>4</v>
      </c>
      <c r="I68" s="55">
        <f>IF(G49="",0,IF(G49="Very low",1,IF(G49="Low",2,IF(G49="Medium",3,IF(G49="High",4,#REF!)))))</f>
        <v>3</v>
      </c>
      <c r="J68" s="56">
        <f aca="true" t="shared" si="0" ref="J68:J86">IF(H68*I68=0,"",IF(H68*I68&gt;0.5,H68*I68))</f>
        <v>12</v>
      </c>
      <c r="K68" s="24" t="str">
        <f aca="true" t="shared" si="1" ref="K68:K86">IF(J68="","",IF(J68&lt;5,"Low",IF(J68&lt;11,"Medium",IF(J68&gt;11,"High"))))</f>
        <v>High</v>
      </c>
    </row>
    <row r="69" spans="1:11" s="14" customFormat="1" ht="12.75" hidden="1">
      <c r="A69" s="47"/>
      <c r="B69" s="24"/>
      <c r="C69" s="24"/>
      <c r="D69" s="24"/>
      <c r="E69" s="24"/>
      <c r="F69" s="11" t="s">
        <v>26</v>
      </c>
      <c r="G69" s="11"/>
      <c r="H69" s="55" t="e">
        <f>IF(#REF!="",0,IF(#REF!="Very low",1,IF(#REF!="Low",2,IF(#REF!="Medium",3,IF(#REF!="High",4,F33)))))</f>
        <v>#REF!</v>
      </c>
      <c r="I69" s="55" t="e">
        <f>IF(#REF!="",0,IF(#REF!="Very low",1,IF(#REF!="Low",2,IF(#REF!="Medium",3,IF(#REF!="High",4,G33)))))</f>
        <v>#REF!</v>
      </c>
      <c r="J69" s="56" t="e">
        <f t="shared" si="0"/>
        <v>#REF!</v>
      </c>
      <c r="K69" s="24" t="e">
        <f t="shared" si="1"/>
        <v>#REF!</v>
      </c>
    </row>
    <row r="70" spans="1:11" s="14" customFormat="1" ht="12.75" hidden="1">
      <c r="A70" s="47"/>
      <c r="B70" s="24"/>
      <c r="C70" s="24"/>
      <c r="D70" s="24"/>
      <c r="E70" s="24"/>
      <c r="F70" s="11" t="s">
        <v>27</v>
      </c>
      <c r="G70" s="11"/>
      <c r="H70" s="55">
        <f>IF(F33="",0,IF(F33="Very low",1,IF(F33="Low",2,IF(F33="Medium",3,IF(F33="High",4,#REF!)))))</f>
        <v>4</v>
      </c>
      <c r="I70" s="55">
        <f>IF(G33="",0,IF(G33="Very low",1,IF(G33="Low",2,IF(G33="Medium",3,IF(G33="High",4,#REF!)))))</f>
        <v>4</v>
      </c>
      <c r="J70" s="56">
        <f t="shared" si="0"/>
        <v>16</v>
      </c>
      <c r="K70" s="24" t="str">
        <f t="shared" si="1"/>
        <v>High</v>
      </c>
    </row>
    <row r="71" spans="1:11" s="14" customFormat="1" ht="12.75" hidden="1">
      <c r="A71" s="47"/>
      <c r="B71" s="24"/>
      <c r="C71" s="24"/>
      <c r="D71" s="24"/>
      <c r="E71" s="24"/>
      <c r="F71" s="11"/>
      <c r="G71" s="11"/>
      <c r="H71" s="55" t="e">
        <f>IF(#REF!="",0,IF(#REF!="Very low",1,IF(#REF!="Low",2,IF(#REF!="Medium",3,IF(#REF!="High",4,#REF!)))))</f>
        <v>#REF!</v>
      </c>
      <c r="I71" s="55" t="e">
        <f>IF(#REF!="",0,IF(#REF!="Very low",1,IF(#REF!="Low",2,IF(#REF!="Medium",3,IF(#REF!="High",4,#REF!)))))</f>
        <v>#REF!</v>
      </c>
      <c r="J71" s="56" t="e">
        <f t="shared" si="0"/>
        <v>#REF!</v>
      </c>
      <c r="K71" s="24" t="e">
        <f t="shared" si="1"/>
        <v>#REF!</v>
      </c>
    </row>
    <row r="72" spans="1:11" s="14" customFormat="1" ht="12.75" hidden="1">
      <c r="A72" s="47"/>
      <c r="B72" s="24"/>
      <c r="C72" s="24"/>
      <c r="D72" s="24"/>
      <c r="E72" s="24"/>
      <c r="F72" s="11"/>
      <c r="G72" s="11"/>
      <c r="H72" s="55" t="e">
        <f>IF(#REF!="",0,IF(#REF!="Very low",1,IF(#REF!="Low",2,IF(#REF!="Medium",3,IF(#REF!="High",4,F38)))))</f>
        <v>#REF!</v>
      </c>
      <c r="I72" s="55" t="e">
        <f>IF(#REF!="",0,IF(#REF!="Very low",1,IF(#REF!="Low",2,IF(#REF!="Medium",3,IF(#REF!="High",4,G38)))))</f>
        <v>#REF!</v>
      </c>
      <c r="J72" s="56" t="e">
        <f t="shared" si="0"/>
        <v>#REF!</v>
      </c>
      <c r="K72" s="24" t="e">
        <f t="shared" si="1"/>
        <v>#REF!</v>
      </c>
    </row>
    <row r="73" spans="1:11" s="14" customFormat="1" ht="12.75" hidden="1">
      <c r="A73" s="47"/>
      <c r="B73" s="24"/>
      <c r="C73" s="24"/>
      <c r="D73" s="24"/>
      <c r="E73" s="24"/>
      <c r="F73" s="11"/>
      <c r="G73" s="11"/>
      <c r="H73" s="55">
        <f>IF(F38="",0,IF(F38="Very low",1,IF(F38="Low",2,IF(F38="Medium",3,IF(F38="High",4,F39)))))</f>
        <v>3</v>
      </c>
      <c r="I73" s="55">
        <f>IF(G38="",0,IF(G38="Very low",1,IF(G38="Low",2,IF(G38="Medium",3,IF(G38="High",4,G39)))))</f>
        <v>3</v>
      </c>
      <c r="J73" s="56">
        <f t="shared" si="0"/>
        <v>9</v>
      </c>
      <c r="K73" s="24" t="str">
        <f t="shared" si="1"/>
        <v>Medium</v>
      </c>
    </row>
    <row r="74" spans="1:11" s="14" customFormat="1" ht="12.75" hidden="1">
      <c r="A74" s="47"/>
      <c r="B74" s="24"/>
      <c r="C74" s="24"/>
      <c r="D74" s="24"/>
      <c r="E74" s="24"/>
      <c r="F74" s="11"/>
      <c r="G74" s="11"/>
      <c r="H74" s="55">
        <f>IF(F39="",0,IF(F39="Very low",1,IF(F39="Low",2,IF(F39="Medium",3,IF(F39="High",4,#REF!)))))</f>
        <v>4</v>
      </c>
      <c r="I74" s="55">
        <f>IF(G39="",0,IF(G39="Very low",1,IF(G39="Low",2,IF(G39="Medium",3,IF(G39="High",4,#REF!)))))</f>
        <v>4</v>
      </c>
      <c r="J74" s="56">
        <f t="shared" si="0"/>
        <v>16</v>
      </c>
      <c r="K74" s="24" t="str">
        <f t="shared" si="1"/>
        <v>High</v>
      </c>
    </row>
    <row r="75" spans="1:11" s="14" customFormat="1" ht="12.75" hidden="1">
      <c r="A75" s="47"/>
      <c r="B75" s="24"/>
      <c r="C75" s="11" t="s">
        <v>24</v>
      </c>
      <c r="D75" s="11" t="s">
        <v>25</v>
      </c>
      <c r="E75" s="11" t="s">
        <v>26</v>
      </c>
      <c r="F75" s="11" t="s">
        <v>27</v>
      </c>
      <c r="G75" s="11"/>
      <c r="H75" s="55" t="e">
        <f>IF(#REF!="",0,IF(#REF!="Very low",1,IF(#REF!="Low",2,IF(#REF!="Medium",3,IF(#REF!="High",4,#REF!)))))</f>
        <v>#REF!</v>
      </c>
      <c r="I75" s="55" t="e">
        <f>IF(#REF!="",0,IF(#REF!="Very low",1,IF(#REF!="Low",2,IF(#REF!="Medium",3,IF(#REF!="High",4,#REF!)))))</f>
        <v>#REF!</v>
      </c>
      <c r="J75" s="56" t="e">
        <f t="shared" si="0"/>
        <v>#REF!</v>
      </c>
      <c r="K75" s="24" t="e">
        <f t="shared" si="1"/>
        <v>#REF!</v>
      </c>
    </row>
    <row r="76" spans="1:11" s="14" customFormat="1" ht="12.75" hidden="1">
      <c r="A76" s="47"/>
      <c r="B76" s="11" t="s">
        <v>24</v>
      </c>
      <c r="C76" s="49">
        <v>1</v>
      </c>
      <c r="D76" s="49">
        <v>2</v>
      </c>
      <c r="E76" s="54">
        <v>3</v>
      </c>
      <c r="F76" s="49">
        <v>4</v>
      </c>
      <c r="G76" s="11"/>
      <c r="H76" s="55" t="e">
        <f>IF(#REF!="",0,IF(#REF!="Very low",1,IF(#REF!="Low",2,IF(#REF!="Medium",3,IF(#REF!="High",4,F41)))))</f>
        <v>#REF!</v>
      </c>
      <c r="I76" s="55" t="e">
        <f>IF(#REF!="",0,IF(#REF!="Very low",1,IF(#REF!="Low",2,IF(#REF!="Medium",3,IF(#REF!="High",4,G41)))))</f>
        <v>#REF!</v>
      </c>
      <c r="J76" s="56" t="e">
        <f t="shared" si="0"/>
        <v>#REF!</v>
      </c>
      <c r="K76" s="24" t="e">
        <f t="shared" si="1"/>
        <v>#REF!</v>
      </c>
    </row>
    <row r="77" spans="1:11" s="14" customFormat="1" ht="12.75" hidden="1">
      <c r="A77" s="47"/>
      <c r="B77" s="11" t="s">
        <v>25</v>
      </c>
      <c r="C77" s="49">
        <v>2</v>
      </c>
      <c r="D77" s="49">
        <v>4</v>
      </c>
      <c r="E77" s="53">
        <v>6</v>
      </c>
      <c r="F77" s="50">
        <v>8</v>
      </c>
      <c r="G77" s="11"/>
      <c r="H77" s="55">
        <f>IF(F41="",0,IF(F41="Very low",1,IF(F41="Low",2,IF(F41="Medium",3,IF(F41="High",4,#REF!)))))</f>
        <v>4</v>
      </c>
      <c r="I77" s="55">
        <f>IF(G41="",0,IF(G41="Very low",1,IF(G41="Low",2,IF(G41="Medium",3,IF(G41="High",4,#REF!)))))</f>
        <v>3</v>
      </c>
      <c r="J77" s="56">
        <f t="shared" si="0"/>
        <v>12</v>
      </c>
      <c r="K77" s="24" t="str">
        <f t="shared" si="1"/>
        <v>High</v>
      </c>
    </row>
    <row r="78" spans="1:11" s="14" customFormat="1" ht="12.75" hidden="1">
      <c r="A78" s="47"/>
      <c r="B78" s="11" t="s">
        <v>26</v>
      </c>
      <c r="C78" s="49">
        <v>3</v>
      </c>
      <c r="D78" s="50">
        <v>6</v>
      </c>
      <c r="E78" s="53">
        <v>9</v>
      </c>
      <c r="F78" s="52">
        <v>12</v>
      </c>
      <c r="G78" s="11"/>
      <c r="H78" s="55" t="e">
        <f>IF(#REF!="",0,IF(#REF!="Very low",1,IF(#REF!="Low",2,IF(#REF!="Medium",3,IF(#REF!="High",4,#REF!)))))</f>
        <v>#REF!</v>
      </c>
      <c r="I78" s="55" t="e">
        <f>IF(#REF!="",0,IF(#REF!="Very low",1,IF(#REF!="Low",2,IF(#REF!="Medium",3,IF(#REF!="High",4,#REF!)))))</f>
        <v>#REF!</v>
      </c>
      <c r="J78" s="56" t="e">
        <f t="shared" si="0"/>
        <v>#REF!</v>
      </c>
      <c r="K78" s="24" t="e">
        <f t="shared" si="1"/>
        <v>#REF!</v>
      </c>
    </row>
    <row r="79" spans="1:11" s="14" customFormat="1" ht="12.75" hidden="1">
      <c r="A79" s="47"/>
      <c r="B79" s="11" t="s">
        <v>27</v>
      </c>
      <c r="C79" s="49">
        <v>4</v>
      </c>
      <c r="D79" s="50">
        <v>8</v>
      </c>
      <c r="E79" s="51">
        <v>12</v>
      </c>
      <c r="F79" s="52">
        <v>16</v>
      </c>
      <c r="G79" s="11"/>
      <c r="H79" s="55" t="e">
        <f>IF(#REF!="",0,IF(#REF!="Very low",1,IF(#REF!="Low",2,IF(#REF!="Medium",3,IF(#REF!="High",4,#REF!)))))</f>
        <v>#REF!</v>
      </c>
      <c r="I79" s="55" t="e">
        <f>IF(#REF!="",0,IF(#REF!="Very low",1,IF(#REF!="Low",2,IF(#REF!="Medium",3,IF(#REF!="High",4,#REF!)))))</f>
        <v>#REF!</v>
      </c>
      <c r="J79" s="56" t="e">
        <f t="shared" si="0"/>
        <v>#REF!</v>
      </c>
      <c r="K79" s="24" t="e">
        <f t="shared" si="1"/>
        <v>#REF!</v>
      </c>
    </row>
    <row r="80" spans="1:11" s="14" customFormat="1" ht="12.75" hidden="1">
      <c r="A80" s="47"/>
      <c r="B80" s="11"/>
      <c r="C80" s="11"/>
      <c r="D80" s="11"/>
      <c r="F80" s="11"/>
      <c r="G80" s="11"/>
      <c r="H80" s="55" t="e">
        <f>IF(#REF!="",0,IF(#REF!="Very low",1,IF(#REF!="Low",2,IF(#REF!="Medium",3,IF(#REF!="High",4,#REF!)))))</f>
        <v>#REF!</v>
      </c>
      <c r="I80" s="55" t="e">
        <f>IF(#REF!="",0,IF(#REF!="Very low",1,IF(#REF!="Low",2,IF(#REF!="Medium",3,IF(#REF!="High",4,#REF!)))))</f>
        <v>#REF!</v>
      </c>
      <c r="J80" s="56" t="e">
        <f t="shared" si="0"/>
        <v>#REF!</v>
      </c>
      <c r="K80" s="24" t="e">
        <f t="shared" si="1"/>
        <v>#REF!</v>
      </c>
    </row>
    <row r="81" spans="1:11" s="14" customFormat="1" ht="12.75" hidden="1">
      <c r="A81" s="47"/>
      <c r="B81" s="24"/>
      <c r="C81" s="24"/>
      <c r="D81" s="24"/>
      <c r="E81" s="24"/>
      <c r="F81" s="11"/>
      <c r="G81" s="11"/>
      <c r="H81" s="55" t="e">
        <f>IF(#REF!="",0,IF(#REF!="Very low",1,IF(#REF!="Low",2,IF(#REF!="Medium",3,IF(#REF!="High",4,#REF!)))))</f>
        <v>#REF!</v>
      </c>
      <c r="I81" s="55" t="e">
        <f>IF(#REF!="",0,IF(#REF!="Very low",1,IF(#REF!="Low",2,IF(#REF!="Medium",3,IF(#REF!="High",4,#REF!)))))</f>
        <v>#REF!</v>
      </c>
      <c r="J81" s="56" t="e">
        <f t="shared" si="0"/>
        <v>#REF!</v>
      </c>
      <c r="K81" s="24" t="e">
        <f t="shared" si="1"/>
        <v>#REF!</v>
      </c>
    </row>
    <row r="82" spans="1:11" s="14" customFormat="1" ht="12.75" hidden="1">
      <c r="A82" s="47"/>
      <c r="B82" s="24"/>
      <c r="C82" s="24"/>
      <c r="D82" s="24"/>
      <c r="E82" s="24"/>
      <c r="F82" s="11"/>
      <c r="G82" s="11"/>
      <c r="H82" s="55" t="e">
        <f>IF(#REF!="",0,IF(#REF!="Very low",1,IF(#REF!="Low",2,IF(#REF!="Medium",3,IF(#REF!="High",4,#REF!)))))</f>
        <v>#REF!</v>
      </c>
      <c r="I82" s="55" t="e">
        <f>IF(#REF!="",0,IF(#REF!="Very low",1,IF(#REF!="Low",2,IF(#REF!="Medium",3,IF(#REF!="High",4,#REF!)))))</f>
        <v>#REF!</v>
      </c>
      <c r="J82" s="56" t="e">
        <f t="shared" si="0"/>
        <v>#REF!</v>
      </c>
      <c r="K82" s="24" t="e">
        <f t="shared" si="1"/>
        <v>#REF!</v>
      </c>
    </row>
    <row r="83" spans="1:11" s="14" customFormat="1" ht="12.75" hidden="1">
      <c r="A83" s="47"/>
      <c r="B83" s="24"/>
      <c r="C83" s="24"/>
      <c r="D83" s="24"/>
      <c r="E83" s="24"/>
      <c r="F83" s="11"/>
      <c r="G83" s="11"/>
      <c r="H83" s="55" t="e">
        <f>IF(#REF!="",0,IF(#REF!="Very low",1,IF(#REF!="Low",2,IF(#REF!="Medium",3,IF(#REF!="High",4,#REF!)))))</f>
        <v>#REF!</v>
      </c>
      <c r="I83" s="55" t="e">
        <f>IF(#REF!="",0,IF(#REF!="Very low",1,IF(#REF!="Low",2,IF(#REF!="Medium",3,IF(#REF!="High",4,#REF!)))))</f>
        <v>#REF!</v>
      </c>
      <c r="J83" s="56" t="e">
        <f t="shared" si="0"/>
        <v>#REF!</v>
      </c>
      <c r="K83" s="24" t="e">
        <f t="shared" si="1"/>
        <v>#REF!</v>
      </c>
    </row>
    <row r="84" spans="1:11" s="14" customFormat="1" ht="12.75" hidden="1">
      <c r="A84" s="47"/>
      <c r="B84" s="24"/>
      <c r="C84" s="24"/>
      <c r="D84" s="24"/>
      <c r="E84" s="24"/>
      <c r="F84" s="11"/>
      <c r="G84" s="11"/>
      <c r="H84" s="55" t="e">
        <f>IF(#REF!="",0,IF(#REF!="Very low",1,IF(#REF!="Low",2,IF(#REF!="Medium",3,IF(#REF!="High",4,#REF!)))))</f>
        <v>#REF!</v>
      </c>
      <c r="I84" s="55" t="e">
        <f>IF(#REF!="",0,IF(#REF!="Very low",1,IF(#REF!="Low",2,IF(#REF!="Medium",3,IF(#REF!="High",4,#REF!)))))</f>
        <v>#REF!</v>
      </c>
      <c r="J84" s="56" t="e">
        <f t="shared" si="0"/>
        <v>#REF!</v>
      </c>
      <c r="K84" s="24" t="e">
        <f t="shared" si="1"/>
        <v>#REF!</v>
      </c>
    </row>
    <row r="85" spans="1:11" s="14" customFormat="1" ht="12.75" hidden="1">
      <c r="A85" s="47"/>
      <c r="B85" s="24"/>
      <c r="C85" s="24"/>
      <c r="D85" s="24"/>
      <c r="E85" s="24"/>
      <c r="F85" s="11"/>
      <c r="G85" s="11"/>
      <c r="H85" s="55" t="e">
        <f>IF(#REF!="",0,IF(#REF!="Very low",1,IF(#REF!="Low",2,IF(#REF!="Medium",3,IF(#REF!="High",4,#REF!)))))</f>
        <v>#REF!</v>
      </c>
      <c r="I85" s="55" t="e">
        <f>IF(#REF!="",0,IF(#REF!="Very low",1,IF(#REF!="Low",2,IF(#REF!="Medium",3,IF(#REF!="High",4,#REF!)))))</f>
        <v>#REF!</v>
      </c>
      <c r="J85" s="56" t="e">
        <f t="shared" si="0"/>
        <v>#REF!</v>
      </c>
      <c r="K85" s="24" t="e">
        <f t="shared" si="1"/>
        <v>#REF!</v>
      </c>
    </row>
    <row r="86" spans="1:11" s="14" customFormat="1" ht="12.75" hidden="1">
      <c r="A86" s="47"/>
      <c r="B86" s="24"/>
      <c r="C86" s="24"/>
      <c r="D86" s="24"/>
      <c r="E86" s="24"/>
      <c r="F86" s="11"/>
      <c r="G86" s="11"/>
      <c r="H86" s="55" t="e">
        <f>IF(#REF!="",0,IF(#REF!="Very low",1,IF(#REF!="Low",2,IF(#REF!="Medium",3,IF(#REF!="High",4,F53)))))</f>
        <v>#REF!</v>
      </c>
      <c r="I86" s="55" t="e">
        <f>IF(#REF!="",0,IF(#REF!="Very low",1,IF(#REF!="Low",2,IF(#REF!="Medium",3,IF(#REF!="High",4,G53)))))</f>
        <v>#REF!</v>
      </c>
      <c r="J86" s="56" t="e">
        <f t="shared" si="0"/>
        <v>#REF!</v>
      </c>
      <c r="K86" s="24" t="e">
        <f t="shared" si="1"/>
        <v>#REF!</v>
      </c>
    </row>
    <row r="87" spans="1:11" s="14" customFormat="1" ht="12.75" hidden="1">
      <c r="A87" s="47"/>
      <c r="B87" s="24"/>
      <c r="C87" s="24"/>
      <c r="D87" s="24"/>
      <c r="E87" s="24"/>
      <c r="F87" s="11"/>
      <c r="G87" s="11"/>
      <c r="H87" s="11"/>
      <c r="I87" s="11"/>
      <c r="J87" s="24"/>
      <c r="K87" s="24"/>
    </row>
    <row r="88" spans="1:11" s="14" customFormat="1" ht="12.75" hidden="1">
      <c r="A88" s="24"/>
      <c r="B88" s="24"/>
      <c r="C88" s="24"/>
      <c r="D88" s="24"/>
      <c r="E88" s="24"/>
      <c r="F88" s="11"/>
      <c r="G88" s="11"/>
      <c r="H88" s="11"/>
      <c r="I88" s="11"/>
      <c r="J88" s="24"/>
      <c r="K88" s="24"/>
    </row>
    <row r="89" spans="1:11" s="14" customFormat="1" ht="12.75" hidden="1">
      <c r="A89" s="24"/>
      <c r="B89" s="24"/>
      <c r="C89" s="24"/>
      <c r="D89" s="24"/>
      <c r="E89" s="24"/>
      <c r="F89" s="11"/>
      <c r="G89" s="11"/>
      <c r="H89" s="11"/>
      <c r="I89" s="11"/>
      <c r="J89" s="24"/>
      <c r="K89" s="24"/>
    </row>
    <row r="90" spans="1:11" s="14" customFormat="1" ht="12.75" hidden="1">
      <c r="A90" s="24"/>
      <c r="B90" s="24"/>
      <c r="C90" s="24"/>
      <c r="D90" s="24"/>
      <c r="E90" s="24"/>
      <c r="F90" s="11"/>
      <c r="G90" s="11"/>
      <c r="H90" s="11"/>
      <c r="I90" s="11"/>
      <c r="J90" s="24"/>
      <c r="K90" s="24"/>
    </row>
    <row r="91" s="14" customFormat="1" ht="12.75"/>
    <row r="92" s="14" customFormat="1" ht="12.75"/>
    <row r="93" s="14" customFormat="1" ht="12.75"/>
    <row r="94" s="14" customFormat="1" ht="12.75"/>
    <row r="95" s="14" customFormat="1" ht="12.75"/>
    <row r="124"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43:G52 F33:G41">
      <formula1>$F$67:$F$71</formula1>
    </dataValidation>
    <dataValidation type="list" allowBlank="1" showInputMessage="1" showErrorMessage="1" sqref="F42:G42">
      <formula1>$F$66:$F$71</formula1>
    </dataValidation>
  </dataValidations>
  <printOptions/>
  <pageMargins left="0.7480314960629921" right="0.7480314960629921" top="1.5748031496062993" bottom="0.984251968503937" header="0.5118110236220472" footer="0.5118110236220472"/>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Environment Agency User</cp:lastModifiedBy>
  <cp:lastPrinted>2013-01-11T14:02:18Z</cp:lastPrinted>
  <dcterms:created xsi:type="dcterms:W3CDTF">2005-05-04T08:30:35Z</dcterms:created>
  <dcterms:modified xsi:type="dcterms:W3CDTF">2019-10-17T10:50:05Z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ld versions">
    <vt:lpwstr/>
  </property>
</Properties>
</file>