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195" windowHeight="5685" activeTab="0"/>
  </bookViews>
  <sheets>
    <sheet name="Standard Permit GRA1" sheetId="1" r:id="rId1"/>
  </sheets>
  <definedNames>
    <definedName name="_xlnm.Print_Titles" localSheetId="0">'Standard Permit GRA1'!$36:$38</definedName>
    <definedName name="Z_47454D57_03D9_4951_B19D_5B215FDAC85C_.wvu.Cols" localSheetId="0" hidden="1">'Standard Permit GRA1'!$A:$A</definedName>
    <definedName name="Z_47454D57_03D9_4951_B19D_5B215FDAC85C_.wvu.PrintTitles" localSheetId="0" hidden="1">'Standard Permit GRA1'!$36:$38</definedName>
    <definedName name="Z_47454D57_03D9_4951_B19D_5B215FDAC85C_.wvu.Rows" localSheetId="0" hidden="1">'Standard Permit GRA1'!$57:$90</definedName>
    <definedName name="Z_A5F1930C_16E7_469E_8189_6DEEC607E36D_.wvu.Cols" localSheetId="0" hidden="1">'Standard Permit GRA1'!$A:$A</definedName>
    <definedName name="Z_A5F1930C_16E7_469E_8189_6DEEC607E36D_.wvu.PrintTitles" localSheetId="0" hidden="1">'Standard Permit GRA1'!$36:$38</definedName>
    <definedName name="Z_A5F1930C_16E7_469E_8189_6DEEC607E36D_.wvu.Rows" localSheetId="0" hidden="1">'Standard Permit GRA1'!$57:$88</definedName>
  </definedNames>
  <calcPr fullCalcOnLoad="1"/>
</workbook>
</file>

<file path=xl/comments1.xml><?xml version="1.0" encoding="utf-8"?>
<comments xmlns="http://schemas.openxmlformats.org/spreadsheetml/2006/main">
  <authors>
    <author>Roger Yearsley</author>
  </authors>
  <commentList>
    <comment ref="B37" authorId="0">
      <text>
        <r>
          <rPr>
            <sz val="12"/>
            <color indexed="8"/>
            <rFont val="Arial"/>
            <family val="2"/>
          </rPr>
          <t xml:space="preserve">Receptors </t>
        </r>
        <r>
          <rPr>
            <sz val="10"/>
            <rFont val="Arial"/>
            <family val="0"/>
          </rPr>
          <t>to consider should include: atmosphere, land, surface waters, groundwater, humans, wildlife and their habitats. A single receptor may be at risk from several different sources and all must be addressed.</t>
        </r>
        <r>
          <rPr>
            <sz val="10"/>
            <rFont val="Arial"/>
            <family val="0"/>
          </rPr>
          <t xml:space="preserve">
</t>
        </r>
      </text>
    </comment>
    <comment ref="C37" authorId="0">
      <text>
        <r>
          <rPr>
            <sz val="10"/>
            <rFont val="Arial"/>
            <family val="0"/>
          </rPr>
          <t xml:space="preserve">The </t>
        </r>
        <r>
          <rPr>
            <sz val="12"/>
            <color indexed="8"/>
            <rFont val="Arial"/>
            <family val="2"/>
          </rPr>
          <t>Source</t>
        </r>
        <r>
          <rPr>
            <sz val="10"/>
            <rFont val="Arial"/>
            <family val="0"/>
          </rPr>
          <t xml:space="preserve"> of hazard will be the activity or operation taking place for which a particular hazard may arise.</t>
        </r>
      </text>
    </comment>
    <comment ref="D37" authorId="0">
      <text>
        <r>
          <rPr>
            <sz val="12"/>
            <color indexed="8"/>
            <rFont val="Arial"/>
            <family val="2"/>
          </rPr>
          <t xml:space="preserve">Harm </t>
        </r>
        <r>
          <rPr>
            <sz val="10"/>
            <rFont val="Arial"/>
            <family val="0"/>
          </rPr>
          <t>may arise when a specific hazard is realised.</t>
        </r>
      </text>
    </comment>
    <comment ref="E37" authorId="0">
      <text>
        <r>
          <rPr>
            <sz val="12"/>
            <color indexed="8"/>
            <rFont val="Arial"/>
            <family val="2"/>
          </rPr>
          <t>Pathways</t>
        </r>
        <r>
          <rPr>
            <sz val="10"/>
            <rFont val="Arial"/>
            <family val="0"/>
          </rPr>
          <t xml:space="preserve"> are the routes or means by which defined hazards may potentially realise their consequences at the receptors.</t>
        </r>
        <r>
          <rPr>
            <sz val="10"/>
            <rFont val="Arial"/>
            <family val="0"/>
          </rPr>
          <t xml:space="preserve">
</t>
        </r>
      </text>
    </comment>
    <comment ref="F37" authorId="0">
      <text>
        <r>
          <rPr>
            <sz val="12"/>
            <color indexed="8"/>
            <rFont val="Arial"/>
            <family val="2"/>
          </rPr>
          <t>Probability of  exposure</t>
        </r>
        <r>
          <rPr>
            <sz val="10"/>
            <rFont val="Arial"/>
            <family val="0"/>
          </rPr>
          <t xml:space="preserve"> is the likelihood of the receptors being exposed to the hazard.  Example definitions:
</t>
        </r>
        <r>
          <rPr>
            <sz val="12"/>
            <color indexed="8"/>
            <rFont val="Arial"/>
            <family val="2"/>
          </rPr>
          <t xml:space="preserve">High </t>
        </r>
        <r>
          <rPr>
            <sz val="10"/>
            <rFont val="Arial"/>
            <family val="0"/>
          </rPr>
          <t xml:space="preserve">– exposure is probable: direct exposure likely with no / few barriers between hazard source and receptor;
</t>
        </r>
        <r>
          <rPr>
            <sz val="12"/>
            <color indexed="8"/>
            <rFont val="Arial"/>
            <family val="2"/>
          </rPr>
          <t>Medium</t>
        </r>
        <r>
          <rPr>
            <sz val="10"/>
            <rFont val="Arial"/>
            <family val="0"/>
          </rPr>
          <t xml:space="preserve">  – exposure is fairly probable: feasible exposure possible - barriers to exposure less controllable;
</t>
        </r>
        <r>
          <rPr>
            <sz val="12"/>
            <color indexed="8"/>
            <rFont val="Arial"/>
            <family val="2"/>
          </rPr>
          <t>Low</t>
        </r>
        <r>
          <rPr>
            <sz val="10"/>
            <rFont val="Arial"/>
            <family val="0"/>
          </rPr>
          <t xml:space="preserve"> – exposure is unlikely: several barriers exist between hazards source and receptors to mitigate against exposure:
</t>
        </r>
        <r>
          <rPr>
            <sz val="12"/>
            <color indexed="8"/>
            <rFont val="Arial"/>
            <family val="2"/>
          </rPr>
          <t xml:space="preserve">Very Low </t>
        </r>
        <r>
          <rPr>
            <sz val="10"/>
            <rFont val="Arial"/>
            <family val="0"/>
          </rPr>
          <t>– exposure is very unlikely: effective, multiple barriers in place to mitigate against exposure.</t>
        </r>
        <r>
          <rPr>
            <sz val="10"/>
            <rFont val="Arial"/>
            <family val="0"/>
          </rPr>
          <t xml:space="preserve">
</t>
        </r>
      </text>
    </comment>
    <comment ref="G37" authorId="0">
      <text>
        <r>
          <rPr>
            <sz val="10"/>
            <rFont val="Arial"/>
            <family val="0"/>
          </rPr>
          <t xml:space="preserve">The </t>
        </r>
        <r>
          <rPr>
            <sz val="12"/>
            <color indexed="8"/>
            <rFont val="Arial"/>
            <family val="2"/>
          </rPr>
          <t xml:space="preserve">consequences </t>
        </r>
        <r>
          <rPr>
            <sz val="10"/>
            <rFont val="Arial"/>
            <family val="0"/>
          </rPr>
          <t>of a hazard being realised may be actual or potential harm.  
This will include be on a high/medium/low/very low score using attributes and scaling to consider 'harm'.</t>
        </r>
        <r>
          <rPr>
            <sz val="10"/>
            <rFont val="Arial"/>
            <family val="0"/>
          </rPr>
          <t xml:space="preserve">
</t>
        </r>
      </text>
    </comment>
    <comment ref="J37" authorId="0">
      <text>
        <r>
          <rPr>
            <sz val="12"/>
            <color indexed="8"/>
            <rFont val="Arial"/>
            <family val="2"/>
          </rPr>
          <t xml:space="preserve">Risk management </t>
        </r>
        <r>
          <rPr>
            <sz val="10"/>
            <rFont val="Arial"/>
            <family val="0"/>
          </rPr>
          <t xml:space="preserve">involves breaking or limiting the source-pathway-receptor linkage to reduce risk.  
</t>
        </r>
        <r>
          <rPr>
            <sz val="10"/>
            <rFont val="Arial"/>
            <family val="0"/>
          </rPr>
          <t xml:space="preserve">
</t>
        </r>
      </text>
    </comment>
    <comment ref="H37" authorId="0">
      <text>
        <r>
          <rPr>
            <sz val="12"/>
            <color indexed="8"/>
            <rFont val="Arial"/>
            <family val="2"/>
          </rPr>
          <t>Magnitude of the risk</t>
        </r>
        <r>
          <rPr>
            <sz val="10"/>
            <rFont val="Arial"/>
            <family val="0"/>
          </rPr>
          <t xml:space="preserve"> is determined by combining the probability with the magnitude of the potential consequences</t>
        </r>
        <r>
          <rPr>
            <sz val="10"/>
            <rFont val="Arial"/>
            <family val="0"/>
          </rPr>
          <t xml:space="preserve">
</t>
        </r>
        <r>
          <rPr>
            <sz val="12"/>
            <color indexed="8"/>
            <rFont val="Arial"/>
            <family val="2"/>
          </rPr>
          <t>High risks</t>
        </r>
        <r>
          <rPr>
            <sz val="10"/>
            <rFont val="Arial"/>
            <family val="0"/>
          </rPr>
          <t xml:space="preserve"> require additional assessment and active management
</t>
        </r>
        <r>
          <rPr>
            <sz val="12"/>
            <color indexed="8"/>
            <rFont val="Arial"/>
            <family val="2"/>
          </rPr>
          <t>Medium risks</t>
        </r>
        <r>
          <rPr>
            <sz val="10"/>
            <rFont val="Arial"/>
            <family val="0"/>
          </rPr>
          <t xml:space="preserve"> require additional assessment and may require active management/monitoring 
</t>
        </r>
        <r>
          <rPr>
            <sz val="12"/>
            <color indexed="8"/>
            <rFont val="Arial"/>
            <family val="2"/>
          </rPr>
          <t>Low and very low risks</t>
        </r>
        <r>
          <rPr>
            <sz val="10"/>
            <rFont val="Arial"/>
            <family val="0"/>
          </rPr>
          <t xml:space="preserve"> require periodic review.</t>
        </r>
      </text>
    </comment>
  </commentList>
</comments>
</file>

<file path=xl/sharedStrings.xml><?xml version="1.0" encoding="utf-8"?>
<sst xmlns="http://schemas.openxmlformats.org/spreadsheetml/2006/main" count="232" uniqueCount="147">
  <si>
    <t>Location:</t>
  </si>
  <si>
    <t>Risk assessment carried out by:</t>
  </si>
  <si>
    <t>Date:</t>
  </si>
  <si>
    <t>Data and information</t>
  </si>
  <si>
    <t>Judgement</t>
  </si>
  <si>
    <t>Receptor</t>
  </si>
  <si>
    <t>Source</t>
  </si>
  <si>
    <t>Harm</t>
  </si>
  <si>
    <t>Pathway</t>
  </si>
  <si>
    <t>Probability of exposure</t>
  </si>
  <si>
    <t>Consequence</t>
  </si>
  <si>
    <t>Magnitude of risk</t>
  </si>
  <si>
    <t>Justification for magnitude</t>
  </si>
  <si>
    <t>Risk management</t>
  </si>
  <si>
    <t>Residual risk</t>
  </si>
  <si>
    <t>What is at risk?           What do I wish to protect?</t>
  </si>
  <si>
    <t>What is the agent or process with potential to cause harm?</t>
  </si>
  <si>
    <t>How  might the receptor come into contact with the source?</t>
  </si>
  <si>
    <t>How likely is this contact?</t>
  </si>
  <si>
    <t>How severe will the consequences be if this occurs?</t>
  </si>
  <si>
    <t>What is the overall magnitude of the risk?</t>
  </si>
  <si>
    <t>On what did I base my judgement?</t>
  </si>
  <si>
    <t>How can I best manage the risk to reduce the magnitude?</t>
  </si>
  <si>
    <t>Very low</t>
  </si>
  <si>
    <t>Low</t>
  </si>
  <si>
    <t>Medium</t>
  </si>
  <si>
    <t>High</t>
  </si>
  <si>
    <t xml:space="preserve">Notes: </t>
  </si>
  <si>
    <t xml:space="preserve">Red triangle indicates comment containing supporting information </t>
  </si>
  <si>
    <t xml:space="preserve">Yellow columns contain drop down menus that allow automatic evaluation of risk in green column </t>
  </si>
  <si>
    <t>Parameter 1</t>
  </si>
  <si>
    <t>Parameter 2</t>
  </si>
  <si>
    <t>Action (by permitting)</t>
  </si>
  <si>
    <t>Environment Agency</t>
  </si>
  <si>
    <t>What is the magnitude of the risk after management? (This residual risk will be controlled by Compliance Assessment).</t>
  </si>
  <si>
    <t>Abbreviations:</t>
  </si>
  <si>
    <t>Local human population</t>
  </si>
  <si>
    <t>Nuisance, loss of amenity</t>
  </si>
  <si>
    <t>Odour</t>
  </si>
  <si>
    <t>Direct run-off from site across ground surface, via surface water drains, ditches etc.</t>
  </si>
  <si>
    <t>Groundwater</t>
  </si>
  <si>
    <t>Any</t>
  </si>
  <si>
    <t>Standard Facility:</t>
  </si>
  <si>
    <t>Local human population and local environment</t>
  </si>
  <si>
    <t>Direct physical contact</t>
  </si>
  <si>
    <t xml:space="preserve">Abstraction from watercourse downstream of facility (for agricultural or potable use). </t>
  </si>
  <si>
    <t>Acute effects, closure of abstraction intakes.</t>
  </si>
  <si>
    <t>SR - Standard Rule</t>
  </si>
  <si>
    <t xml:space="preserve">As above </t>
  </si>
  <si>
    <t>Air transport then inhalation.</t>
  </si>
  <si>
    <t>Bodily injury</t>
  </si>
  <si>
    <t>Transport through soil/groundwater then extraction at borehole.</t>
  </si>
  <si>
    <t>Nuisance, loss of amenity, loss of sleep.</t>
  </si>
  <si>
    <t xml:space="preserve">Noise through the air and vibration through the ground. </t>
  </si>
  <si>
    <t>Local human population and local environment.</t>
  </si>
  <si>
    <t>As above</t>
  </si>
  <si>
    <t>Harm to human health - respiratory irritation and illness.</t>
  </si>
  <si>
    <t>Direct run-off from site across ground surface, via surface water drains, ditches etc. then abstraction.</t>
  </si>
  <si>
    <t>Chronic effects: contamination of groundwater, requiring treatment of water or closure of borehole.</t>
  </si>
  <si>
    <t>As above.  Indirect run-off via the soil layer</t>
  </si>
  <si>
    <t>Noise and vibration</t>
  </si>
  <si>
    <t>Arson and / or vandalism causing the release of polluting materials to air (smoke or fumes), water or land.</t>
  </si>
  <si>
    <t>Air transport of smoke.  Spillages and contaminated firewater by direct run-off from site and via surface water drains and ditches.</t>
  </si>
  <si>
    <t>Accidental fire causing the release of polluting materials to air (smoke or fumes), water or land.</t>
  </si>
  <si>
    <t>As above.</t>
  </si>
  <si>
    <t>All surface waters close to and downstream of site.</t>
  </si>
  <si>
    <t>Local human population and / or livestock after gaining unauthorised access to the installation</t>
  </si>
  <si>
    <t xml:space="preserve">Respiratory irritation, illness and nuisance to local population.  Injury to staff, fire fighters or arsonists/vandals. Pollution of water or land. </t>
  </si>
  <si>
    <t>Respiratory irritation, illness and nuisance to local population.  Injury to staff or fire fighters. Pollution of water or land.</t>
  </si>
  <si>
    <t>Chronic effects: deterioration of water quality</t>
  </si>
  <si>
    <t xml:space="preserve">What are the harmful consequences if things go wrong?  </t>
  </si>
  <si>
    <t xml:space="preserve">Parameter 5 </t>
  </si>
  <si>
    <t>Air transport then inhalation</t>
  </si>
  <si>
    <t>All on-site hazards: machinery.</t>
  </si>
  <si>
    <t>Emissions to air may cause harm to and deterioration of nature conservation sites.</t>
  </si>
  <si>
    <t>CO - Carbon Monoxide</t>
  </si>
  <si>
    <t>CHP - Combined heat and power</t>
  </si>
  <si>
    <t>all biogas condensate shall be discharged into a sealed drainage system; fugitive emissions of biogas shall be prevented.</t>
  </si>
  <si>
    <t>Harm to protected site through toxic contamination, nutrient enrichment, disturbance etc.</t>
  </si>
  <si>
    <t>The activities must not be carried out within an Air Quality Management Area (AQMA) designated for NOx.</t>
  </si>
  <si>
    <t>Direct physical contact is minimised by activity being carried out within enclosed digesters so a low magnitude risk is estimated.</t>
  </si>
  <si>
    <t xml:space="preserve">As above  </t>
  </si>
  <si>
    <t>Potential for spillage from digestions tanks and storage vessels.</t>
  </si>
  <si>
    <t>Release of microorganisms (bioaerosols)</t>
  </si>
  <si>
    <t>Air transport .  Spillages and digestate  direct run-off from site and via surface water drains and ditches.</t>
  </si>
  <si>
    <t>Permitted wastes - biodegradable waste suitable for digestion.</t>
  </si>
  <si>
    <t>Parameter 3</t>
  </si>
  <si>
    <t xml:space="preserve">Parameter 4 </t>
  </si>
  <si>
    <t xml:space="preserve">Parameter 6 </t>
  </si>
  <si>
    <t>Parameter 7</t>
  </si>
  <si>
    <t>Parameter 9</t>
  </si>
  <si>
    <t>Maximum quantity of animal waste, including animal carcasses, shall be limited to 10 tonnes per day [this excludes manures and slurries]</t>
  </si>
  <si>
    <t>Parameter 10</t>
  </si>
  <si>
    <t>The activities must not be carried out within 10 metres of any watercourse</t>
  </si>
  <si>
    <t>Local human population.</t>
  </si>
  <si>
    <t>Accidental explosion of biogas.</t>
  </si>
  <si>
    <t xml:space="preserve">Protected nature conservation sites - European sites and SSSIs.  </t>
  </si>
  <si>
    <t>50 metres of a site that has relevant species or habitats protected under the Biodiversity Action Plan that the Environment Agency considers at risk to this activity;</t>
  </si>
  <si>
    <t>Releases of emissions Nox Sox CO and other gases.</t>
  </si>
  <si>
    <t>Parameter 11</t>
  </si>
  <si>
    <t xml:space="preserve">Parameter 12 </t>
  </si>
  <si>
    <t>Parameter 13</t>
  </si>
  <si>
    <t>Permitted activities s5.4 A(1)(b)(i) - The storage and recovery of waste (R13, R1, R3).  : Incineration on land D10</t>
  </si>
  <si>
    <t xml:space="preserve"> There is potential for exposure to anyone living close to the site or at locations where members of the public might be regularly exposed. </t>
  </si>
  <si>
    <t>Potential for release at waste reception/treatment by open composting and maturation</t>
  </si>
  <si>
    <t>Maximum quantity of waste received on site per day 200 tonnes per day</t>
  </si>
  <si>
    <t xml:space="preserve">These rules do not allow any point source emission into land, surface waters or groundwater, except: Liquids may be discharged into a sewer subject to a consent issued by the local water company; Liquids may be taken off-site in a tanker for disposal or recovery; Clean surface water from roofs, or from areas of the site that are not being used in connection with storing and treating waste,  Point source emission from designed abatement systems.  
</t>
  </si>
  <si>
    <t>Except for the auxiliary flare, the aggregate rated thermal input of all appliances used to burn biogas must be less than 5 megawatts.</t>
  </si>
  <si>
    <t xml:space="preserve">As Above </t>
  </si>
  <si>
    <t>Any, but principally ammonia and  NOx.</t>
  </si>
  <si>
    <t xml:space="preserve">Land bank contamination </t>
  </si>
  <si>
    <t xml:space="preserve"> by plastic contamination in digestate and chemicals of concern </t>
  </si>
  <si>
    <t>Land spreading of contaminated digestate</t>
  </si>
  <si>
    <t xml:space="preserve">High level of control on waste inputs and removal of plastic contamination.  Sampling and checking of end material to ensure plastic is removed and that chemicals of concern are not present. </t>
  </si>
  <si>
    <t xml:space="preserve">250 metres of the presence of great crested newts, where it is linked to the breeding ponds of the newts by good habitat </t>
  </si>
  <si>
    <t>50 metres of a Local Nature Reserves (LNR), Local Wildlife Site (LWS), Ancient woodland or Scheduled Ancient Monument</t>
  </si>
  <si>
    <t xml:space="preserve">All waste reception areas and storage areas will be in enclosed areas or covered with a designed and monitored air extraction system where the air is treated and abated to reduce odours and other gaseous compounds. Emissions shall be free from odorous compounds. An odour management plan is required.  Using appropriate measures, non-point source emissions of biogas shall be minimised. All available measures and Best Available Techniques will be implemented. All water is covered and stored in tanks, and use of enclosed building where emissions are treated before release. All abatement systems are designed, monitored and maintained to treat specified emissions and off gases. There are no fugitive emission permitted.   All storage tanks and lagoons are required to be covered. </t>
  </si>
  <si>
    <t>Local residents sensitive to noise and vibration but there is low potential for exposure.</t>
  </si>
  <si>
    <t xml:space="preserve">Contamination of the land bank by plastic contamination in digestate and chemicals of concern </t>
  </si>
  <si>
    <t xml:space="preserve">Risk of long term impact on soil quality. Loss of end market for digestate. </t>
  </si>
  <si>
    <t xml:space="preserve">All storage areas will be constructed to an approved standard. Secondary containment is in place and validate by a Chartered Engineer to CIRIA standard 736. All lagoons are constructed to CIRIA 759 standard. Lagoons are inspected to ensure freeboard. All transfer of digestate and material takes place under supervision and will flow rate control. </t>
  </si>
  <si>
    <t xml:space="preserve">As above. Activities cannot take place within groundwater protection zone 1 or 2 if a source protection zone has not been defined then within 50 metres of any well, spring or borehole used for the supply of water for human consumption.  This must include private water supplies. Impermeable surface required for AD plant. All sites must be risk assessed in adherence with CIRIA 736 and where necessary  must have a validated secondary containment as per CIRIA 736. All primary tanks undergo a delegated inspection regime and the process parameters are monitored and understood by site operatives. </t>
  </si>
  <si>
    <t>Emissions of substances not controlled by emission limits (excluding odour and noise) shall not cause pollution.  The operator shall not be taken to have breached this rule if BAT and appropriate measures, including, but not limited to, those specified in any approved emissions management plan, have been taken to prevent or where that is not practicable, to minimise, those emissions. Storage of high ammonia bearing material will be covered at all times. Where necessary and ammonia reduction plan will be implemented.  Emission limits for stack gases are specified.</t>
  </si>
  <si>
    <t xml:space="preserve">Set back distances apply for effective stack height and open processing of waste. Monitoring of  emissions  levels from  biogas driven CHP and medium combusion plants as indicated in the permit and in accordance with Agency Guidance Technical Guidance Note M2and M5 (for boilers). Activities shall be managed and operated in accordance with a management system (will include inspection and maintenance of equipment, including engine management systems), point source emissions to air with emission limits. Monitoring submitted as permit requirements. The activities shall not be carried out within an AQMA designated for NOx.    </t>
  </si>
  <si>
    <t xml:space="preserve">The scope of the permit and associated rules is defined by the following risk criteria: Best available techniques and emission limits apply. </t>
  </si>
  <si>
    <t>Generic risk assessment for draft standard rules set number SR2012 No 11 v 5.0</t>
  </si>
  <si>
    <t>Part A Installation: Anaerobic digestion facility including use of the resultant biogas Waste Recovery Operation – treatment capacity  more than 100 tonnes per day.</t>
  </si>
  <si>
    <t>Applies to all potential locations as permit.</t>
  </si>
  <si>
    <t xml:space="preserve">The activities must not be carried out within 200 metres of the nearest sensitive receiver; 250 metres of the nearest sensitive receptor where any processing or storage of digestate fibre is in the open  </t>
  </si>
  <si>
    <t>Parameter 8</t>
  </si>
  <si>
    <t>NOx - Oxides of nitrogen;SOx  Oxides of Sulphur.</t>
  </si>
  <si>
    <t xml:space="preserve">SR (emissions of substances not controlled by emission limits) - emissions of substances shall not cause pollution, with best available technique and appropriate measures implemented and as per the permit conditions.: </t>
  </si>
  <si>
    <t>gas engine stack height shall be no less than 3 metres;  Periods of start-up and shut down of the MCP and generator must be kept as short as possible There is no persistent emission of ‘dark smoke’ as defined in section 3(1) of the Clean Air Act 1993. 17) The stack must shall be vertical and unimpeded by cowls or caps</t>
  </si>
  <si>
    <t xml:space="preserve">SR require anaerobic digestion activities not to be carried out within 200 metres of the nearest sensitive receiver. Operations have to take place within a closed system with appropriate filters or scrubbing system. Open composting of digestate fibre is permitted within 250m if processed with negative aeration and covers. Set back distances apply which are sufficiently precautionary that bioaerosols are at background. Bio filters are monitored for efficiency. </t>
  </si>
  <si>
    <t>Local residents sensitive to odour. Wide range of waste may cause odour issues at reception from wastes, release of biogas and from digestate hence control measures adopted.</t>
  </si>
  <si>
    <t xml:space="preserve">Noise and vibration shall be minimised and not cause nuisance.  Fans and condensate traps will be checked for water and fans and extraction systems checked. Flares must be kept to a minimum to reduce noise impact.  A noise and vibration management plan may be required, best available techniques applies .  </t>
  </si>
  <si>
    <t>Activities shall be managed and operated in accordance with a management system (will include site security measures to prevent unauthorised access).  All sites will have DSEAR assessment and ensure no unauthorised access to site. No maintenance work or contractor is permitted on site without a suitable permission to work and suitable qualification.</t>
  </si>
  <si>
    <r>
      <rPr>
        <strike/>
        <sz val="10"/>
        <color indexed="8"/>
        <rFont val="Arial"/>
        <family val="2"/>
      </rPr>
      <t>B</t>
    </r>
    <r>
      <rPr>
        <sz val="10"/>
        <color indexed="8"/>
        <rFont val="Arial"/>
        <family val="2"/>
      </rPr>
      <t xml:space="preserve">iogas is flammable, risk of direct physical contact is reduced by activity being carried out within enclosed systems. Lightning condition and fire procedures are in place on site </t>
    </r>
  </si>
  <si>
    <t xml:space="preserve">As above.  An accident management plan is required as part of management system (will include fire and spillages). Warning signs are clearly displayed and personal  where gas alarms at all times. Visitors are not permitted to be unaccompanied. Repair and maintenance only occur after permission to work is signed by the plant manager. Lightning conduction systems shall be in place to prevent explosion from lightning strikes.  Fire control processes and procedures in accordance with DSEAR plan should be communicated to the local fire service. Contingency measures must be in place in the event of loss of plant. </t>
  </si>
  <si>
    <r>
      <rPr>
        <strike/>
        <sz val="10"/>
        <color indexed="8"/>
        <rFont val="Arial"/>
        <family val="2"/>
      </rPr>
      <t>R</t>
    </r>
    <r>
      <rPr>
        <sz val="10"/>
        <color indexed="8"/>
        <rFont val="Arial"/>
        <family val="2"/>
      </rPr>
      <t>educed by effective management systems.</t>
    </r>
  </si>
  <si>
    <t>As above and all measures and procures are fully documented in the accident plan as part of the management system. As above. Training and regular tool box talks are given to operatives on site and all operators and staff understand their role in an emergency. Management systems required to include maianantce and inspection of  bunding of tanks etc.</t>
  </si>
  <si>
    <t>Spillage of digestate tank failure liquids, including oil.</t>
  </si>
  <si>
    <t xml:space="preserve">Acute effects: water supply pollution, fish kill </t>
  </si>
  <si>
    <t xml:space="preserve"> Digestion tanks require appropriate design and validation. No point source emissions to water. Run off restricted to clean surface water using appropriate measures. The site drainage plan is documented and all staff are trained in the event of emergency or accident.  Each tank is bunded as per CIRIA 736 and in line with industry standards. No point source emissions to water except of clean water. Run off restricted by SR on emissions of substances not controlled by emission limits…. with appropriate measures: all biogas condensate shall be discharged into a sealed drainage system. Condensate taps are checked daily. Impermeable surface required for storage of all wastes.</t>
  </si>
  <si>
    <t>A groundwater source protection zone 1 or 2 or if a source protection zone has not been defined then within 50 metres of any well, spring or borehole used for the supply of water for human consumption.  This must include private water supplies.</t>
  </si>
  <si>
    <t xml:space="preserve"> 500 metres of a European site (within the meaning of Regulation 8 of the Conservation of Habitats and Species Regulations 2017) or a Site of Special Scientific Interest (SSSI), including candidate or proposed sites or a Marine Conservation Zone;</t>
  </si>
  <si>
    <t>14th October 2019</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</si>
</sst>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48">
    <font>
      <sz val="10"/>
      <name val="Arial"/>
      <family val="0"/>
    </font>
    <font>
      <sz val="12"/>
      <color indexed="8"/>
      <name val="Arial"/>
      <family val="2"/>
    </font>
    <font>
      <sz val="10"/>
      <color indexed="8"/>
      <name val="Arial"/>
      <family val="2"/>
    </font>
    <font>
      <strike/>
      <sz val="10"/>
      <color indexed="8"/>
      <name val="Arial"/>
      <family val="2"/>
    </font>
    <font>
      <sz val="9"/>
      <name val="Tahoma"/>
      <family val="0"/>
    </font>
    <font>
      <b/>
      <sz val="9"/>
      <name val="Tahoma"/>
      <family val="0"/>
    </font>
    <font>
      <sz val="12"/>
      <color indexed="9"/>
      <name val="Arial"/>
      <family val="2"/>
    </font>
    <font>
      <sz val="12"/>
      <color indexed="20"/>
      <name val="Arial"/>
      <family val="2"/>
    </font>
    <font>
      <b/>
      <sz val="12"/>
      <color indexed="10"/>
      <name val="Arial"/>
      <family val="2"/>
    </font>
    <font>
      <b/>
      <sz val="12"/>
      <color indexed="9"/>
      <name val="Arial"/>
      <family val="2"/>
    </font>
    <font>
      <i/>
      <sz val="12"/>
      <color indexed="23"/>
      <name val="Arial"/>
      <family val="2"/>
    </font>
    <font>
      <u val="single"/>
      <sz val="10"/>
      <color indexed="20"/>
      <name val="Arial"/>
      <family val="2"/>
    </font>
    <font>
      <sz val="12"/>
      <color indexed="17"/>
      <name val="Arial"/>
      <family val="2"/>
    </font>
    <font>
      <b/>
      <sz val="15"/>
      <color indexed="62"/>
      <name val="Arial"/>
      <family val="2"/>
    </font>
    <font>
      <b/>
      <sz val="13"/>
      <color indexed="62"/>
      <name val="Arial"/>
      <family val="2"/>
    </font>
    <font>
      <b/>
      <sz val="11"/>
      <color indexed="62"/>
      <name val="Arial"/>
      <family val="2"/>
    </font>
    <font>
      <u val="single"/>
      <sz val="10"/>
      <color indexed="12"/>
      <name val="Arial"/>
      <family val="2"/>
    </font>
    <font>
      <sz val="12"/>
      <color indexed="62"/>
      <name val="Arial"/>
      <family val="2"/>
    </font>
    <font>
      <sz val="12"/>
      <color indexed="10"/>
      <name val="Arial"/>
      <family val="2"/>
    </font>
    <font>
      <sz val="12"/>
      <color indexed="19"/>
      <name val="Arial"/>
      <family val="2"/>
    </font>
    <font>
      <b/>
      <sz val="12"/>
      <color indexed="63"/>
      <name val="Arial"/>
      <family val="2"/>
    </font>
    <font>
      <b/>
      <sz val="18"/>
      <color indexed="62"/>
      <name val="Cambria"/>
      <family val="2"/>
    </font>
    <font>
      <b/>
      <sz val="12"/>
      <color indexed="8"/>
      <name val="Arial"/>
      <family val="2"/>
    </font>
    <font>
      <b/>
      <sz val="14"/>
      <color indexed="8"/>
      <name val="Arial"/>
      <family val="2"/>
    </font>
    <font>
      <b/>
      <sz val="10"/>
      <color indexed="8"/>
      <name val="Arial"/>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u val="single"/>
      <sz val="10"/>
      <color theme="11"/>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sz val="10"/>
      <color theme="1"/>
      <name val="Arial"/>
      <family val="2"/>
    </font>
    <font>
      <b/>
      <sz val="14"/>
      <color theme="1"/>
      <name val="Arial"/>
      <family val="2"/>
    </font>
    <font>
      <b/>
      <sz val="10"/>
      <color theme="1"/>
      <name val="Arial"/>
      <family val="2"/>
    </font>
    <font>
      <b/>
      <sz val="8"/>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1"/>
        <bgColor indexed="64"/>
      </patternFill>
    </fill>
    <fill>
      <patternFill patternType="solid">
        <fgColor indexed="22"/>
        <bgColor indexed="64"/>
      </patternFill>
    </fill>
    <fill>
      <patternFill patternType="solid">
        <fgColor rgb="FF00FFFF"/>
        <bgColor indexed="64"/>
      </patternFill>
    </fill>
    <fill>
      <patternFill patternType="solid">
        <fgColor rgb="FFFFFF00"/>
        <bgColor indexed="64"/>
      </patternFill>
    </fill>
    <fill>
      <patternFill patternType="solid">
        <fgColor rgb="FFFF0000"/>
        <bgColor indexed="64"/>
      </patternFill>
    </fill>
    <fill>
      <patternFill patternType="solid">
        <fgColor indexed="15"/>
        <bgColor indexed="64"/>
      </patternFill>
    </fill>
    <fill>
      <patternFill patternType="solid">
        <fgColor indexed="13"/>
        <bgColor indexed="64"/>
      </patternFill>
    </fill>
    <fill>
      <patternFill patternType="solid">
        <fgColor indexed="10"/>
        <bgColor indexed="64"/>
      </patternFill>
    </fill>
    <fill>
      <patternFill patternType="solid">
        <fgColor indexed="9"/>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dashed"/>
    </border>
    <border>
      <left/>
      <right/>
      <top/>
      <bottom style="dotted"/>
    </border>
    <border>
      <left/>
      <right style="thin"/>
      <top/>
      <bottom/>
    </border>
    <border>
      <left style="double"/>
      <right/>
      <top style="double"/>
      <bottom style="thin"/>
    </border>
    <border>
      <left/>
      <right/>
      <top style="double"/>
      <bottom style="thin"/>
    </border>
    <border>
      <left/>
      <right style="double"/>
      <top style="double"/>
      <bottom style="thin"/>
    </border>
    <border>
      <left style="double"/>
      <right style="thin"/>
      <top style="thin"/>
      <bottom style="thin"/>
    </border>
    <border>
      <left/>
      <right style="thin"/>
      <top style="thin"/>
      <bottom style="thin"/>
    </border>
    <border>
      <left/>
      <right/>
      <top style="thin"/>
      <bottom style="thin"/>
    </border>
    <border>
      <left style="thin"/>
      <right style="double"/>
      <top style="thin"/>
      <bottom style="thin"/>
    </border>
    <border>
      <left style="double"/>
      <right style="thin"/>
      <top/>
      <bottom style="thin"/>
    </border>
    <border>
      <left/>
      <right style="thin"/>
      <top/>
      <bottom style="thin"/>
    </border>
    <border>
      <left/>
      <right/>
      <top/>
      <bottom style="thin"/>
    </border>
    <border>
      <left style="thin"/>
      <right style="double"/>
      <top/>
      <bottom style="thin"/>
    </border>
    <border>
      <left style="double"/>
      <right/>
      <top/>
      <bottom style="thin"/>
    </border>
    <border>
      <left style="thin"/>
      <right style="thin"/>
      <top/>
      <bottom style="thin"/>
    </border>
    <border>
      <left/>
      <right style="double"/>
      <top/>
      <bottom style="thin"/>
    </border>
    <border>
      <left style="double"/>
      <right style="thin"/>
      <top/>
      <bottom/>
    </border>
    <border>
      <left style="double"/>
      <right/>
      <top/>
      <bottom/>
    </border>
    <border>
      <left style="thin"/>
      <right style="thin"/>
      <top/>
      <bottom/>
    </border>
    <border>
      <left/>
      <right style="double"/>
      <top/>
      <bottom/>
    </border>
    <border>
      <left style="double"/>
      <right style="thin"/>
      <top style="thin"/>
      <bottom style="double"/>
    </border>
    <border>
      <left style="thin"/>
      <right style="thin"/>
      <top style="thin"/>
      <bottom style="double"/>
    </border>
    <border>
      <left style="thin"/>
      <right style="double"/>
      <top style="thin"/>
      <bottom style="double"/>
    </border>
    <border>
      <left style="thin"/>
      <right/>
      <top style="thin"/>
      <bottom style="double"/>
    </border>
    <border>
      <left/>
      <right style="double"/>
      <top style="thin"/>
      <bottom style="double"/>
    </border>
    <border>
      <left/>
      <right/>
      <top style="double"/>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85">
    <xf numFmtId="0" fontId="0" fillId="0" borderId="0" xfId="0" applyAlignment="1">
      <alignment/>
    </xf>
    <xf numFmtId="0" fontId="42" fillId="33" borderId="0" xfId="0" applyFont="1" applyFill="1" applyAlignment="1" applyProtection="1">
      <alignment/>
      <protection/>
    </xf>
    <xf numFmtId="0" fontId="25" fillId="33" borderId="0" xfId="0" applyFont="1" applyFill="1" applyAlignment="1" applyProtection="1">
      <alignment/>
      <protection/>
    </xf>
    <xf numFmtId="0" fontId="44" fillId="33" borderId="0" xfId="0" applyFont="1" applyFill="1" applyAlignment="1" applyProtection="1">
      <alignment/>
      <protection/>
    </xf>
    <xf numFmtId="0" fontId="42" fillId="33" borderId="0" xfId="0" applyFont="1" applyFill="1" applyBorder="1" applyAlignment="1" applyProtection="1">
      <alignment/>
      <protection/>
    </xf>
    <xf numFmtId="0" fontId="25" fillId="33" borderId="0" xfId="0" applyFont="1" applyFill="1" applyBorder="1" applyAlignment="1" applyProtection="1">
      <alignment/>
      <protection/>
    </xf>
    <xf numFmtId="0" fontId="44" fillId="33" borderId="10" xfId="0" applyFont="1" applyFill="1" applyBorder="1" applyAlignment="1" applyProtection="1">
      <alignment/>
      <protection/>
    </xf>
    <xf numFmtId="0" fontId="44" fillId="33" borderId="0" xfId="0" applyFont="1" applyFill="1" applyBorder="1" applyAlignment="1" applyProtection="1">
      <alignment/>
      <protection/>
    </xf>
    <xf numFmtId="0" fontId="45" fillId="33" borderId="0" xfId="0" applyFont="1" applyFill="1" applyBorder="1" applyAlignment="1" applyProtection="1">
      <alignment/>
      <protection/>
    </xf>
    <xf numFmtId="0" fontId="44" fillId="33" borderId="11" xfId="0" applyFont="1" applyFill="1" applyBorder="1" applyAlignment="1" applyProtection="1">
      <alignment/>
      <protection/>
    </xf>
    <xf numFmtId="0" fontId="42" fillId="0" borderId="0" xfId="0" applyFont="1" applyFill="1" applyBorder="1" applyAlignment="1" applyProtection="1">
      <alignment/>
      <protection/>
    </xf>
    <xf numFmtId="0" fontId="44" fillId="0" borderId="0" xfId="0" applyFont="1" applyFill="1" applyBorder="1" applyAlignment="1" applyProtection="1">
      <alignment/>
      <protection/>
    </xf>
    <xf numFmtId="0" fontId="46" fillId="0" borderId="0" xfId="0" applyFont="1" applyFill="1" applyBorder="1" applyAlignment="1" applyProtection="1">
      <alignment horizontal="right"/>
      <protection/>
    </xf>
    <xf numFmtId="0" fontId="46" fillId="0" borderId="0" xfId="0" applyFont="1" applyFill="1" applyBorder="1" applyAlignment="1" applyProtection="1">
      <alignment/>
      <protection/>
    </xf>
    <xf numFmtId="0" fontId="44" fillId="0" borderId="0" xfId="0" applyFont="1" applyAlignment="1" applyProtection="1">
      <alignment/>
      <protection/>
    </xf>
    <xf numFmtId="0" fontId="44" fillId="0" borderId="0" xfId="0" applyFont="1" applyFill="1" applyAlignment="1" applyProtection="1">
      <alignment/>
      <protection/>
    </xf>
    <xf numFmtId="0" fontId="44" fillId="0" borderId="12" xfId="0" applyFont="1" applyBorder="1" applyAlignment="1" applyProtection="1">
      <alignment/>
      <protection/>
    </xf>
    <xf numFmtId="0" fontId="42" fillId="34" borderId="13" xfId="0" applyFont="1" applyFill="1" applyBorder="1" applyAlignment="1" applyProtection="1">
      <alignment horizontal="centerContinuous" vertical="center"/>
      <protection/>
    </xf>
    <xf numFmtId="0" fontId="44" fillId="34" borderId="14" xfId="0" applyFont="1" applyFill="1" applyBorder="1" applyAlignment="1" applyProtection="1">
      <alignment horizontal="centerContinuous" vertical="top"/>
      <protection/>
    </xf>
    <xf numFmtId="0" fontId="42" fillId="34" borderId="13" xfId="0" applyFont="1" applyFill="1" applyBorder="1" applyAlignment="1" applyProtection="1">
      <alignment vertical="center"/>
      <protection/>
    </xf>
    <xf numFmtId="0" fontId="42" fillId="34" borderId="14" xfId="0" applyFont="1" applyFill="1" applyBorder="1" applyAlignment="1" applyProtection="1">
      <alignment horizontal="centerContinuous" vertical="center"/>
      <protection/>
    </xf>
    <xf numFmtId="0" fontId="42" fillId="34" borderId="14" xfId="0" applyFont="1" applyFill="1" applyBorder="1" applyAlignment="1" applyProtection="1">
      <alignment vertical="center"/>
      <protection/>
    </xf>
    <xf numFmtId="0" fontId="44" fillId="34" borderId="15" xfId="0" applyFont="1" applyFill="1" applyBorder="1" applyAlignment="1" applyProtection="1">
      <alignment horizontal="centerContinuous" vertical="center"/>
      <protection/>
    </xf>
    <xf numFmtId="0" fontId="44" fillId="0" borderId="0" xfId="0" applyFont="1" applyBorder="1" applyAlignment="1" applyProtection="1">
      <alignment/>
      <protection/>
    </xf>
    <xf numFmtId="0" fontId="46" fillId="34" borderId="16" xfId="0" applyFont="1" applyFill="1" applyBorder="1" applyAlignment="1" applyProtection="1">
      <alignment horizontal="center" vertical="top" wrapText="1"/>
      <protection/>
    </xf>
    <xf numFmtId="0" fontId="46" fillId="34" borderId="17" xfId="0" applyFont="1" applyFill="1" applyBorder="1" applyAlignment="1" applyProtection="1">
      <alignment horizontal="center" vertical="top" wrapText="1"/>
      <protection/>
    </xf>
    <xf numFmtId="0" fontId="46" fillId="34" borderId="18" xfId="0" applyFont="1" applyFill="1" applyBorder="1" applyAlignment="1" applyProtection="1">
      <alignment horizontal="center" vertical="top" wrapText="1"/>
      <protection/>
    </xf>
    <xf numFmtId="0" fontId="46" fillId="34" borderId="19" xfId="0" applyFont="1" applyFill="1" applyBorder="1" applyAlignment="1" applyProtection="1">
      <alignment horizontal="center" vertical="top" wrapText="1"/>
      <protection/>
    </xf>
    <xf numFmtId="0" fontId="46" fillId="35" borderId="20" xfId="0" applyFont="1" applyFill="1" applyBorder="1" applyAlignment="1" applyProtection="1">
      <alignment vertical="top" wrapText="1"/>
      <protection/>
    </xf>
    <xf numFmtId="0" fontId="46" fillId="35" borderId="21" xfId="0" applyFont="1" applyFill="1" applyBorder="1" applyAlignment="1" applyProtection="1">
      <alignment vertical="top" wrapText="1"/>
      <protection/>
    </xf>
    <xf numFmtId="0" fontId="46" fillId="35" borderId="22" xfId="0" applyFont="1" applyFill="1" applyBorder="1" applyAlignment="1" applyProtection="1">
      <alignment vertical="top" wrapText="1"/>
      <protection/>
    </xf>
    <xf numFmtId="0" fontId="46" fillId="35" borderId="23" xfId="0" applyFont="1" applyFill="1" applyBorder="1" applyAlignment="1" applyProtection="1">
      <alignment vertical="top" wrapText="1"/>
      <protection/>
    </xf>
    <xf numFmtId="0" fontId="44" fillId="0" borderId="0" xfId="0" applyFont="1" applyAlignment="1" applyProtection="1">
      <alignment horizontal="center" vertical="top"/>
      <protection/>
    </xf>
    <xf numFmtId="0" fontId="44" fillId="0" borderId="20" xfId="0" applyFont="1" applyBorder="1" applyAlignment="1" applyProtection="1">
      <alignment vertical="top" wrapText="1"/>
      <protection/>
    </xf>
    <xf numFmtId="0" fontId="44" fillId="0" borderId="21" xfId="0" applyFont="1" applyBorder="1" applyAlignment="1" applyProtection="1">
      <alignment vertical="top" wrapText="1"/>
      <protection/>
    </xf>
    <xf numFmtId="0" fontId="44" fillId="0" borderId="22" xfId="0" applyFont="1" applyBorder="1" applyAlignment="1" applyProtection="1">
      <alignment vertical="top" wrapText="1"/>
      <protection/>
    </xf>
    <xf numFmtId="0" fontId="44" fillId="36" borderId="24" xfId="0" applyFont="1" applyFill="1" applyBorder="1" applyAlignment="1" applyProtection="1">
      <alignment vertical="top" wrapText="1"/>
      <protection/>
    </xf>
    <xf numFmtId="0" fontId="44" fillId="37" borderId="25" xfId="0" applyFont="1" applyFill="1" applyBorder="1" applyAlignment="1" applyProtection="1">
      <alignment vertical="top" wrapText="1"/>
      <protection/>
    </xf>
    <xf numFmtId="0" fontId="44" fillId="37" borderId="21" xfId="0" applyFont="1" applyFill="1" applyBorder="1" applyAlignment="1" applyProtection="1">
      <alignment vertical="top" wrapText="1"/>
      <protection/>
    </xf>
    <xf numFmtId="0" fontId="44" fillId="0" borderId="22" xfId="0" applyFont="1" applyFill="1" applyBorder="1" applyAlignment="1" applyProtection="1">
      <alignment vertical="top" wrapText="1"/>
      <protection/>
    </xf>
    <xf numFmtId="0" fontId="44" fillId="0" borderId="26" xfId="0" applyFont="1" applyBorder="1" applyAlignment="1" applyProtection="1">
      <alignment vertical="top" wrapText="1"/>
      <protection/>
    </xf>
    <xf numFmtId="0" fontId="44" fillId="37" borderId="24" xfId="0" applyFont="1" applyFill="1" applyBorder="1" applyAlignment="1" applyProtection="1">
      <alignment vertical="top" wrapText="1"/>
      <protection/>
    </xf>
    <xf numFmtId="0" fontId="44" fillId="38" borderId="25" xfId="0" applyFont="1" applyFill="1" applyBorder="1" applyAlignment="1" applyProtection="1">
      <alignment vertical="top" wrapText="1"/>
      <protection/>
    </xf>
    <xf numFmtId="0" fontId="44" fillId="36" borderId="25" xfId="0" applyFont="1" applyFill="1" applyBorder="1" applyAlignment="1" applyProtection="1">
      <alignment vertical="top" wrapText="1"/>
      <protection/>
    </xf>
    <xf numFmtId="0" fontId="44" fillId="36" borderId="21" xfId="0" applyFont="1" applyFill="1" applyBorder="1" applyAlignment="1" applyProtection="1">
      <alignment vertical="top" wrapText="1"/>
      <protection/>
    </xf>
    <xf numFmtId="0" fontId="44" fillId="38" borderId="24" xfId="0" applyFont="1" applyFill="1" applyBorder="1" applyAlignment="1" applyProtection="1">
      <alignment vertical="top" wrapText="1"/>
      <protection/>
    </xf>
    <xf numFmtId="0" fontId="44" fillId="38" borderId="21" xfId="0" applyFont="1" applyFill="1" applyBorder="1" applyAlignment="1" applyProtection="1">
      <alignment vertical="top" wrapText="1"/>
      <protection/>
    </xf>
    <xf numFmtId="0" fontId="44" fillId="0" borderId="20" xfId="0" applyNumberFormat="1" applyFont="1" applyBorder="1" applyAlignment="1" applyProtection="1">
      <alignment vertical="top" wrapText="1"/>
      <protection/>
    </xf>
    <xf numFmtId="0" fontId="44" fillId="0" borderId="27" xfId="0" applyFont="1" applyBorder="1" applyAlignment="1" applyProtection="1">
      <alignment vertical="top" wrapText="1"/>
      <protection/>
    </xf>
    <xf numFmtId="0" fontId="44" fillId="0" borderId="12" xfId="0" applyFont="1" applyBorder="1" applyAlignment="1" applyProtection="1">
      <alignment vertical="top" wrapText="1"/>
      <protection/>
    </xf>
    <xf numFmtId="0" fontId="44" fillId="0" borderId="0" xfId="0" applyFont="1" applyBorder="1" applyAlignment="1" applyProtection="1">
      <alignment vertical="top" wrapText="1"/>
      <protection/>
    </xf>
    <xf numFmtId="0" fontId="44" fillId="36" borderId="28" xfId="0" applyFont="1" applyFill="1" applyBorder="1" applyAlignment="1" applyProtection="1">
      <alignment vertical="top" wrapText="1"/>
      <protection/>
    </xf>
    <xf numFmtId="0" fontId="44" fillId="37" borderId="29" xfId="0" applyFont="1" applyFill="1" applyBorder="1" applyAlignment="1" applyProtection="1">
      <alignment vertical="top" wrapText="1"/>
      <protection/>
    </xf>
    <xf numFmtId="0" fontId="44" fillId="36" borderId="12" xfId="0" applyFont="1" applyFill="1" applyBorder="1" applyAlignment="1" applyProtection="1">
      <alignment vertical="top" wrapText="1"/>
      <protection/>
    </xf>
    <xf numFmtId="0" fontId="44" fillId="0" borderId="0" xfId="0" applyFont="1" applyFill="1" applyBorder="1" applyAlignment="1" applyProtection="1">
      <alignment vertical="top" wrapText="1"/>
      <protection/>
    </xf>
    <xf numFmtId="0" fontId="44" fillId="0" borderId="30" xfId="0" applyFont="1" applyBorder="1" applyAlignment="1" applyProtection="1">
      <alignment vertical="top" wrapText="1"/>
      <protection/>
    </xf>
    <xf numFmtId="0" fontId="44" fillId="0" borderId="31" xfId="0" applyFont="1" applyBorder="1" applyAlignment="1" applyProtection="1">
      <alignment vertical="top" wrapText="1"/>
      <protection/>
    </xf>
    <xf numFmtId="0" fontId="44" fillId="0" borderId="32" xfId="0" applyFont="1" applyBorder="1" applyAlignment="1" applyProtection="1">
      <alignment vertical="top" wrapText="1"/>
      <protection/>
    </xf>
    <xf numFmtId="0" fontId="44" fillId="0" borderId="33" xfId="0" applyFont="1" applyBorder="1" applyAlignment="1" applyProtection="1">
      <alignment vertical="top" wrapText="1"/>
      <protection/>
    </xf>
    <xf numFmtId="0" fontId="44" fillId="37" borderId="31" xfId="0" applyFont="1" applyFill="1" applyBorder="1" applyAlignment="1" applyProtection="1">
      <alignment vertical="top" wrapText="1"/>
      <protection/>
    </xf>
    <xf numFmtId="0" fontId="44" fillId="37" borderId="32" xfId="0" applyFont="1" applyFill="1" applyBorder="1" applyAlignment="1" applyProtection="1">
      <alignment vertical="top" wrapText="1"/>
      <protection/>
    </xf>
    <xf numFmtId="0" fontId="44" fillId="36" borderId="32" xfId="0" applyFont="1" applyFill="1" applyBorder="1" applyAlignment="1" applyProtection="1">
      <alignment vertical="top" wrapText="1"/>
      <protection/>
    </xf>
    <xf numFmtId="0" fontId="44" fillId="0" borderId="34" xfId="0" applyFont="1" applyFill="1" applyBorder="1" applyAlignment="1" applyProtection="1">
      <alignment vertical="top" wrapText="1"/>
      <protection/>
    </xf>
    <xf numFmtId="0" fontId="44" fillId="0" borderId="32" xfId="0" applyFont="1" applyFill="1" applyBorder="1" applyAlignment="1" applyProtection="1">
      <alignment vertical="top" wrapText="1"/>
      <protection/>
    </xf>
    <xf numFmtId="0" fontId="44" fillId="0" borderId="35" xfId="0" applyFont="1" applyBorder="1" applyAlignment="1" applyProtection="1">
      <alignment vertical="top" wrapText="1"/>
      <protection/>
    </xf>
    <xf numFmtId="0" fontId="44" fillId="0" borderId="0" xfId="0" applyFont="1" applyBorder="1" applyAlignment="1" applyProtection="1">
      <alignment horizontal="center"/>
      <protection/>
    </xf>
    <xf numFmtId="0" fontId="44" fillId="0" borderId="36" xfId="0" applyFont="1" applyBorder="1" applyAlignment="1" applyProtection="1">
      <alignment/>
      <protection/>
    </xf>
    <xf numFmtId="0" fontId="44" fillId="0" borderId="36" xfId="0" applyFont="1" applyFill="1" applyBorder="1" applyAlignment="1" applyProtection="1">
      <alignment/>
      <protection/>
    </xf>
    <xf numFmtId="0" fontId="46" fillId="0" borderId="0" xfId="0" applyFont="1" applyFill="1" applyBorder="1" applyAlignment="1" applyProtection="1">
      <alignment horizontal="left"/>
      <protection/>
    </xf>
    <xf numFmtId="0" fontId="44" fillId="39" borderId="0" xfId="0" applyFont="1" applyFill="1" applyBorder="1" applyAlignment="1" applyProtection="1">
      <alignment/>
      <protection/>
    </xf>
    <xf numFmtId="0" fontId="44" fillId="40" borderId="0" xfId="0" applyFont="1" applyFill="1" applyBorder="1" applyAlignment="1" applyProtection="1">
      <alignment/>
      <protection/>
    </xf>
    <xf numFmtId="0" fontId="44" fillId="41" borderId="0" xfId="0" applyFont="1" applyFill="1" applyAlignment="1" applyProtection="1">
      <alignment/>
      <protection/>
    </xf>
    <xf numFmtId="0" fontId="44" fillId="41" borderId="0" xfId="0" applyFont="1" applyFill="1" applyBorder="1" applyAlignment="1" applyProtection="1">
      <alignment/>
      <protection/>
    </xf>
    <xf numFmtId="0" fontId="44" fillId="40" borderId="0" xfId="0" applyFont="1" applyFill="1" applyAlignment="1" applyProtection="1">
      <alignment/>
      <protection/>
    </xf>
    <xf numFmtId="0" fontId="44" fillId="39" borderId="0" xfId="0" applyFont="1" applyFill="1" applyAlignment="1" applyProtection="1">
      <alignment/>
      <protection/>
    </xf>
    <xf numFmtId="0" fontId="44" fillId="35" borderId="0" xfId="0" applyFont="1" applyFill="1" applyBorder="1" applyAlignment="1" applyProtection="1">
      <alignment/>
      <protection/>
    </xf>
    <xf numFmtId="2" fontId="44" fillId="0" borderId="0" xfId="0" applyNumberFormat="1" applyFont="1" applyBorder="1" applyAlignment="1" applyProtection="1">
      <alignment/>
      <protection/>
    </xf>
    <xf numFmtId="0" fontId="44" fillId="36" borderId="0" xfId="0" applyFont="1" applyFill="1" applyBorder="1" applyAlignment="1" applyProtection="1">
      <alignment/>
      <protection/>
    </xf>
    <xf numFmtId="0" fontId="44" fillId="0" borderId="0" xfId="0" applyFont="1" applyAlignment="1" applyProtection="1">
      <alignment/>
      <protection/>
    </xf>
    <xf numFmtId="0" fontId="44" fillId="0" borderId="0" xfId="0" applyFont="1" applyAlignment="1" applyProtection="1">
      <alignment/>
      <protection/>
    </xf>
    <xf numFmtId="0" fontId="45" fillId="0" borderId="0" xfId="0" applyFont="1" applyAlignment="1" applyProtection="1">
      <alignment/>
      <protection/>
    </xf>
    <xf numFmtId="15" fontId="44" fillId="42" borderId="10" xfId="0" applyNumberFormat="1" applyFont="1" applyFill="1" applyBorder="1" applyAlignment="1" applyProtection="1">
      <alignment horizontal="left" vertical="top" wrapText="1"/>
      <protection/>
    </xf>
    <xf numFmtId="0" fontId="44" fillId="0" borderId="10" xfId="0" applyFont="1" applyBorder="1" applyAlignment="1" applyProtection="1">
      <alignment horizontal="left" vertical="top" wrapText="1"/>
      <protection/>
    </xf>
    <xf numFmtId="0" fontId="44" fillId="42" borderId="10" xfId="0" applyFont="1" applyFill="1" applyBorder="1" applyAlignment="1" applyProtection="1">
      <alignment vertical="top" wrapText="1"/>
      <protection/>
    </xf>
    <xf numFmtId="0" fontId="44" fillId="42" borderId="11" xfId="0" applyFont="1" applyFill="1" applyBorder="1" applyAlignment="1" applyProtection="1">
      <alignment vertical="top"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2:M90"/>
  <sheetViews>
    <sheetView tabSelected="1" zoomScale="85" zoomScaleNormal="85" workbookViewId="0" topLeftCell="B1">
      <selection activeCell="J23" sqref="J23"/>
    </sheetView>
  </sheetViews>
  <sheetFormatPr defaultColWidth="9.140625" defaultRowHeight="12.75"/>
  <cols>
    <col min="1" max="1" width="8.8515625" style="14" hidden="1" customWidth="1"/>
    <col min="2" max="2" width="16.7109375" style="14" customWidth="1"/>
    <col min="3" max="3" width="16.8515625" style="14" customWidth="1"/>
    <col min="4" max="5" width="16.7109375" style="14" customWidth="1"/>
    <col min="6" max="6" width="11.8515625" style="14" customWidth="1"/>
    <col min="7" max="7" width="9.7109375" style="14" customWidth="1"/>
    <col min="8" max="8" width="11.28125" style="14" customWidth="1"/>
    <col min="9" max="9" width="22.57421875" style="14" customWidth="1"/>
    <col min="10" max="10" width="36.421875" style="14" customWidth="1"/>
    <col min="11" max="11" width="16.7109375" style="14" customWidth="1"/>
    <col min="12" max="16384" width="9.140625" style="14" customWidth="1"/>
  </cols>
  <sheetData>
    <row r="1" ht="12.75"/>
    <row r="2" spans="2:9" ht="18">
      <c r="B2" s="80" t="s">
        <v>125</v>
      </c>
      <c r="C2" s="79"/>
      <c r="D2" s="79"/>
      <c r="E2" s="79"/>
      <c r="F2" s="79"/>
      <c r="G2" s="79"/>
      <c r="H2" s="79"/>
      <c r="I2" s="79"/>
    </row>
    <row r="3" spans="2:11" ht="12.75" customHeight="1">
      <c r="B3" s="1"/>
      <c r="C3" s="1"/>
      <c r="D3" s="1"/>
      <c r="E3" s="2"/>
      <c r="F3" s="3"/>
      <c r="G3" s="3"/>
      <c r="H3" s="3"/>
      <c r="I3" s="3"/>
      <c r="J3" s="3"/>
      <c r="K3" s="3"/>
    </row>
    <row r="4" spans="2:11" ht="15.75">
      <c r="B4" s="4" t="s">
        <v>42</v>
      </c>
      <c r="C4" s="4"/>
      <c r="D4" s="4"/>
      <c r="E4" s="5"/>
      <c r="F4" s="83" t="s">
        <v>126</v>
      </c>
      <c r="G4" s="83"/>
      <c r="H4" s="83"/>
      <c r="I4" s="83"/>
      <c r="J4" s="83"/>
      <c r="K4" s="6"/>
    </row>
    <row r="5" spans="2:11" ht="9.75" customHeight="1">
      <c r="B5" s="4"/>
      <c r="C5" s="4"/>
      <c r="D5" s="4"/>
      <c r="E5" s="5"/>
      <c r="F5" s="7"/>
      <c r="G5" s="7"/>
      <c r="H5" s="3"/>
      <c r="I5" s="3"/>
      <c r="J5" s="3"/>
      <c r="K5" s="3"/>
    </row>
    <row r="6" spans="2:11" ht="15.75">
      <c r="B6" s="4" t="s">
        <v>0</v>
      </c>
      <c r="C6" s="5"/>
      <c r="D6" s="5"/>
      <c r="E6" s="5"/>
      <c r="F6" s="83" t="s">
        <v>127</v>
      </c>
      <c r="G6" s="83"/>
      <c r="H6" s="83"/>
      <c r="I6" s="83"/>
      <c r="J6" s="83"/>
      <c r="K6" s="6"/>
    </row>
    <row r="7" spans="2:11" ht="9.75" customHeight="1">
      <c r="B7" s="8"/>
      <c r="C7" s="7"/>
      <c r="D7" s="7"/>
      <c r="E7" s="7"/>
      <c r="F7" s="7"/>
      <c r="G7" s="7"/>
      <c r="H7" s="3"/>
      <c r="I7" s="3"/>
      <c r="J7" s="3"/>
      <c r="K7" s="3"/>
    </row>
    <row r="8" spans="2:11" ht="15.75">
      <c r="B8" s="4" t="s">
        <v>1</v>
      </c>
      <c r="C8" s="7"/>
      <c r="D8" s="7"/>
      <c r="E8" s="7"/>
      <c r="F8" s="84" t="s">
        <v>33</v>
      </c>
      <c r="G8" s="84"/>
      <c r="H8" s="84"/>
      <c r="I8" s="84"/>
      <c r="J8" s="84"/>
      <c r="K8" s="9"/>
    </row>
    <row r="9" spans="2:11" ht="11.25" customHeight="1">
      <c r="B9" s="4"/>
      <c r="C9" s="7"/>
      <c r="D9" s="7"/>
      <c r="E9" s="7"/>
      <c r="F9" s="7"/>
      <c r="G9" s="7"/>
      <c r="H9" s="1"/>
      <c r="I9" s="3"/>
      <c r="J9" s="3"/>
      <c r="K9" s="3"/>
    </row>
    <row r="10" spans="2:11" ht="15.75">
      <c r="B10" s="4" t="s">
        <v>2</v>
      </c>
      <c r="C10" s="7"/>
      <c r="D10" s="7"/>
      <c r="E10" s="7"/>
      <c r="F10" s="81" t="s">
        <v>146</v>
      </c>
      <c r="G10" s="82"/>
      <c r="H10" s="82"/>
      <c r="I10" s="82"/>
      <c r="J10" s="82"/>
      <c r="K10" s="6"/>
    </row>
    <row r="11" spans="2:11" ht="15.75">
      <c r="B11" s="4"/>
      <c r="C11" s="7"/>
      <c r="D11" s="7"/>
      <c r="E11" s="7"/>
      <c r="F11" s="7"/>
      <c r="G11" s="7"/>
      <c r="H11" s="4"/>
      <c r="I11" s="7"/>
      <c r="J11" s="7"/>
      <c r="K11" s="7"/>
    </row>
    <row r="12" spans="1:13" ht="15.75">
      <c r="A12" s="15"/>
      <c r="B12" s="10"/>
      <c r="C12" s="11" t="s">
        <v>124</v>
      </c>
      <c r="D12" s="11"/>
      <c r="E12" s="11"/>
      <c r="F12" s="11"/>
      <c r="G12" s="11"/>
      <c r="H12" s="10"/>
      <c r="I12" s="11"/>
      <c r="J12" s="11"/>
      <c r="K12" s="11"/>
      <c r="L12" s="15"/>
      <c r="M12" s="15"/>
    </row>
    <row r="13" spans="1:13" ht="15.75">
      <c r="A13" s="15"/>
      <c r="B13" s="10"/>
      <c r="C13" s="14" t="s">
        <v>30</v>
      </c>
      <c r="D13" s="11" t="s">
        <v>102</v>
      </c>
      <c r="E13" s="11"/>
      <c r="F13" s="11"/>
      <c r="G13" s="11"/>
      <c r="H13" s="10"/>
      <c r="I13" s="11"/>
      <c r="J13" s="11"/>
      <c r="K13" s="11"/>
      <c r="L13" s="15"/>
      <c r="M13" s="15"/>
    </row>
    <row r="14" spans="1:13" ht="12.75">
      <c r="A14" s="15"/>
      <c r="C14" s="14" t="s">
        <v>31</v>
      </c>
      <c r="D14" s="14" t="s">
        <v>85</v>
      </c>
      <c r="K14" s="11"/>
      <c r="L14" s="15"/>
      <c r="M14" s="15"/>
    </row>
    <row r="15" spans="1:13" ht="12.75">
      <c r="A15" s="15"/>
      <c r="C15" s="14" t="s">
        <v>86</v>
      </c>
      <c r="D15" s="14" t="s">
        <v>105</v>
      </c>
      <c r="K15" s="11"/>
      <c r="L15" s="15"/>
      <c r="M15" s="15"/>
    </row>
    <row r="16" spans="1:13" ht="12.75">
      <c r="A16" s="15"/>
      <c r="C16" s="14" t="s">
        <v>87</v>
      </c>
      <c r="D16" s="14" t="s">
        <v>107</v>
      </c>
      <c r="K16" s="11"/>
      <c r="L16" s="15"/>
      <c r="M16" s="15"/>
    </row>
    <row r="17" spans="1:13" ht="12.75">
      <c r="A17" s="15"/>
      <c r="C17" s="14" t="s">
        <v>71</v>
      </c>
      <c r="D17" s="14" t="s">
        <v>91</v>
      </c>
      <c r="K17" s="11"/>
      <c r="L17" s="15"/>
      <c r="M17" s="15"/>
    </row>
    <row r="18" spans="1:13" ht="12.75">
      <c r="A18" s="15"/>
      <c r="C18" s="14" t="s">
        <v>71</v>
      </c>
      <c r="D18" s="78" t="s">
        <v>106</v>
      </c>
      <c r="K18" s="11"/>
      <c r="L18" s="15"/>
      <c r="M18" s="15"/>
    </row>
    <row r="19" spans="1:13" ht="12.75">
      <c r="A19" s="15"/>
      <c r="C19" s="14" t="s">
        <v>89</v>
      </c>
      <c r="D19" s="14" t="s">
        <v>128</v>
      </c>
      <c r="K19" s="11"/>
      <c r="L19" s="15"/>
      <c r="M19" s="15"/>
    </row>
    <row r="20" spans="1:13" ht="12.75">
      <c r="A20" s="15"/>
      <c r="C20" s="14" t="s">
        <v>88</v>
      </c>
      <c r="D20" s="79" t="s">
        <v>145</v>
      </c>
      <c r="E20" s="79"/>
      <c r="F20" s="79"/>
      <c r="G20" s="79"/>
      <c r="H20" s="79"/>
      <c r="I20" s="79"/>
      <c r="J20" s="79"/>
      <c r="K20" s="79"/>
      <c r="L20" s="15"/>
      <c r="M20" s="15"/>
    </row>
    <row r="21" spans="1:13" ht="12.75">
      <c r="A21" s="15"/>
      <c r="C21" s="14" t="s">
        <v>129</v>
      </c>
      <c r="D21" s="14" t="s">
        <v>79</v>
      </c>
      <c r="K21" s="11"/>
      <c r="L21" s="15"/>
      <c r="M21" s="15"/>
    </row>
    <row r="22" spans="1:13" ht="12.75">
      <c r="A22" s="15"/>
      <c r="C22" s="14" t="s">
        <v>90</v>
      </c>
      <c r="D22" s="15" t="s">
        <v>144</v>
      </c>
      <c r="K22" s="11"/>
      <c r="L22" s="15"/>
      <c r="M22" s="15"/>
    </row>
    <row r="23" spans="1:13" ht="12.75">
      <c r="A23" s="15"/>
      <c r="C23" s="14" t="s">
        <v>92</v>
      </c>
      <c r="D23" s="15" t="s">
        <v>93</v>
      </c>
      <c r="K23" s="11"/>
      <c r="L23" s="15"/>
      <c r="M23" s="15"/>
    </row>
    <row r="24" spans="1:13" ht="12.75">
      <c r="A24" s="15"/>
      <c r="C24" s="14" t="s">
        <v>99</v>
      </c>
      <c r="D24" s="15" t="s">
        <v>114</v>
      </c>
      <c r="K24" s="11"/>
      <c r="L24" s="15"/>
      <c r="M24" s="15"/>
    </row>
    <row r="25" spans="1:13" ht="12.75">
      <c r="A25" s="15"/>
      <c r="C25" s="14" t="s">
        <v>100</v>
      </c>
      <c r="D25" s="15" t="s">
        <v>115</v>
      </c>
      <c r="K25" s="11"/>
      <c r="L25" s="15"/>
      <c r="M25" s="15"/>
    </row>
    <row r="26" spans="1:13" ht="12.75">
      <c r="A26" s="15"/>
      <c r="C26" s="14" t="s">
        <v>101</v>
      </c>
      <c r="D26" s="15" t="s">
        <v>97</v>
      </c>
      <c r="K26" s="11"/>
      <c r="L26" s="15"/>
      <c r="M26" s="15"/>
    </row>
    <row r="27" spans="1:13" ht="12.75">
      <c r="A27" s="15"/>
      <c r="C27" s="14" t="s">
        <v>35</v>
      </c>
      <c r="D27" s="14" t="s">
        <v>47</v>
      </c>
      <c r="K27" s="11"/>
      <c r="L27" s="15"/>
      <c r="M27" s="15"/>
    </row>
    <row r="28" spans="1:13" ht="12.75">
      <c r="A28" s="15"/>
      <c r="D28" s="14" t="s">
        <v>130</v>
      </c>
      <c r="K28" s="11"/>
      <c r="L28" s="15"/>
      <c r="M28" s="15"/>
    </row>
    <row r="29" spans="1:13" ht="12.75">
      <c r="A29" s="15"/>
      <c r="D29" s="14" t="s">
        <v>75</v>
      </c>
      <c r="K29" s="11"/>
      <c r="L29" s="15"/>
      <c r="M29" s="15"/>
    </row>
    <row r="30" spans="1:13" ht="12.75">
      <c r="A30" s="15"/>
      <c r="D30" s="14" t="s">
        <v>76</v>
      </c>
      <c r="K30" s="11"/>
      <c r="L30" s="15"/>
      <c r="M30" s="15"/>
    </row>
    <row r="31" spans="1:13" ht="12.75">
      <c r="A31" s="15"/>
      <c r="D31" s="14" t="s">
        <v>131</v>
      </c>
      <c r="K31" s="11"/>
      <c r="L31" s="15"/>
      <c r="M31" s="15"/>
    </row>
    <row r="32" spans="1:13" ht="12.75">
      <c r="A32" s="15"/>
      <c r="D32" s="14" t="s">
        <v>132</v>
      </c>
      <c r="K32" s="11"/>
      <c r="L32" s="15"/>
      <c r="M32" s="15"/>
    </row>
    <row r="33" spans="1:13" ht="12.75">
      <c r="A33" s="15"/>
      <c r="D33" s="14" t="s">
        <v>77</v>
      </c>
      <c r="K33" s="11"/>
      <c r="L33" s="15"/>
      <c r="M33" s="15"/>
    </row>
    <row r="34" spans="1:13" ht="12.75">
      <c r="A34" s="15"/>
      <c r="K34" s="11"/>
      <c r="L34" s="15"/>
      <c r="M34" s="15"/>
    </row>
    <row r="35" spans="2:11" ht="13.5" thickBot="1">
      <c r="B35" s="15"/>
      <c r="C35" s="15"/>
      <c r="D35" s="15"/>
      <c r="E35" s="15"/>
      <c r="F35" s="11"/>
      <c r="G35" s="15"/>
      <c r="H35" s="15"/>
      <c r="I35" s="15"/>
      <c r="J35" s="15"/>
      <c r="K35" s="15"/>
    </row>
    <row r="36" spans="1:11" ht="28.5" customHeight="1" thickTop="1">
      <c r="A36" s="16"/>
      <c r="B36" s="17" t="s">
        <v>3</v>
      </c>
      <c r="C36" s="18"/>
      <c r="D36" s="18"/>
      <c r="E36" s="18"/>
      <c r="F36" s="19"/>
      <c r="G36" s="20" t="s">
        <v>4</v>
      </c>
      <c r="H36" s="20"/>
      <c r="I36" s="21"/>
      <c r="J36" s="17" t="s">
        <v>32</v>
      </c>
      <c r="K36" s="22"/>
    </row>
    <row r="37" spans="1:11" ht="38.25">
      <c r="A37" s="23"/>
      <c r="B37" s="24" t="s">
        <v>5</v>
      </c>
      <c r="C37" s="25" t="s">
        <v>6</v>
      </c>
      <c r="D37" s="25" t="s">
        <v>7</v>
      </c>
      <c r="E37" s="26" t="s">
        <v>8</v>
      </c>
      <c r="F37" s="24" t="s">
        <v>9</v>
      </c>
      <c r="G37" s="25" t="s">
        <v>10</v>
      </c>
      <c r="H37" s="25" t="s">
        <v>11</v>
      </c>
      <c r="I37" s="26" t="s">
        <v>12</v>
      </c>
      <c r="J37" s="24" t="s">
        <v>13</v>
      </c>
      <c r="K37" s="27" t="s">
        <v>14</v>
      </c>
    </row>
    <row r="38" spans="1:11" ht="121.5" customHeight="1">
      <c r="A38" s="23"/>
      <c r="B38" s="28" t="s">
        <v>15</v>
      </c>
      <c r="C38" s="29" t="s">
        <v>16</v>
      </c>
      <c r="D38" s="29" t="s">
        <v>70</v>
      </c>
      <c r="E38" s="30" t="s">
        <v>17</v>
      </c>
      <c r="F38" s="28" t="s">
        <v>18</v>
      </c>
      <c r="G38" s="29" t="s">
        <v>19</v>
      </c>
      <c r="H38" s="29" t="s">
        <v>20</v>
      </c>
      <c r="I38" s="30" t="s">
        <v>21</v>
      </c>
      <c r="J38" s="28" t="s">
        <v>22</v>
      </c>
      <c r="K38" s="31" t="s">
        <v>34</v>
      </c>
    </row>
    <row r="39" spans="1:11" ht="99.75" customHeight="1">
      <c r="A39" s="32"/>
      <c r="B39" s="33" t="s">
        <v>94</v>
      </c>
      <c r="C39" s="34" t="s">
        <v>98</v>
      </c>
      <c r="D39" s="34" t="s">
        <v>56</v>
      </c>
      <c r="E39" s="35" t="s">
        <v>49</v>
      </c>
      <c r="F39" s="36" t="s">
        <v>24</v>
      </c>
      <c r="G39" s="37" t="s">
        <v>25</v>
      </c>
      <c r="H39" s="38" t="s">
        <v>25</v>
      </c>
      <c r="I39" s="39" t="s">
        <v>103</v>
      </c>
      <c r="J39" s="33" t="s">
        <v>123</v>
      </c>
      <c r="K39" s="40" t="s">
        <v>24</v>
      </c>
    </row>
    <row r="40" spans="1:11" ht="99.75" customHeight="1">
      <c r="A40" s="32"/>
      <c r="B40" s="33" t="s">
        <v>36</v>
      </c>
      <c r="C40" s="34" t="s">
        <v>83</v>
      </c>
      <c r="D40" s="34" t="s">
        <v>56</v>
      </c>
      <c r="E40" s="35" t="s">
        <v>72</v>
      </c>
      <c r="F40" s="41" t="s">
        <v>25</v>
      </c>
      <c r="G40" s="42" t="s">
        <v>26</v>
      </c>
      <c r="H40" s="38" t="s">
        <v>25</v>
      </c>
      <c r="I40" s="39" t="s">
        <v>104</v>
      </c>
      <c r="J40" s="33" t="s">
        <v>133</v>
      </c>
      <c r="K40" s="40" t="s">
        <v>24</v>
      </c>
    </row>
    <row r="41" spans="1:11" ht="182.25" customHeight="1">
      <c r="A41" s="32"/>
      <c r="B41" s="33" t="s">
        <v>36</v>
      </c>
      <c r="C41" s="34" t="s">
        <v>38</v>
      </c>
      <c r="D41" s="34" t="s">
        <v>37</v>
      </c>
      <c r="E41" s="35" t="s">
        <v>49</v>
      </c>
      <c r="F41" s="41" t="s">
        <v>25</v>
      </c>
      <c r="G41" s="37" t="s">
        <v>25</v>
      </c>
      <c r="H41" s="38" t="s">
        <v>25</v>
      </c>
      <c r="I41" s="39" t="s">
        <v>134</v>
      </c>
      <c r="J41" s="33" t="s">
        <v>116</v>
      </c>
      <c r="K41" s="40" t="s">
        <v>24</v>
      </c>
    </row>
    <row r="42" spans="1:11" ht="130.5" customHeight="1">
      <c r="A42" s="32"/>
      <c r="B42" s="33" t="s">
        <v>36</v>
      </c>
      <c r="C42" s="34" t="s">
        <v>60</v>
      </c>
      <c r="D42" s="34" t="s">
        <v>52</v>
      </c>
      <c r="E42" s="35" t="s">
        <v>53</v>
      </c>
      <c r="F42" s="41" t="s">
        <v>25</v>
      </c>
      <c r="G42" s="43" t="s">
        <v>24</v>
      </c>
      <c r="H42" s="38" t="s">
        <v>25</v>
      </c>
      <c r="I42" s="39" t="s">
        <v>117</v>
      </c>
      <c r="J42" s="33" t="s">
        <v>135</v>
      </c>
      <c r="K42" s="40" t="s">
        <v>24</v>
      </c>
    </row>
    <row r="43" spans="1:11" ht="156" customHeight="1">
      <c r="A43" s="32"/>
      <c r="B43" s="33" t="s">
        <v>66</v>
      </c>
      <c r="C43" s="34" t="s">
        <v>73</v>
      </c>
      <c r="D43" s="34" t="s">
        <v>50</v>
      </c>
      <c r="E43" s="35" t="s">
        <v>44</v>
      </c>
      <c r="F43" s="36" t="s">
        <v>24</v>
      </c>
      <c r="G43" s="37" t="s">
        <v>25</v>
      </c>
      <c r="H43" s="44" t="s">
        <v>24</v>
      </c>
      <c r="I43" s="39" t="s">
        <v>80</v>
      </c>
      <c r="J43" s="33" t="s">
        <v>136</v>
      </c>
      <c r="K43" s="40" t="s">
        <v>24</v>
      </c>
    </row>
    <row r="44" spans="1:11" ht="118.5" customHeight="1">
      <c r="A44" s="32"/>
      <c r="B44" s="33" t="s">
        <v>54</v>
      </c>
      <c r="C44" s="34" t="s">
        <v>61</v>
      </c>
      <c r="D44" s="34" t="s">
        <v>67</v>
      </c>
      <c r="E44" s="35" t="s">
        <v>62</v>
      </c>
      <c r="F44" s="41" t="s">
        <v>25</v>
      </c>
      <c r="G44" s="42" t="s">
        <v>26</v>
      </c>
      <c r="H44" s="38" t="s">
        <v>25</v>
      </c>
      <c r="I44" s="39" t="s">
        <v>137</v>
      </c>
      <c r="J44" s="33" t="s">
        <v>138</v>
      </c>
      <c r="K44" s="40" t="s">
        <v>24</v>
      </c>
    </row>
    <row r="45" spans="1:11" ht="118.5" customHeight="1">
      <c r="A45" s="32"/>
      <c r="B45" s="33" t="s">
        <v>54</v>
      </c>
      <c r="C45" s="34" t="s">
        <v>95</v>
      </c>
      <c r="D45" s="34" t="s">
        <v>67</v>
      </c>
      <c r="E45" s="35" t="s">
        <v>84</v>
      </c>
      <c r="F45" s="36" t="s">
        <v>24</v>
      </c>
      <c r="G45" s="42" t="s">
        <v>26</v>
      </c>
      <c r="H45" s="38" t="s">
        <v>25</v>
      </c>
      <c r="I45" s="39" t="s">
        <v>139</v>
      </c>
      <c r="J45" s="33" t="s">
        <v>140</v>
      </c>
      <c r="K45" s="40" t="s">
        <v>24</v>
      </c>
    </row>
    <row r="46" spans="1:11" ht="98.25" customHeight="1">
      <c r="A46" s="32"/>
      <c r="B46" s="33" t="s">
        <v>43</v>
      </c>
      <c r="C46" s="34" t="s">
        <v>63</v>
      </c>
      <c r="D46" s="34" t="s">
        <v>68</v>
      </c>
      <c r="E46" s="35" t="s">
        <v>64</v>
      </c>
      <c r="F46" s="36" t="s">
        <v>24</v>
      </c>
      <c r="G46" s="37" t="s">
        <v>25</v>
      </c>
      <c r="H46" s="38" t="s">
        <v>25</v>
      </c>
      <c r="I46" s="39" t="s">
        <v>48</v>
      </c>
      <c r="J46" s="33" t="s">
        <v>81</v>
      </c>
      <c r="K46" s="40" t="s">
        <v>24</v>
      </c>
    </row>
    <row r="47" spans="1:11" ht="98.25" customHeight="1">
      <c r="A47" s="32"/>
      <c r="B47" s="33" t="s">
        <v>110</v>
      </c>
      <c r="C47" s="34" t="s">
        <v>118</v>
      </c>
      <c r="D47" s="34" t="s">
        <v>111</v>
      </c>
      <c r="E47" s="35" t="s">
        <v>112</v>
      </c>
      <c r="F47" s="45" t="s">
        <v>26</v>
      </c>
      <c r="G47" s="42" t="s">
        <v>26</v>
      </c>
      <c r="H47" s="46" t="s">
        <v>26</v>
      </c>
      <c r="I47" s="39" t="s">
        <v>119</v>
      </c>
      <c r="J47" s="33" t="s">
        <v>113</v>
      </c>
      <c r="K47" s="40" t="s">
        <v>24</v>
      </c>
    </row>
    <row r="48" spans="1:11" ht="140.25" customHeight="1">
      <c r="A48" s="32"/>
      <c r="B48" s="33" t="s">
        <v>65</v>
      </c>
      <c r="C48" s="34" t="s">
        <v>141</v>
      </c>
      <c r="D48" s="34" t="s">
        <v>142</v>
      </c>
      <c r="E48" s="35" t="s">
        <v>39</v>
      </c>
      <c r="F48" s="36" t="s">
        <v>24</v>
      </c>
      <c r="G48" s="37" t="s">
        <v>25</v>
      </c>
      <c r="H48" s="38" t="s">
        <v>25</v>
      </c>
      <c r="I48" s="39" t="s">
        <v>82</v>
      </c>
      <c r="J48" s="47" t="s">
        <v>143</v>
      </c>
      <c r="K48" s="40" t="s">
        <v>24</v>
      </c>
    </row>
    <row r="49" spans="1:11" ht="114.75" customHeight="1">
      <c r="A49" s="32"/>
      <c r="B49" s="33" t="s">
        <v>65</v>
      </c>
      <c r="C49" s="34" t="s">
        <v>48</v>
      </c>
      <c r="D49" s="34" t="s">
        <v>69</v>
      </c>
      <c r="E49" s="35" t="s">
        <v>59</v>
      </c>
      <c r="F49" s="36" t="s">
        <v>24</v>
      </c>
      <c r="G49" s="37" t="s">
        <v>25</v>
      </c>
      <c r="H49" s="44" t="s">
        <v>24</v>
      </c>
      <c r="I49" s="39" t="s">
        <v>55</v>
      </c>
      <c r="J49" s="33" t="s">
        <v>120</v>
      </c>
      <c r="K49" s="40" t="s">
        <v>24</v>
      </c>
    </row>
    <row r="50" spans="1:11" ht="87" customHeight="1">
      <c r="A50" s="32"/>
      <c r="B50" s="33" t="s">
        <v>45</v>
      </c>
      <c r="C50" s="34" t="s">
        <v>55</v>
      </c>
      <c r="D50" s="34" t="s">
        <v>46</v>
      </c>
      <c r="E50" s="35" t="s">
        <v>57</v>
      </c>
      <c r="F50" s="36" t="s">
        <v>24</v>
      </c>
      <c r="G50" s="37" t="s">
        <v>25</v>
      </c>
      <c r="H50" s="44" t="s">
        <v>24</v>
      </c>
      <c r="I50" s="39" t="s">
        <v>108</v>
      </c>
      <c r="J50" s="33" t="s">
        <v>55</v>
      </c>
      <c r="K50" s="40" t="s">
        <v>24</v>
      </c>
    </row>
    <row r="51" spans="1:11" ht="144" customHeight="1">
      <c r="A51" s="32"/>
      <c r="B51" s="48" t="s">
        <v>40</v>
      </c>
      <c r="C51" s="49" t="s">
        <v>55</v>
      </c>
      <c r="D51" s="49" t="s">
        <v>58</v>
      </c>
      <c r="E51" s="50" t="s">
        <v>51</v>
      </c>
      <c r="F51" s="51" t="s">
        <v>24</v>
      </c>
      <c r="G51" s="52" t="s">
        <v>25</v>
      </c>
      <c r="H51" s="53" t="s">
        <v>24</v>
      </c>
      <c r="I51" s="54" t="s">
        <v>82</v>
      </c>
      <c r="J51" s="48" t="s">
        <v>121</v>
      </c>
      <c r="K51" s="55" t="s">
        <v>24</v>
      </c>
    </row>
    <row r="52" spans="1:11" ht="250.5" customHeight="1" thickBot="1">
      <c r="A52" s="32"/>
      <c r="B52" s="56" t="s">
        <v>96</v>
      </c>
      <c r="C52" s="57" t="s">
        <v>109</v>
      </c>
      <c r="D52" s="57" t="s">
        <v>78</v>
      </c>
      <c r="E52" s="58" t="s">
        <v>41</v>
      </c>
      <c r="F52" s="59" t="s">
        <v>25</v>
      </c>
      <c r="G52" s="60" t="s">
        <v>25</v>
      </c>
      <c r="H52" s="61" t="s">
        <v>24</v>
      </c>
      <c r="I52" s="62" t="s">
        <v>74</v>
      </c>
      <c r="J52" s="63" t="s">
        <v>122</v>
      </c>
      <c r="K52" s="64" t="s">
        <v>24</v>
      </c>
    </row>
    <row r="53" spans="1:11" ht="13.5" thickTop="1">
      <c r="A53" s="65"/>
      <c r="B53" s="23"/>
      <c r="C53" s="66"/>
      <c r="D53" s="66"/>
      <c r="E53" s="66"/>
      <c r="F53" s="67"/>
      <c r="G53" s="67"/>
      <c r="H53" s="67"/>
      <c r="I53" s="67"/>
      <c r="J53" s="23"/>
      <c r="K53" s="66"/>
    </row>
    <row r="54" spans="1:11" ht="15.75">
      <c r="A54" s="65"/>
      <c r="B54" s="12" t="s">
        <v>27</v>
      </c>
      <c r="C54" s="11" t="s">
        <v>28</v>
      </c>
      <c r="D54" s="11"/>
      <c r="E54" s="11"/>
      <c r="F54" s="11"/>
      <c r="G54" s="11"/>
      <c r="H54" s="10"/>
      <c r="I54" s="11"/>
      <c r="J54" s="11"/>
      <c r="K54" s="23"/>
    </row>
    <row r="55" spans="1:11" ht="15.75">
      <c r="A55" s="65"/>
      <c r="B55" s="13"/>
      <c r="C55" s="11" t="s">
        <v>29</v>
      </c>
      <c r="D55" s="11"/>
      <c r="E55" s="11"/>
      <c r="F55" s="11"/>
      <c r="G55" s="11"/>
      <c r="H55" s="10"/>
      <c r="I55" s="11"/>
      <c r="J55" s="11"/>
      <c r="K55" s="23"/>
    </row>
    <row r="56" spans="1:11" ht="15.75">
      <c r="A56" s="65"/>
      <c r="B56" s="13"/>
      <c r="C56" s="11"/>
      <c r="D56" s="11"/>
      <c r="E56" s="11"/>
      <c r="F56" s="11"/>
      <c r="G56" s="11"/>
      <c r="H56" s="10"/>
      <c r="I56" s="11"/>
      <c r="J56" s="11"/>
      <c r="K56" s="23"/>
    </row>
    <row r="57" spans="1:11" ht="15.75" hidden="1">
      <c r="A57" s="65"/>
      <c r="B57" s="13"/>
      <c r="C57" s="11"/>
      <c r="D57" s="11"/>
      <c r="E57" s="11"/>
      <c r="F57" s="11"/>
      <c r="G57" s="11"/>
      <c r="H57" s="10"/>
      <c r="I57" s="11"/>
      <c r="J57" s="11"/>
      <c r="K57" s="23"/>
    </row>
    <row r="58" spans="1:11" ht="12.75" hidden="1">
      <c r="A58" s="65"/>
      <c r="B58" s="23"/>
      <c r="C58" s="23"/>
      <c r="D58" s="23"/>
      <c r="E58" s="23"/>
      <c r="F58" s="11"/>
      <c r="G58" s="11"/>
      <c r="H58" s="11"/>
      <c r="I58" s="11"/>
      <c r="J58" s="23"/>
      <c r="K58" s="23"/>
    </row>
    <row r="59" spans="1:11" ht="12.75" hidden="1">
      <c r="A59" s="65"/>
      <c r="B59" s="23"/>
      <c r="C59" s="68" t="s">
        <v>23</v>
      </c>
      <c r="D59" s="68" t="s">
        <v>24</v>
      </c>
      <c r="E59" s="68" t="s">
        <v>25</v>
      </c>
      <c r="F59" s="68" t="s">
        <v>26</v>
      </c>
      <c r="G59" s="11"/>
      <c r="H59" s="11"/>
      <c r="I59" s="11"/>
      <c r="J59" s="23"/>
      <c r="K59" s="23"/>
    </row>
    <row r="60" spans="1:11" ht="12.75" hidden="1">
      <c r="A60" s="65"/>
      <c r="B60" s="13" t="s">
        <v>26</v>
      </c>
      <c r="C60" s="69">
        <v>4</v>
      </c>
      <c r="D60" s="70">
        <v>8</v>
      </c>
      <c r="E60" s="71">
        <v>12</v>
      </c>
      <c r="F60" s="72">
        <v>16</v>
      </c>
      <c r="G60" s="11"/>
      <c r="H60" s="11"/>
      <c r="I60" s="11"/>
      <c r="J60" s="23"/>
      <c r="K60" s="23"/>
    </row>
    <row r="61" spans="1:11" ht="12.75" hidden="1">
      <c r="A61" s="65"/>
      <c r="B61" s="13" t="s">
        <v>25</v>
      </c>
      <c r="C61" s="69">
        <v>3</v>
      </c>
      <c r="D61" s="70">
        <v>6</v>
      </c>
      <c r="E61" s="73">
        <v>9</v>
      </c>
      <c r="F61" s="72">
        <v>12</v>
      </c>
      <c r="G61" s="11"/>
      <c r="H61" s="11"/>
      <c r="I61" s="11"/>
      <c r="J61" s="23"/>
      <c r="K61" s="23"/>
    </row>
    <row r="62" spans="1:11" ht="12.75" hidden="1">
      <c r="A62" s="65"/>
      <c r="B62" s="13" t="s">
        <v>24</v>
      </c>
      <c r="C62" s="69">
        <v>2</v>
      </c>
      <c r="D62" s="69">
        <v>4</v>
      </c>
      <c r="E62" s="73">
        <v>6</v>
      </c>
      <c r="F62" s="70">
        <v>8</v>
      </c>
      <c r="G62" s="11"/>
      <c r="H62" s="11"/>
      <c r="I62" s="11"/>
      <c r="J62" s="23"/>
      <c r="K62" s="23"/>
    </row>
    <row r="63" spans="1:11" ht="12.75" hidden="1">
      <c r="A63" s="65"/>
      <c r="B63" s="13" t="s">
        <v>23</v>
      </c>
      <c r="C63" s="69">
        <v>1</v>
      </c>
      <c r="D63" s="69">
        <v>2</v>
      </c>
      <c r="E63" s="74">
        <v>3</v>
      </c>
      <c r="F63" s="69">
        <v>4</v>
      </c>
      <c r="G63" s="11"/>
      <c r="H63" s="11"/>
      <c r="I63" s="11"/>
      <c r="J63" s="23"/>
      <c r="K63" s="23"/>
    </row>
    <row r="64" spans="1:11" ht="12.75" hidden="1">
      <c r="A64" s="65"/>
      <c r="B64" s="15"/>
      <c r="C64" s="11"/>
      <c r="D64" s="11"/>
      <c r="E64" s="15"/>
      <c r="F64" s="11"/>
      <c r="G64" s="11"/>
      <c r="H64" s="11"/>
      <c r="I64" s="11"/>
      <c r="J64" s="23"/>
      <c r="K64" s="23"/>
    </row>
    <row r="65" spans="1:11" ht="12.75" hidden="1">
      <c r="A65" s="65"/>
      <c r="B65" s="23"/>
      <c r="C65" s="23"/>
      <c r="D65" s="23"/>
      <c r="E65" s="23"/>
      <c r="F65" s="11"/>
      <c r="G65" s="11"/>
      <c r="H65" s="11"/>
      <c r="I65" s="11"/>
      <c r="J65" s="23"/>
      <c r="K65" s="23"/>
    </row>
    <row r="66" spans="1:11" ht="12.75" hidden="1">
      <c r="A66" s="65"/>
      <c r="B66" s="23"/>
      <c r="C66" s="23"/>
      <c r="D66" s="23"/>
      <c r="E66" s="23"/>
      <c r="F66" s="11"/>
      <c r="G66" s="11"/>
      <c r="H66" s="11"/>
      <c r="I66" s="11"/>
      <c r="J66" s="23"/>
      <c r="K66" s="23"/>
    </row>
    <row r="67" spans="1:11" ht="12.75" hidden="1">
      <c r="A67" s="65"/>
      <c r="B67" s="23"/>
      <c r="C67" s="23"/>
      <c r="D67" s="23"/>
      <c r="E67" s="23"/>
      <c r="F67" s="11" t="s">
        <v>23</v>
      </c>
      <c r="G67" s="11"/>
      <c r="H67" s="75" t="e">
        <f>IF(#REF!="",0,IF(#REF!="Very low",1,IF(#REF!="Low",2,IF(#REF!="Medium",3,IF(#REF!="High",4,F50)))))</f>
        <v>#REF!</v>
      </c>
      <c r="I67" s="75" t="e">
        <f>IF(#REF!="",0,IF(#REF!="Very low",1,IF(#REF!="Low",2,IF(#REF!="Medium",3,IF(#REF!="High",4,G50)))))</f>
        <v>#REF!</v>
      </c>
      <c r="J67" s="76" t="e">
        <f>IF(H67*I67=0,"",IF(H67*I67&gt;0.5,H67*I67))</f>
        <v>#REF!</v>
      </c>
      <c r="K67" s="23" t="e">
        <f>IF(J67="","",IF(J67&lt;5,"Low",IF(J67&lt;11,"Medium",IF(J67&gt;11,"High"))))</f>
        <v>#REF!</v>
      </c>
    </row>
    <row r="68" spans="1:11" ht="12.75" hidden="1">
      <c r="A68" s="65"/>
      <c r="B68" s="23"/>
      <c r="C68" s="23"/>
      <c r="D68" s="23"/>
      <c r="E68" s="23"/>
      <c r="F68" s="11" t="s">
        <v>24</v>
      </c>
      <c r="G68" s="11"/>
      <c r="H68" s="75">
        <f>IF(F50="",0,IF(F50="Very low",1,IF(F50="Low",2,IF(F50="Medium",3,IF(F50="High",4,#REF!)))))</f>
        <v>2</v>
      </c>
      <c r="I68" s="75">
        <f>IF(G50="",0,IF(G50="Very low",1,IF(G50="Low",2,IF(G50="Medium",3,IF(G50="High",4,#REF!)))))</f>
        <v>3</v>
      </c>
      <c r="J68" s="76">
        <f aca="true" t="shared" si="0" ref="J68:J86">IF(H68*I68=0,"",IF(H68*I68&gt;0.5,H68*I68))</f>
        <v>6</v>
      </c>
      <c r="K68" s="23" t="str">
        <f aca="true" t="shared" si="1" ref="K68:K86">IF(J68="","",IF(J68&lt;5,"Low",IF(J68&lt;11,"Medium",IF(J68&gt;11,"High"))))</f>
        <v>Medium</v>
      </c>
    </row>
    <row r="69" spans="1:11" ht="12.75" hidden="1">
      <c r="A69" s="65"/>
      <c r="B69" s="23"/>
      <c r="C69" s="23"/>
      <c r="D69" s="23"/>
      <c r="E69" s="23"/>
      <c r="F69" s="11" t="s">
        <v>25</v>
      </c>
      <c r="G69" s="11"/>
      <c r="H69" s="75" t="e">
        <f>IF(#REF!="",0,IF(#REF!="Very low",1,IF(#REF!="Low",2,IF(#REF!="Medium",3,IF(#REF!="High",4,#REF!)))))</f>
        <v>#REF!</v>
      </c>
      <c r="I69" s="75" t="e">
        <f>IF(#REF!="",0,IF(#REF!="Very low",1,IF(#REF!="Low",2,IF(#REF!="Medium",3,IF(#REF!="High",4,#REF!)))))</f>
        <v>#REF!</v>
      </c>
      <c r="J69" s="76" t="e">
        <f t="shared" si="0"/>
        <v>#REF!</v>
      </c>
      <c r="K69" s="23" t="e">
        <f t="shared" si="1"/>
        <v>#REF!</v>
      </c>
    </row>
    <row r="70" spans="1:11" ht="12.75" hidden="1">
      <c r="A70" s="65"/>
      <c r="B70" s="23"/>
      <c r="C70" s="23"/>
      <c r="D70" s="23"/>
      <c r="E70" s="23"/>
      <c r="F70" s="11" t="s">
        <v>26</v>
      </c>
      <c r="G70" s="11"/>
      <c r="H70" s="75" t="e">
        <f>IF(#REF!="",0,IF(#REF!="Very low",1,IF(#REF!="Low",2,IF(#REF!="Medium",3,IF(#REF!="High",4,F39)))))</f>
        <v>#REF!</v>
      </c>
      <c r="I70" s="75" t="e">
        <f>IF(#REF!="",0,IF(#REF!="Very low",1,IF(#REF!="Low",2,IF(#REF!="Medium",3,IF(#REF!="High",4,G39)))))</f>
        <v>#REF!</v>
      </c>
      <c r="J70" s="76" t="e">
        <f t="shared" si="0"/>
        <v>#REF!</v>
      </c>
      <c r="K70" s="23" t="e">
        <f t="shared" si="1"/>
        <v>#REF!</v>
      </c>
    </row>
    <row r="71" spans="1:11" ht="12.75" hidden="1">
      <c r="A71" s="65"/>
      <c r="B71" s="23"/>
      <c r="C71" s="23"/>
      <c r="D71" s="23"/>
      <c r="E71" s="23"/>
      <c r="F71" s="11"/>
      <c r="G71" s="11"/>
      <c r="H71" s="75">
        <f>IF(F39="",0,IF(F39="Very low",1,IF(F39="Low",2,IF(F39="Medium",3,IF(F39="High",4,#REF!)))))</f>
        <v>2</v>
      </c>
      <c r="I71" s="75">
        <f>IF(G39="",0,IF(G39="Very low",1,IF(G39="Low",2,IF(G39="Medium",3,IF(G39="High",4,#REF!)))))</f>
        <v>3</v>
      </c>
      <c r="J71" s="76">
        <f t="shared" si="0"/>
        <v>6</v>
      </c>
      <c r="K71" s="23" t="str">
        <f t="shared" si="1"/>
        <v>Medium</v>
      </c>
    </row>
    <row r="72" spans="1:11" ht="12.75" hidden="1">
      <c r="A72" s="65"/>
      <c r="B72" s="23"/>
      <c r="C72" s="23"/>
      <c r="D72" s="23"/>
      <c r="E72" s="23"/>
      <c r="F72" s="11"/>
      <c r="G72" s="11"/>
      <c r="H72" s="75" t="e">
        <f>IF(#REF!="",0,IF(#REF!="Very low",1,IF(#REF!="Low",2,IF(#REF!="Medium",3,IF(#REF!="High",4,#REF!)))))</f>
        <v>#REF!</v>
      </c>
      <c r="I72" s="75" t="e">
        <f>IF(#REF!="",0,IF(#REF!="Very low",1,IF(#REF!="Low",2,IF(#REF!="Medium",3,IF(#REF!="High",4,#REF!)))))</f>
        <v>#REF!</v>
      </c>
      <c r="J72" s="76" t="e">
        <f t="shared" si="0"/>
        <v>#REF!</v>
      </c>
      <c r="K72" s="23" t="e">
        <f t="shared" si="1"/>
        <v>#REF!</v>
      </c>
    </row>
    <row r="73" spans="1:11" ht="12.75" hidden="1">
      <c r="A73" s="65"/>
      <c r="B73" s="23"/>
      <c r="C73" s="23"/>
      <c r="D73" s="23"/>
      <c r="E73" s="23"/>
      <c r="F73" s="11"/>
      <c r="G73" s="11"/>
      <c r="H73" s="75" t="e">
        <f>IF(#REF!="",0,IF(#REF!="Very low",1,IF(#REF!="Low",2,IF(#REF!="Medium",3,IF(#REF!="High",4,F41)))))</f>
        <v>#REF!</v>
      </c>
      <c r="I73" s="75" t="e">
        <f>IF(#REF!="",0,IF(#REF!="Very low",1,IF(#REF!="Low",2,IF(#REF!="Medium",3,IF(#REF!="High",4,G41)))))</f>
        <v>#REF!</v>
      </c>
      <c r="J73" s="76" t="e">
        <f t="shared" si="0"/>
        <v>#REF!</v>
      </c>
      <c r="K73" s="23" t="e">
        <f t="shared" si="1"/>
        <v>#REF!</v>
      </c>
    </row>
    <row r="74" spans="1:11" ht="12.75" hidden="1">
      <c r="A74" s="65"/>
      <c r="B74" s="23"/>
      <c r="C74" s="23"/>
      <c r="D74" s="23"/>
      <c r="E74" s="23"/>
      <c r="F74" s="11"/>
      <c r="G74" s="11"/>
      <c r="H74" s="75">
        <f>IF(F41="",0,IF(F41="Very low",1,IF(F41="Low",2,IF(F41="Medium",3,IF(F41="High",4,#REF!)))))</f>
        <v>3</v>
      </c>
      <c r="I74" s="75">
        <f>IF(G41="",0,IF(G41="Very low",1,IF(G41="Low",2,IF(G41="Medium",3,IF(G41="High",4,#REF!)))))</f>
        <v>3</v>
      </c>
      <c r="J74" s="76">
        <f t="shared" si="0"/>
        <v>9</v>
      </c>
      <c r="K74" s="23" t="str">
        <f t="shared" si="1"/>
        <v>Medium</v>
      </c>
    </row>
    <row r="75" spans="1:11" ht="12.75" hidden="1">
      <c r="A75" s="65"/>
      <c r="B75" s="23"/>
      <c r="C75" s="11" t="s">
        <v>23</v>
      </c>
      <c r="D75" s="11" t="s">
        <v>24</v>
      </c>
      <c r="E75" s="11" t="s">
        <v>25</v>
      </c>
      <c r="F75" s="11" t="s">
        <v>26</v>
      </c>
      <c r="G75" s="11"/>
      <c r="H75" s="75" t="e">
        <f>IF(#REF!="",0,IF(#REF!="Very low",1,IF(#REF!="Low",2,IF(#REF!="Medium",3,IF(#REF!="High",4,#REF!)))))</f>
        <v>#REF!</v>
      </c>
      <c r="I75" s="75" t="e">
        <f>IF(#REF!="",0,IF(#REF!="Very low",1,IF(#REF!="Low",2,IF(#REF!="Medium",3,IF(#REF!="High",4,#REF!)))))</f>
        <v>#REF!</v>
      </c>
      <c r="J75" s="76" t="e">
        <f t="shared" si="0"/>
        <v>#REF!</v>
      </c>
      <c r="K75" s="23" t="e">
        <f t="shared" si="1"/>
        <v>#REF!</v>
      </c>
    </row>
    <row r="76" spans="1:11" ht="12.75" hidden="1">
      <c r="A76" s="65"/>
      <c r="B76" s="11" t="s">
        <v>23</v>
      </c>
      <c r="C76" s="77">
        <v>1</v>
      </c>
      <c r="D76" s="69">
        <v>2</v>
      </c>
      <c r="E76" s="74">
        <v>3</v>
      </c>
      <c r="F76" s="69">
        <v>4</v>
      </c>
      <c r="G76" s="11"/>
      <c r="H76" s="75" t="e">
        <f>IF(#REF!="",0,IF(#REF!="Very low",1,IF(#REF!="Low",2,IF(#REF!="Medium",3,IF(#REF!="High",4,#REF!)))))</f>
        <v>#REF!</v>
      </c>
      <c r="I76" s="75" t="e">
        <f>IF(#REF!="",0,IF(#REF!="Very low",1,IF(#REF!="Low",2,IF(#REF!="Medium",3,IF(#REF!="High",4,#REF!)))))</f>
        <v>#REF!</v>
      </c>
      <c r="J76" s="76" t="e">
        <f t="shared" si="0"/>
        <v>#REF!</v>
      </c>
      <c r="K76" s="23" t="e">
        <f t="shared" si="1"/>
        <v>#REF!</v>
      </c>
    </row>
    <row r="77" spans="1:11" ht="12.75" hidden="1">
      <c r="A77" s="65"/>
      <c r="B77" s="11" t="s">
        <v>24</v>
      </c>
      <c r="C77" s="69">
        <v>2</v>
      </c>
      <c r="D77" s="69">
        <v>4</v>
      </c>
      <c r="E77" s="73">
        <v>6</v>
      </c>
      <c r="F77" s="70">
        <v>8</v>
      </c>
      <c r="G77" s="11"/>
      <c r="H77" s="75" t="e">
        <f>IF(#REF!="",0,IF(#REF!="Very low",1,IF(#REF!="Low",2,IF(#REF!="Medium",3,IF(#REF!="High",4,#REF!)))))</f>
        <v>#REF!</v>
      </c>
      <c r="I77" s="75" t="e">
        <f>IF(#REF!="",0,IF(#REF!="Very low",1,IF(#REF!="Low",2,IF(#REF!="Medium",3,IF(#REF!="High",4,#REF!)))))</f>
        <v>#REF!</v>
      </c>
      <c r="J77" s="76" t="e">
        <f t="shared" si="0"/>
        <v>#REF!</v>
      </c>
      <c r="K77" s="23" t="e">
        <f t="shared" si="1"/>
        <v>#REF!</v>
      </c>
    </row>
    <row r="78" spans="1:11" ht="12.75" hidden="1">
      <c r="A78" s="65"/>
      <c r="B78" s="11" t="s">
        <v>25</v>
      </c>
      <c r="C78" s="69">
        <v>3</v>
      </c>
      <c r="D78" s="70">
        <v>6</v>
      </c>
      <c r="E78" s="73">
        <v>9</v>
      </c>
      <c r="F78" s="72">
        <v>12</v>
      </c>
      <c r="G78" s="11"/>
      <c r="H78" s="75" t="e">
        <f>IF(#REF!="",0,IF(#REF!="Very low",1,IF(#REF!="Low",2,IF(#REF!="Medium",3,IF(#REF!="High",4,#REF!)))))</f>
        <v>#REF!</v>
      </c>
      <c r="I78" s="75" t="e">
        <f>IF(#REF!="",0,IF(#REF!="Very low",1,IF(#REF!="Low",2,IF(#REF!="Medium",3,IF(#REF!="High",4,#REF!)))))</f>
        <v>#REF!</v>
      </c>
      <c r="J78" s="76" t="e">
        <f t="shared" si="0"/>
        <v>#REF!</v>
      </c>
      <c r="K78" s="23" t="e">
        <f t="shared" si="1"/>
        <v>#REF!</v>
      </c>
    </row>
    <row r="79" spans="1:11" ht="12.75" hidden="1">
      <c r="A79" s="65"/>
      <c r="B79" s="11" t="s">
        <v>26</v>
      </c>
      <c r="C79" s="69">
        <v>4</v>
      </c>
      <c r="D79" s="70">
        <v>8</v>
      </c>
      <c r="E79" s="71">
        <v>12</v>
      </c>
      <c r="F79" s="72">
        <v>16</v>
      </c>
      <c r="G79" s="11"/>
      <c r="H79" s="75" t="e">
        <f>IF(#REF!="",0,IF(#REF!="Very low",1,IF(#REF!="Low",2,IF(#REF!="Medium",3,IF(#REF!="High",4,#REF!)))))</f>
        <v>#REF!</v>
      </c>
      <c r="I79" s="75" t="e">
        <f>IF(#REF!="",0,IF(#REF!="Very low",1,IF(#REF!="Low",2,IF(#REF!="Medium",3,IF(#REF!="High",4,#REF!)))))</f>
        <v>#REF!</v>
      </c>
      <c r="J79" s="76" t="e">
        <f t="shared" si="0"/>
        <v>#REF!</v>
      </c>
      <c r="K79" s="23" t="e">
        <f t="shared" si="1"/>
        <v>#REF!</v>
      </c>
    </row>
    <row r="80" spans="1:11" ht="12.75" hidden="1">
      <c r="A80" s="65"/>
      <c r="B80" s="11"/>
      <c r="C80" s="11"/>
      <c r="D80" s="11"/>
      <c r="F80" s="11"/>
      <c r="G80" s="11"/>
      <c r="H80" s="75" t="e">
        <f>IF(#REF!="",0,IF(#REF!="Very low",1,IF(#REF!="Low",2,IF(#REF!="Medium",3,IF(#REF!="High",4,#REF!)))))</f>
        <v>#REF!</v>
      </c>
      <c r="I80" s="75" t="e">
        <f>IF(#REF!="",0,IF(#REF!="Very low",1,IF(#REF!="Low",2,IF(#REF!="Medium",3,IF(#REF!="High",4,#REF!)))))</f>
        <v>#REF!</v>
      </c>
      <c r="J80" s="76" t="e">
        <f t="shared" si="0"/>
        <v>#REF!</v>
      </c>
      <c r="K80" s="23" t="e">
        <f t="shared" si="1"/>
        <v>#REF!</v>
      </c>
    </row>
    <row r="81" spans="1:11" ht="12.75" hidden="1">
      <c r="A81" s="65"/>
      <c r="B81" s="23"/>
      <c r="C81" s="23"/>
      <c r="D81" s="23"/>
      <c r="E81" s="23"/>
      <c r="F81" s="11"/>
      <c r="G81" s="11"/>
      <c r="H81" s="75" t="e">
        <f>IF(#REF!="",0,IF(#REF!="Very low",1,IF(#REF!="Low",2,IF(#REF!="Medium",3,IF(#REF!="High",4,#REF!)))))</f>
        <v>#REF!</v>
      </c>
      <c r="I81" s="75" t="e">
        <f>IF(#REF!="",0,IF(#REF!="Very low",1,IF(#REF!="Low",2,IF(#REF!="Medium",3,IF(#REF!="High",4,#REF!)))))</f>
        <v>#REF!</v>
      </c>
      <c r="J81" s="76" t="e">
        <f t="shared" si="0"/>
        <v>#REF!</v>
      </c>
      <c r="K81" s="23" t="e">
        <f t="shared" si="1"/>
        <v>#REF!</v>
      </c>
    </row>
    <row r="82" spans="1:11" ht="12.75" hidden="1">
      <c r="A82" s="65"/>
      <c r="B82" s="23"/>
      <c r="C82" s="23"/>
      <c r="D82" s="23"/>
      <c r="E82" s="23"/>
      <c r="F82" s="11"/>
      <c r="G82" s="11"/>
      <c r="H82" s="75" t="e">
        <f>IF(#REF!="",0,IF(#REF!="Very low",1,IF(#REF!="Low",2,IF(#REF!="Medium",3,IF(#REF!="High",4,#REF!)))))</f>
        <v>#REF!</v>
      </c>
      <c r="I82" s="75" t="e">
        <f>IF(#REF!="",0,IF(#REF!="Very low",1,IF(#REF!="Low",2,IF(#REF!="Medium",3,IF(#REF!="High",4,#REF!)))))</f>
        <v>#REF!</v>
      </c>
      <c r="J82" s="76" t="e">
        <f t="shared" si="0"/>
        <v>#REF!</v>
      </c>
      <c r="K82" s="23" t="e">
        <f t="shared" si="1"/>
        <v>#REF!</v>
      </c>
    </row>
    <row r="83" spans="1:11" ht="12.75" hidden="1">
      <c r="A83" s="65"/>
      <c r="B83" s="23"/>
      <c r="C83" s="23"/>
      <c r="D83" s="23"/>
      <c r="E83" s="23"/>
      <c r="F83" s="11"/>
      <c r="G83" s="11"/>
      <c r="H83" s="75" t="e">
        <f>IF(#REF!="",0,IF(#REF!="Very low",1,IF(#REF!="Low",2,IF(#REF!="Medium",3,IF(#REF!="High",4,#REF!)))))</f>
        <v>#REF!</v>
      </c>
      <c r="I83" s="75" t="e">
        <f>IF(#REF!="",0,IF(#REF!="Very low",1,IF(#REF!="Low",2,IF(#REF!="Medium",3,IF(#REF!="High",4,#REF!)))))</f>
        <v>#REF!</v>
      </c>
      <c r="J83" s="76" t="e">
        <f t="shared" si="0"/>
        <v>#REF!</v>
      </c>
      <c r="K83" s="23" t="e">
        <f t="shared" si="1"/>
        <v>#REF!</v>
      </c>
    </row>
    <row r="84" spans="1:11" ht="12.75" hidden="1">
      <c r="A84" s="65"/>
      <c r="B84" s="23"/>
      <c r="C84" s="23"/>
      <c r="D84" s="23"/>
      <c r="E84" s="23"/>
      <c r="F84" s="11"/>
      <c r="G84" s="11"/>
      <c r="H84" s="75" t="e">
        <f>IF(#REF!="",0,IF(#REF!="Very low",1,IF(#REF!="Low",2,IF(#REF!="Medium",3,IF(#REF!="High",4,#REF!)))))</f>
        <v>#REF!</v>
      </c>
      <c r="I84" s="75" t="e">
        <f>IF(#REF!="",0,IF(#REF!="Very low",1,IF(#REF!="Low",2,IF(#REF!="Medium",3,IF(#REF!="High",4,#REF!)))))</f>
        <v>#REF!</v>
      </c>
      <c r="J84" s="76" t="e">
        <f t="shared" si="0"/>
        <v>#REF!</v>
      </c>
      <c r="K84" s="23" t="e">
        <f t="shared" si="1"/>
        <v>#REF!</v>
      </c>
    </row>
    <row r="85" spans="1:11" ht="12.75" hidden="1">
      <c r="A85" s="65"/>
      <c r="B85" s="23"/>
      <c r="C85" s="23"/>
      <c r="D85" s="23"/>
      <c r="E85" s="23"/>
      <c r="F85" s="11"/>
      <c r="G85" s="11"/>
      <c r="H85" s="75" t="e">
        <f>IF(#REF!="",0,IF(#REF!="Very low",1,IF(#REF!="Low",2,IF(#REF!="Medium",3,IF(#REF!="High",4,#REF!)))))</f>
        <v>#REF!</v>
      </c>
      <c r="I85" s="75" t="e">
        <f>IF(#REF!="",0,IF(#REF!="Very low",1,IF(#REF!="Low",2,IF(#REF!="Medium",3,IF(#REF!="High",4,#REF!)))))</f>
        <v>#REF!</v>
      </c>
      <c r="J85" s="76" t="e">
        <f t="shared" si="0"/>
        <v>#REF!</v>
      </c>
      <c r="K85" s="23" t="e">
        <f t="shared" si="1"/>
        <v>#REF!</v>
      </c>
    </row>
    <row r="86" spans="1:11" ht="12.75" hidden="1">
      <c r="A86" s="65"/>
      <c r="B86" s="23"/>
      <c r="C86" s="23"/>
      <c r="D86" s="23"/>
      <c r="E86" s="23"/>
      <c r="F86" s="11"/>
      <c r="G86" s="11"/>
      <c r="H86" s="75" t="e">
        <f>IF(#REF!="",0,IF(#REF!="Very low",1,IF(#REF!="Low",2,IF(#REF!="Medium",3,IF(#REF!="High",4,F53)))))</f>
        <v>#REF!</v>
      </c>
      <c r="I86" s="75" t="e">
        <f>IF(#REF!="",0,IF(#REF!="Very low",1,IF(#REF!="Low",2,IF(#REF!="Medium",3,IF(#REF!="High",4,G53)))))</f>
        <v>#REF!</v>
      </c>
      <c r="J86" s="76" t="e">
        <f t="shared" si="0"/>
        <v>#REF!</v>
      </c>
      <c r="K86" s="23" t="e">
        <f t="shared" si="1"/>
        <v>#REF!</v>
      </c>
    </row>
    <row r="87" spans="1:11" ht="12.75" hidden="1">
      <c r="A87" s="65"/>
      <c r="B87" s="23"/>
      <c r="C87" s="23"/>
      <c r="D87" s="23"/>
      <c r="E87" s="23"/>
      <c r="F87" s="11"/>
      <c r="G87" s="11"/>
      <c r="H87" s="11"/>
      <c r="I87" s="11"/>
      <c r="J87" s="23"/>
      <c r="K87" s="23"/>
    </row>
    <row r="88" spans="1:11" ht="12.75" hidden="1">
      <c r="A88" s="23"/>
      <c r="B88" s="23"/>
      <c r="C88" s="23"/>
      <c r="D88" s="23"/>
      <c r="E88" s="23"/>
      <c r="F88" s="11"/>
      <c r="G88" s="11"/>
      <c r="H88" s="11"/>
      <c r="I88" s="11"/>
      <c r="J88" s="23"/>
      <c r="K88" s="23"/>
    </row>
    <row r="89" spans="1:11" ht="12.75">
      <c r="A89" s="23"/>
      <c r="B89" s="23"/>
      <c r="C89" s="23"/>
      <c r="D89" s="23"/>
      <c r="E89" s="23"/>
      <c r="F89" s="11"/>
      <c r="G89" s="11"/>
      <c r="H89" s="11"/>
      <c r="I89" s="11"/>
      <c r="J89" s="23"/>
      <c r="K89" s="23"/>
    </row>
    <row r="90" spans="1:11" ht="12.75">
      <c r="A90" s="23"/>
      <c r="B90" s="23"/>
      <c r="C90" s="23"/>
      <c r="D90" s="23"/>
      <c r="E90" s="23"/>
      <c r="F90" s="11"/>
      <c r="G90" s="11"/>
      <c r="H90" s="11"/>
      <c r="I90" s="11"/>
      <c r="J90" s="23"/>
      <c r="K90" s="23"/>
    </row>
    <row r="124" ht="13.5" customHeight="1"/>
  </sheetData>
  <sheetProtection selectLockedCells="1"/>
  <mergeCells count="6">
    <mergeCell ref="D20:K20"/>
    <mergeCell ref="B2:I2"/>
    <mergeCell ref="F10:J10"/>
    <mergeCell ref="F4:J4"/>
    <mergeCell ref="F6:J6"/>
    <mergeCell ref="F8:J8"/>
  </mergeCells>
  <dataValidations count="1">
    <dataValidation type="list" allowBlank="1" showInputMessage="1" showErrorMessage="1" sqref="F39:G52">
      <formula1>$F$67:$F$71</formula1>
    </dataValidation>
  </dataValidations>
  <printOptions/>
  <pageMargins left="0.2362204724409449" right="0.2362204724409449" top="1.26" bottom="0.7480314960629921" header="0.31496062992125984" footer="0.31496062992125984"/>
  <pageSetup horizontalDpi="600" verticalDpi="600" orientation="landscape" paperSize="8"/>
  <headerFooter alignWithMargins="0">
    <oddHeader>&amp;L&amp;G</oddHeader>
    <oddFooter>&amp;CPage &amp;P</oddFooter>
  </headerFooter>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 Wheadon</dc:creator>
  <cp:keywords/>
  <dc:description/>
  <cp:lastModifiedBy>Environment Agency User</cp:lastModifiedBy>
  <cp:lastPrinted>2013-01-11T14:13:27Z</cp:lastPrinted>
  <dcterms:created xsi:type="dcterms:W3CDTF">2005-05-04T08:30:35Z</dcterms:created>
  <dcterms:modified xsi:type="dcterms:W3CDTF">2019-10-17T11:11:11Z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old versions">
    <vt:lpwstr/>
  </property>
  <property fmtid="{D5CDD505-2E9C-101B-9397-08002B2CF9AE}" pid="4" name="ContentTypeId">
    <vt:lpwstr>0x01010095C98266C23F18458DF6EA69C2958C16</vt:lpwstr>
  </property>
</Properties>
</file>