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6630" activeTab="0"/>
  </bookViews>
  <sheets>
    <sheet name="Standard Permit GRA1" sheetId="1" r:id="rId1"/>
  </sheets>
  <definedNames>
    <definedName name="_xlnm.Print_Titles" localSheetId="0">'Standard Permit GRA1'!$31:$33</definedName>
  </definedNames>
  <calcPr fullCalcOnLoad="1"/>
</workbook>
</file>

<file path=xl/comments1.xml><?xml version="1.0" encoding="utf-8"?>
<comments xmlns="http://schemas.openxmlformats.org/spreadsheetml/2006/main">
  <authors>
    <author>Roger Yearsley</author>
    <author>KN</author>
  </authors>
  <commentList>
    <comment ref="B32"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32"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32" authorId="0">
      <text>
        <r>
          <rPr>
            <b/>
            <sz val="10"/>
            <rFont val="Arial"/>
            <family val="2"/>
          </rPr>
          <t xml:space="preserve">Harm </t>
        </r>
        <r>
          <rPr>
            <sz val="10"/>
            <rFont val="Arial"/>
            <family val="2"/>
          </rPr>
          <t>may arise when a specific hazard is realised.</t>
        </r>
      </text>
    </comment>
    <comment ref="E32"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32"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32"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32"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32"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 ref="B35" authorId="1">
      <text>
        <r>
          <rPr>
            <b/>
            <sz val="9"/>
            <rFont val="Tahoma"/>
            <family val="2"/>
          </rPr>
          <t>KN:</t>
        </r>
        <r>
          <rPr>
            <sz val="9"/>
            <rFont val="Tahoma"/>
            <family val="2"/>
          </rPr>
          <t xml:space="preserve">
</t>
        </r>
      </text>
    </comment>
  </commentList>
</comments>
</file>

<file path=xl/sharedStrings.xml><?xml version="1.0" encoding="utf-8"?>
<sst xmlns="http://schemas.openxmlformats.org/spreadsheetml/2006/main" count="227" uniqueCount="138">
  <si>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</si>
  <si>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</si>
  <si>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</si>
  <si>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</si>
  <si>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</si>
  <si>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</si>
  <si>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</si>
  <si>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</si>
  <si>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</si>
  <si>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</si>
  <si>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</si>
  <si>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</si>
  <si>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</si>
  <si>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</si>
  <si>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</si>
  <si>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</si>
  <si>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</si>
  <si>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</si>
  <si>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</si>
  <si>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</si>
  <si>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</si>
  <si>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</si>
  <si>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</si>
  <si>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</si>
  <si>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</si>
  <si>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</si>
  <si>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</si>
  <si>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</si>
  <si>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</si>
  <si>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</si>
  <si>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</si>
  <si>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</si>
  <si>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Action (by permitting)</t>
  </si>
  <si>
    <t>Applies to all potential locations.</t>
  </si>
  <si>
    <t>Environment Agency</t>
  </si>
  <si>
    <t>What is the magnitude of the risk after management? (This residual risk will be controlled by Compliance Assessment).</t>
  </si>
  <si>
    <t>Abbreviations:</t>
  </si>
  <si>
    <t>Local human population</t>
  </si>
  <si>
    <t>Nuisance, loss of amenity</t>
  </si>
  <si>
    <t>Odour</t>
  </si>
  <si>
    <t>Direct run-off from site across ground surface, via surface water drains, ditches etc.</t>
  </si>
  <si>
    <t>Groundwater</t>
  </si>
  <si>
    <t>Any</t>
  </si>
  <si>
    <t>Standard Facility:</t>
  </si>
  <si>
    <t>Local human population and local environment</t>
  </si>
  <si>
    <t>Direct physical contact</t>
  </si>
  <si>
    <t xml:space="preserve">Abstraction from watercourse downstream of facility (for agricultural or potable use). </t>
  </si>
  <si>
    <t>Acute effects, closure of abstraction intakes.</t>
  </si>
  <si>
    <t>The scope of the permit and associated rules is defined by the following risk criteria:</t>
  </si>
  <si>
    <t>SR - Standard Rule</t>
  </si>
  <si>
    <t xml:space="preserve">As above </t>
  </si>
  <si>
    <t>Air transport then inhalation.</t>
  </si>
  <si>
    <t>Bodily injury</t>
  </si>
  <si>
    <t>Transport through soil/groundwater then extraction at borehole.</t>
  </si>
  <si>
    <t>Nuisance, loss of amenity, loss of sleep.</t>
  </si>
  <si>
    <t xml:space="preserve">Noise through the air and vibration through the ground. </t>
  </si>
  <si>
    <t>Local human population and local environment.</t>
  </si>
  <si>
    <t>As above</t>
  </si>
  <si>
    <t>Harm to human health - respiratory irritation and illness.</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</si>
  <si>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</si>
  <si>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</si>
  <si>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</si>
  <si>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</si>
  <si>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</si>
  <si>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</si>
  <si>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Air transport of smoke.  Spillages and contaminated firewater by direct run-off from site and via surface water drains and ditches.</t>
  </si>
  <si>
    <t>Accidental fire causing the release of polluting materials to air (smoke or fumes), water or land.</t>
  </si>
  <si>
    <t>As above.</t>
  </si>
  <si>
    <t>All surface waters close to and downstream of site.</t>
  </si>
  <si>
    <t>Local human population and / or livestock after gaining unauthorised access to the installation</t>
  </si>
  <si>
    <t xml:space="preserve">Respiratory irritation, illness and nuisance to local population.  Injury to staff, fire fighters or arsonists/vandals. Pollution of water or land. </t>
  </si>
  <si>
    <t>Respiratory irritation, illness and nuisance to local population.  Injury to staff or fire fighters. Pollution of water or land.</t>
  </si>
  <si>
    <t>Chronic effects: deterioration of water quality</t>
  </si>
  <si>
    <t xml:space="preserve">What are the harmful consequences if things go wrong?  </t>
  </si>
  <si>
    <t>Air transport then inhalation</t>
  </si>
  <si>
    <t>Local residents often sensitive to noise and vibration but there is low potential for exposure.</t>
  </si>
  <si>
    <t>All on-site hazards: machinery.</t>
  </si>
  <si>
    <t>Risk of accidental combustion of waste is moderate.</t>
  </si>
  <si>
    <t>Spillage of liquids, including oil.</t>
  </si>
  <si>
    <t xml:space="preserve">Acute effects: fish kill </t>
  </si>
  <si>
    <t>Emissions to air may cause harm to and deterioration of nature conservation sites.</t>
  </si>
  <si>
    <t>CO - Carbon Monoxide</t>
  </si>
  <si>
    <t>CHP - Combined heat and power</t>
  </si>
  <si>
    <t>NOx - Oxides of nitrogen</t>
  </si>
  <si>
    <t>all biogas condensate shall be discharged into a sealed drainage system; fugitive emissions of biogas shall be prevented.</t>
  </si>
  <si>
    <t>Harm to protected site through toxic contamination, nutrient enrichment, disturbance etc.</t>
  </si>
  <si>
    <t xml:space="preserve">There is potential for exposure to anyone living close to the site or at locations where members of the public might be regularly exposed. </t>
  </si>
  <si>
    <t>Any, but principally NOx.</t>
  </si>
  <si>
    <t>Direct physical contact is minimised by activity being carried out within enclosed digesters so a low magnitude risk is estimated.</t>
  </si>
  <si>
    <t xml:space="preserve">As above  </t>
  </si>
  <si>
    <t>Potential for spillage from digestions tanks and storage vessels.</t>
  </si>
  <si>
    <t>Release of microorganisms (bioaerosols)</t>
  </si>
  <si>
    <t>Potential for release at waste reception/treatment and maturation</t>
  </si>
  <si>
    <t>Air transport .  Spillages and digestate  direct run-off from site and via surface water drains and ditches.</t>
  </si>
  <si>
    <r>
      <t xml:space="preserve">Local residents often sensitive to odour. </t>
    </r>
    <r>
      <rPr>
        <sz val="10"/>
        <color indexed="8"/>
        <rFont val="Arial"/>
        <family val="2"/>
      </rPr>
      <t>Wide range of waste may cause odour issues at reception from wastes, release of biogas and from digestate hence control measures adopted.</t>
    </r>
  </si>
  <si>
    <t>SR - Digestion tanks require appropriate bunding SR - no point source emissions to water. Run off restricted by SR on emissions of substances not controlled by emission limits…. with appropriate measures: all biogas condensate shall be discharged into a sealed drainage system. Impermeable surface required for storage of all wastes.</t>
  </si>
  <si>
    <t xml:space="preserve">SR (emissions of substances not controlled by emission limits) - emissions of substances .... shall not cause pollution…., with appropriate measures: </t>
  </si>
  <si>
    <t>Parameter 3</t>
  </si>
  <si>
    <t xml:space="preserve">Parameter 4 </t>
  </si>
  <si>
    <t>As above. Activities cannot take place within groundwater protection zone 1 or if a source protection zone has not been defined then within 50 metres of any well, spring or borehole used for the supply of water for human consumption.  This must include private water supplies. Impermeable surface required for AD plant.</t>
  </si>
  <si>
    <t>Maximum quantity of animal waste, including animal carcasses, shall be limited to 10 tonnes per day [this excludes manures and slurries]</t>
  </si>
  <si>
    <t>The activities must not be carried out within 200 metres of the nearest sensitive receiver</t>
  </si>
  <si>
    <t xml:space="preserve">Noise and vibration shall be minimised and not cause nuisance.  A noise and vibration management plan may be required.  </t>
  </si>
  <si>
    <t xml:space="preserve">Activities shall be managed and operated in accordance with a management system (will include site security measures to prevent unauthorised access).  </t>
  </si>
  <si>
    <t xml:space="preserve">As above.  An accident management plan is required as part of management system (will include fire and spillages).  </t>
  </si>
  <si>
    <t>Local human population.</t>
  </si>
  <si>
    <t>Although biogas is flammable, risk of direct physical contact is reduced by activity being carried out within enclosed systems.</t>
  </si>
  <si>
    <t>Accidental explosion of biogas.</t>
  </si>
  <si>
    <t>Unlikely to happen - reduced by effective management systems.</t>
  </si>
  <si>
    <t xml:space="preserve">Protected nature conservation sites - European sites and SSSIs.  </t>
  </si>
  <si>
    <r>
      <rPr>
        <sz val="10"/>
        <color indexed="10"/>
        <rFont val="Arial"/>
        <family val="2"/>
      </rPr>
      <t xml:space="preserve">effective </t>
    </r>
    <r>
      <rPr>
        <sz val="10"/>
        <rFont val="Arial"/>
        <family val="0"/>
      </rPr>
      <t xml:space="preserve">gas engine stack height shall be no less than 3 metres; </t>
    </r>
  </si>
  <si>
    <t xml:space="preserve">Point source emissions to air </t>
  </si>
  <si>
    <t xml:space="preserve">Monitoring of  CHP and Generators will be in line with permitted limits and monitored and expressed as per TGN M2. </t>
  </si>
  <si>
    <t xml:space="preserve">As above and point source emissions to air with emission limits </t>
  </si>
  <si>
    <r>
      <t xml:space="preserve">Activities shall be managed and operated in accordance with a management system (will include inspection and maintenance of equipment, including engine management systems), point source emissions to air with emission limits for </t>
    </r>
    <r>
      <rPr>
        <sz val="10"/>
        <color indexed="10"/>
        <rFont val="Arial"/>
        <family val="2"/>
      </rPr>
      <t>Oxides of</t>
    </r>
    <r>
      <rPr>
        <sz val="10"/>
        <rFont val="Arial"/>
        <family val="0"/>
      </rPr>
      <t xml:space="preserve"> </t>
    </r>
    <r>
      <rPr>
        <sz val="10"/>
        <color indexed="10"/>
        <rFont val="Arial"/>
        <family val="2"/>
      </rPr>
      <t>Nitrogen (NO2) Carbon Monoxide (CO) ,  Sulphur Dioxides SO2 and Total Volatile Organic Compounds (TVOC) .</t>
    </r>
    <r>
      <rPr>
        <sz val="10"/>
        <rFont val="Arial"/>
        <family val="0"/>
      </rPr>
      <t xml:space="preserve">  The activities shall not be carried out within an </t>
    </r>
    <r>
      <rPr>
        <sz val="10"/>
        <color indexed="10"/>
        <rFont val="Arial"/>
        <family val="2"/>
      </rPr>
      <t xml:space="preserve">AQMA zone.  </t>
    </r>
    <r>
      <rPr>
        <sz val="10"/>
        <rFont val="Arial"/>
        <family val="0"/>
      </rPr>
      <t xml:space="preserve"> </t>
    </r>
    <r>
      <rPr>
        <sz val="10"/>
        <color indexed="10"/>
        <rFont val="Arial"/>
        <family val="2"/>
      </rPr>
      <t>Effective stack height must be 3m.</t>
    </r>
    <r>
      <rPr>
        <sz val="10"/>
        <rFont val="Arial"/>
        <family val="0"/>
      </rPr>
      <t xml:space="preserve"> </t>
    </r>
  </si>
  <si>
    <t xml:space="preserve">Local human population </t>
  </si>
  <si>
    <t>Harm to human health - respiratory irritation and illness. Release of potent climate change gases.</t>
  </si>
  <si>
    <t xml:space="preserve">Release of unburnt biogas </t>
  </si>
  <si>
    <t xml:space="preserve">Air transport </t>
  </si>
  <si>
    <t xml:space="preserve">Potential for release in emergency and maintenance via pressure relief valves </t>
  </si>
  <si>
    <t xml:space="preserve">Sox Sulphur Dioxide </t>
  </si>
  <si>
    <t xml:space="preserve">TVOC Total Volatile Organic compounds </t>
  </si>
  <si>
    <r>
      <t>Permitted activities - The storage and recovery of waste (R13, R1,)</t>
    </r>
    <r>
      <rPr>
        <sz val="10"/>
        <color indexed="10"/>
        <rFont val="Arial"/>
        <family val="2"/>
      </rPr>
      <t xml:space="preserve"> and incineration of biogas </t>
    </r>
  </si>
  <si>
    <r>
      <t>Permitted wastes - b</t>
    </r>
    <r>
      <rPr>
        <sz val="10"/>
        <color indexed="10"/>
        <rFont val="Arial"/>
        <family val="2"/>
      </rPr>
      <t xml:space="preserve">iogas from sewage sludge digesters </t>
    </r>
  </si>
  <si>
    <t>Except for the auxiliary flare, the aggregate rated thermal input of all appliances used to burn biogas must be less than 5 megawatts.</t>
  </si>
  <si>
    <r>
      <t xml:space="preserve">The activities shall not be carried out within </t>
    </r>
    <r>
      <rPr>
        <sz val="10"/>
        <color indexed="10"/>
        <rFont val="Arial"/>
        <family val="2"/>
      </rPr>
      <t>500</t>
    </r>
    <r>
      <rPr>
        <sz val="10"/>
        <rFont val="Arial"/>
        <family val="2"/>
      </rPr>
      <t xml:space="preserve"> metres of a European site or Site of Special Scientific Interest (excluding those designated solely for geological features).</t>
    </r>
  </si>
  <si>
    <t>Parameter 5</t>
  </si>
  <si>
    <t>Parameter 6</t>
  </si>
  <si>
    <r>
      <t>Par</t>
    </r>
    <r>
      <rPr>
        <sz val="10"/>
        <color indexed="8"/>
        <rFont val="Arial"/>
        <family val="2"/>
      </rPr>
      <t>ameter 7</t>
    </r>
  </si>
  <si>
    <r>
      <t>The activities must not be carried out within an Air Quality Management Area (AQMA)</t>
    </r>
    <r>
      <rPr>
        <sz val="10"/>
        <color indexed="10"/>
        <rFont val="Arial"/>
        <family val="2"/>
      </rPr>
      <t>.Gas engines stacks have to be located 200 metres from any building used by the public including dwelling houses in cases where they do not have an
‘effective stack height’ of 3 metres as defined by the rules.</t>
    </r>
  </si>
  <si>
    <t>Releases of NO2 and SO2, CO and Total Volatile Organic Compounds (TVOC)</t>
  </si>
  <si>
    <t>Auxiliary flare are available and used but limited to emergency situation and planned miantance. Pressure relief valves are inspected regularly. Unplanned releases are reported.</t>
  </si>
  <si>
    <r>
      <rPr>
        <sz val="10"/>
        <color indexed="10"/>
        <rFont val="Arial"/>
        <family val="2"/>
      </rPr>
      <t>Maturation activities are not carried out in the open within 250m metres of the nearest sensitive receiver..</t>
    </r>
    <r>
      <rPr>
        <sz val="10"/>
        <rFont val="Arial"/>
        <family val="2"/>
      </rPr>
      <t xml:space="preserve"> Operations have to take place within a closed system with appropriate filters or scrubbing system.</t>
    </r>
  </si>
  <si>
    <r>
      <t xml:space="preserve">Management systems required to include </t>
    </r>
    <r>
      <rPr>
        <sz val="10"/>
        <color indexed="10"/>
        <rFont val="Arial"/>
        <family val="2"/>
      </rPr>
      <t xml:space="preserve">DSEAR assessment. </t>
    </r>
    <r>
      <rPr>
        <sz val="10"/>
        <rFont val="Arial"/>
        <family val="0"/>
      </rPr>
      <t>Bunding of tanks etc.</t>
    </r>
  </si>
  <si>
    <r>
      <t xml:space="preserve">Emissions of substances not controlled by emission limits (excluding odour and noise) shall not cause pollution.  The operator shall not be taken to have breached this rule if appropriate measures, including, but not limited to, those specified in any approved emissions management plan, have been taken to prevent or where that is not practicable, to minimise, those emissions. At </t>
    </r>
    <r>
      <rPr>
        <sz val="10"/>
        <color indexed="10"/>
        <rFont val="Arial"/>
        <family val="2"/>
      </rPr>
      <t>500</t>
    </r>
    <r>
      <rPr>
        <sz val="10"/>
        <color indexed="8"/>
        <rFont val="Arial"/>
        <family val="2"/>
      </rPr>
      <t xml:space="preserve"> metres or above, the potential hazards from the permitted activities pose a low risk to the broad sensitivity of species and habitats groups. The standard permit only applies at this distance or more.
Emission limits for stack gases are specified.</t>
    </r>
  </si>
  <si>
    <r>
      <t xml:space="preserve">Waste Recovery Operation: </t>
    </r>
    <r>
      <rPr>
        <sz val="10"/>
        <color indexed="10"/>
        <rFont val="Arial"/>
        <family val="2"/>
      </rPr>
      <t>combustion of biogas in engines at sewage treatment works (&lt;5Mw)</t>
    </r>
  </si>
  <si>
    <r>
      <t xml:space="preserve">Emissions shall be free from odourous compounds. An odour management plan is required. Non- point source emissions of biogas shall be minimised using appropriate measures.  All storage tanks and lagoons are required to be covered also AD is an enclosed process. </t>
    </r>
    <r>
      <rPr>
        <sz val="10"/>
        <color indexed="12"/>
        <rFont val="Arial"/>
        <family val="2"/>
      </rPr>
      <t xml:space="preserve"> </t>
    </r>
    <r>
      <rPr>
        <sz val="10"/>
        <color indexed="8"/>
        <rFont val="Arial"/>
        <family val="2"/>
      </rPr>
      <t>A buffer zone for odour has been kept at 200 metres from the nearest sensitive receiver so that below this limit odour control can be assessed in a bespoke permit.</t>
    </r>
  </si>
  <si>
    <t>Generic risk assessment for draft standard rules set number SR2009 No 4 v4.0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</si>
</sst>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0"/>
      <name val="Arial"/>
      <family val="0"/>
    </font>
    <font>
      <sz val="12"/>
      <color indexed="8"/>
      <name val="Arial"/>
      <family val="2"/>
    </font>
    <font>
      <b/>
      <sz val="10"/>
      <name val="Arial"/>
      <family val="2"/>
    </font>
    <font>
      <b/>
      <sz val="12"/>
      <name val="Arial"/>
      <family val="2"/>
    </font>
    <font>
      <sz val="12"/>
      <name val="Arial"/>
      <family val="2"/>
    </font>
    <font>
      <b/>
      <sz val="14"/>
      <name val="Arial"/>
      <family val="2"/>
    </font>
    <font>
      <sz val="8"/>
      <name val="Tahoma"/>
      <family val="2"/>
    </font>
    <font>
      <sz val="10"/>
      <color indexed="12"/>
      <name val="Arial"/>
      <family val="2"/>
    </font>
    <font>
      <sz val="10"/>
      <color indexed="8"/>
      <name val="Arial"/>
      <family val="2"/>
    </font>
    <font>
      <sz val="10"/>
      <color indexed="10"/>
      <name val="Arial"/>
      <family val="2"/>
    </font>
    <font>
      <sz val="9"/>
      <name val="Tahoma"/>
      <family val="2"/>
    </font>
    <font>
      <b/>
      <sz val="9"/>
      <name val="Tahoma"/>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0"/>
      <color indexed="3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0"/>
      <color rgb="FFFF0000"/>
      <name val="Arial"/>
      <family val="2"/>
    </font>
    <font>
      <sz val="10"/>
      <color rgb="FF0070C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double"/>
      <right style="thin"/>
      <top style="thin"/>
      <bottom style="thin"/>
    </border>
    <border>
      <left/>
      <right style="thin"/>
      <top style="thin"/>
      <bottom style="thin"/>
    </border>
    <border>
      <left/>
      <right/>
      <top style="thin"/>
      <bottom style="thin"/>
    </border>
    <border>
      <left style="double"/>
      <right style="thin"/>
      <top/>
      <bottom style="thin"/>
    </border>
    <border>
      <left/>
      <right style="thin"/>
      <top/>
      <bottom style="thin"/>
    </border>
    <border>
      <left/>
      <right/>
      <top/>
      <bottom style="thin"/>
    </border>
    <border>
      <left/>
      <right/>
      <top style="double"/>
      <bottom/>
    </border>
    <border>
      <left/>
      <right/>
      <top style="double"/>
      <bottom style="thin"/>
    </border>
    <border>
      <left style="double"/>
      <right/>
      <top style="double"/>
      <bottom style="thin"/>
    </border>
    <border>
      <left/>
      <right style="double"/>
      <top style="double"/>
      <bottom style="thin"/>
    </border>
    <border>
      <left style="double"/>
      <right style="thin"/>
      <top/>
      <bottom/>
    </border>
    <border>
      <left/>
      <right style="double"/>
      <top/>
      <bottom style="thin"/>
    </border>
    <border>
      <left/>
      <right style="double"/>
      <top/>
      <bottom/>
    </border>
    <border>
      <left/>
      <right/>
      <top/>
      <bottom style="dashed"/>
    </border>
    <border>
      <left/>
      <right/>
      <top/>
      <bottom style="dotted"/>
    </border>
    <border>
      <left style="double"/>
      <right/>
      <top/>
      <bottom style="thin"/>
    </border>
    <border>
      <left style="thin"/>
      <right style="thin"/>
      <top/>
      <bottom style="thin"/>
    </border>
    <border>
      <left style="thin"/>
      <right style="double"/>
      <top style="thin"/>
      <bottom style="thin"/>
    </border>
    <border>
      <left style="thin"/>
      <right style="double"/>
      <top/>
      <bottom style="thin"/>
    </border>
    <border>
      <left style="thin"/>
      <right style="thin"/>
      <top/>
      <bottom/>
    </border>
    <border>
      <left style="double"/>
      <right/>
      <top/>
      <bottom/>
    </border>
    <border>
      <left style="double"/>
      <right style="thin"/>
      <top style="thin"/>
      <bottom style="double"/>
    </border>
    <border>
      <left style="thin"/>
      <right style="thin"/>
      <top style="thin"/>
      <bottom style="double"/>
    </border>
    <border>
      <left style="thin"/>
      <right style="double"/>
      <top style="thin"/>
      <bottom style="double"/>
    </border>
    <border>
      <left style="thin"/>
      <right/>
      <top style="thin"/>
      <bottom style="double"/>
    </border>
    <border>
      <left/>
      <right style="double"/>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Alignment="1">
      <alignment/>
    </xf>
    <xf numFmtId="0" fontId="0" fillId="0" borderId="0" xfId="0" applyBorder="1" applyAlignment="1">
      <alignment/>
    </xf>
    <xf numFmtId="0" fontId="0" fillId="0" borderId="10" xfId="0" applyBorder="1" applyAlignment="1">
      <alignment/>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3" xfId="0" applyFont="1" applyFill="1" applyBorder="1" applyAlignment="1">
      <alignment horizontal="center" vertical="top" wrapText="1"/>
    </xf>
    <xf numFmtId="0" fontId="2" fillId="34" borderId="14" xfId="0" applyFont="1" applyFill="1" applyBorder="1" applyAlignment="1">
      <alignment vertical="top" wrapText="1"/>
    </xf>
    <xf numFmtId="0" fontId="2" fillId="34" borderId="15" xfId="0" applyFont="1" applyFill="1" applyBorder="1" applyAlignment="1">
      <alignment vertical="top" wrapText="1"/>
    </xf>
    <xf numFmtId="0" fontId="2"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3" fillId="33" borderId="19" xfId="0" applyFont="1" applyFill="1" applyBorder="1" applyAlignment="1">
      <alignment vertical="center"/>
    </xf>
    <xf numFmtId="0" fontId="3" fillId="33" borderId="18" xfId="0" applyFont="1" applyFill="1" applyBorder="1" applyAlignment="1">
      <alignment horizontal="centerContinuous" vertical="center"/>
    </xf>
    <xf numFmtId="0" fontId="3" fillId="33" borderId="18" xfId="0" applyFont="1" applyFill="1" applyBorder="1" applyAlignment="1">
      <alignment vertical="center"/>
    </xf>
    <xf numFmtId="0" fontId="3"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3" fillId="38" borderId="0" xfId="0" applyFont="1" applyFill="1" applyAlignment="1" applyProtection="1">
      <alignment/>
      <protection/>
    </xf>
    <xf numFmtId="0" fontId="3" fillId="38" borderId="0" xfId="0" applyFont="1"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Border="1" applyAlignment="1" applyProtection="1">
      <alignment/>
      <protection/>
    </xf>
    <xf numFmtId="0" fontId="3" fillId="38" borderId="0" xfId="0" applyFont="1" applyFill="1" applyBorder="1" applyAlignment="1" applyProtection="1">
      <alignment/>
      <protection/>
    </xf>
    <xf numFmtId="0" fontId="2" fillId="0" borderId="0" xfId="0" applyFont="1" applyFill="1" applyBorder="1" applyAlignment="1">
      <alignment/>
    </xf>
    <xf numFmtId="0" fontId="2" fillId="0" borderId="0" xfId="0" applyFont="1" applyFill="1" applyBorder="1" applyAlignment="1">
      <alignment horizontal="left"/>
    </xf>
    <xf numFmtId="0" fontId="3" fillId="0" borderId="0" xfId="0" applyFont="1" applyFill="1" applyBorder="1" applyAlignment="1" applyProtection="1">
      <alignment/>
      <protection/>
    </xf>
    <xf numFmtId="0" fontId="0" fillId="0" borderId="0" xfId="0" applyFill="1" applyBorder="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2" fillId="33" borderId="28" xfId="0" applyFont="1" applyFill="1" applyBorder="1" applyAlignment="1">
      <alignment horizontal="center" vertical="top" wrapText="1"/>
    </xf>
    <xf numFmtId="0" fontId="2"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2" fillId="39" borderId="15" xfId="0" applyFont="1" applyFill="1" applyBorder="1" applyAlignment="1" applyProtection="1">
      <alignment vertical="top" wrapText="1"/>
      <protection locked="0"/>
    </xf>
    <xf numFmtId="0" fontId="0" fillId="36" borderId="31" xfId="0" applyFill="1" applyBorder="1" applyAlignment="1" applyProtection="1">
      <alignment vertical="top" wrapText="1"/>
      <protection locked="0"/>
    </xf>
    <xf numFmtId="0" fontId="2" fillId="39" borderId="10" xfId="0" applyFont="1" applyFill="1" applyBorder="1" applyAlignment="1" applyProtection="1">
      <alignment vertical="top" wrapText="1"/>
      <protection locked="0"/>
    </xf>
    <xf numFmtId="0" fontId="0" fillId="0" borderId="0" xfId="0" applyFont="1" applyAlignment="1">
      <alignment/>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2" xfId="0" applyFill="1" applyBorder="1" applyAlignment="1" applyProtection="1">
      <alignment vertical="top" wrapText="1"/>
      <protection locked="0"/>
    </xf>
    <xf numFmtId="0" fontId="0" fillId="36" borderId="33" xfId="0" applyFill="1" applyBorder="1" applyAlignment="1" applyProtection="1">
      <alignment vertical="top" wrapText="1"/>
      <protection locked="0"/>
    </xf>
    <xf numFmtId="0" fontId="2" fillId="39" borderId="33" xfId="0" applyFont="1" applyFill="1" applyBorder="1" applyAlignment="1" applyProtection="1">
      <alignment vertical="top" wrapText="1"/>
      <protection locked="0"/>
    </xf>
    <xf numFmtId="0" fontId="0" fillId="0" borderId="35" xfId="0" applyFill="1"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3" xfId="0" applyFont="1" applyFill="1" applyBorder="1" applyAlignment="1" applyProtection="1">
      <alignment vertical="top" wrapText="1"/>
      <protection locked="0"/>
    </xf>
    <xf numFmtId="0" fontId="0" fillId="0" borderId="14" xfId="0" applyNumberFormat="1"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14" xfId="0" applyFont="1" applyBorder="1" applyAlignment="1" applyProtection="1">
      <alignment vertical="top" wrapText="1"/>
      <protection locked="0"/>
    </xf>
    <xf numFmtId="0" fontId="45" fillId="0" borderId="0" xfId="0" applyFont="1" applyAlignment="1">
      <alignment/>
    </xf>
    <xf numFmtId="0" fontId="45" fillId="0" borderId="15"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45" fillId="0" borderId="16" xfId="0" applyFont="1" applyFill="1" applyBorder="1" applyAlignment="1" applyProtection="1">
      <alignment vertical="top" wrapText="1"/>
      <protection locked="0"/>
    </xf>
    <xf numFmtId="0" fontId="45" fillId="0" borderId="14" xfId="0" applyFont="1" applyBorder="1" applyAlignment="1" applyProtection="1">
      <alignment vertical="top" wrapText="1"/>
      <protection locked="0"/>
    </xf>
    <xf numFmtId="0" fontId="45" fillId="0" borderId="16" xfId="0" applyFont="1" applyBorder="1" applyAlignment="1" applyProtection="1">
      <alignment vertical="top" wrapText="1"/>
      <protection locked="0"/>
    </xf>
    <xf numFmtId="0" fontId="45" fillId="36" borderId="26" xfId="0" applyFont="1" applyFill="1" applyBorder="1" applyAlignment="1" applyProtection="1">
      <alignment vertical="top" wrapText="1"/>
      <protection locked="0"/>
    </xf>
    <xf numFmtId="0" fontId="0" fillId="0" borderId="0" xfId="0" applyFont="1" applyFill="1" applyBorder="1" applyAlignment="1" applyProtection="1">
      <alignment/>
      <protection/>
    </xf>
    <xf numFmtId="0" fontId="46" fillId="0" borderId="0" xfId="0" applyFont="1" applyAlignment="1">
      <alignment/>
    </xf>
    <xf numFmtId="0" fontId="0" fillId="0" borderId="0" xfId="0" applyAlignment="1">
      <alignment wrapText="1"/>
    </xf>
    <xf numFmtId="0" fontId="0" fillId="0" borderId="0" xfId="0" applyFill="1" applyAlignment="1">
      <alignment wrapText="1"/>
    </xf>
    <xf numFmtId="0" fontId="0" fillId="0" borderId="0" xfId="0" applyFont="1" applyAlignment="1">
      <alignment vertical="top"/>
    </xf>
    <xf numFmtId="0" fontId="0" fillId="0" borderId="0" xfId="0" applyFont="1" applyAlignment="1">
      <alignment horizontal="left" vertical="top" wrapText="1"/>
    </xf>
    <xf numFmtId="0" fontId="0" fillId="0" borderId="0" xfId="0" applyFont="1" applyAlignment="1">
      <alignment/>
    </xf>
    <xf numFmtId="0" fontId="5" fillId="0" borderId="0" xfId="0" applyFont="1" applyAlignment="1">
      <alignment/>
    </xf>
    <xf numFmtId="0" fontId="2" fillId="0" borderId="0" xfId="0" applyFont="1" applyAlignment="1">
      <alignment/>
    </xf>
    <xf numFmtId="15" fontId="0" fillId="40" borderId="24" xfId="0" applyNumberFormat="1" applyFont="1" applyFill="1" applyBorder="1" applyAlignment="1" applyProtection="1">
      <alignment horizontal="left" vertical="top" wrapText="1"/>
      <protection locked="0"/>
    </xf>
    <xf numFmtId="0" fontId="0" fillId="40" borderId="24" xfId="0" applyFill="1" applyBorder="1" applyAlignment="1" applyProtection="1">
      <alignment horizontal="left" vertical="top" wrapText="1"/>
      <protection locked="0"/>
    </xf>
    <xf numFmtId="0" fontId="0" fillId="41" borderId="24" xfId="0" applyFont="1" applyFill="1" applyBorder="1" applyAlignment="1" applyProtection="1">
      <alignment vertical="top" wrapText="1"/>
      <protection locked="0"/>
    </xf>
    <xf numFmtId="0" fontId="0" fillId="41" borderId="24" xfId="0" applyFill="1" applyBorder="1" applyAlignment="1" applyProtection="1">
      <alignment vertical="top" wrapText="1"/>
      <protection locked="0"/>
    </xf>
    <xf numFmtId="0" fontId="0" fillId="41" borderId="25" xfId="0" applyFill="1" applyBorder="1" applyAlignment="1" applyProtection="1">
      <alignment vertical="top"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86"/>
  <sheetViews>
    <sheetView tabSelected="1" zoomScalePageLayoutView="50" workbookViewId="0" topLeftCell="B1">
      <selection activeCell="F11" sqref="F11"/>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38.00390625" style="0" customWidth="1"/>
    <col min="10" max="10" width="52.57421875" style="0" customWidth="1"/>
    <col min="11" max="11" width="16.7109375" style="0" customWidth="1"/>
  </cols>
  <sheetData>
    <row r="2" spans="2:9" ht="18">
      <c r="B2" s="90" t="s">
        <v>137</v>
      </c>
      <c r="C2" s="91"/>
      <c r="D2" s="91"/>
      <c r="E2" s="91"/>
      <c r="F2" s="91"/>
      <c r="G2" s="91"/>
      <c r="H2" s="91"/>
      <c r="I2" s="91"/>
    </row>
    <row r="3" spans="2:11" ht="12.75" customHeight="1">
      <c r="B3" s="41"/>
      <c r="C3" s="41"/>
      <c r="D3" s="41"/>
      <c r="E3" s="43"/>
      <c r="F3" s="37"/>
      <c r="G3" s="37"/>
      <c r="H3" s="37"/>
      <c r="I3" s="37"/>
      <c r="J3" s="37"/>
      <c r="K3" s="37"/>
    </row>
    <row r="4" spans="2:11" ht="15.75">
      <c r="B4" s="42" t="s">
        <v>43</v>
      </c>
      <c r="C4" s="42"/>
      <c r="D4" s="42"/>
      <c r="E4" s="44"/>
      <c r="F4" s="94" t="s">
        <v>135</v>
      </c>
      <c r="G4" s="95"/>
      <c r="H4" s="95"/>
      <c r="I4" s="95"/>
      <c r="J4" s="95"/>
      <c r="K4" s="38"/>
    </row>
    <row r="5" spans="2:11" ht="9.75" customHeight="1">
      <c r="B5" s="42"/>
      <c r="C5" s="42"/>
      <c r="D5" s="42"/>
      <c r="E5" s="44"/>
      <c r="F5" s="40"/>
      <c r="G5" s="40"/>
      <c r="H5" s="37"/>
      <c r="I5" s="37"/>
      <c r="J5" s="37"/>
      <c r="K5" s="37"/>
    </row>
    <row r="6" spans="2:11" ht="15.75">
      <c r="B6" s="42" t="s">
        <v>0</v>
      </c>
      <c r="C6" s="44"/>
      <c r="D6" s="44"/>
      <c r="E6" s="44"/>
      <c r="F6" s="95" t="s">
        <v>33</v>
      </c>
      <c r="G6" s="95"/>
      <c r="H6" s="95"/>
      <c r="I6" s="95"/>
      <c r="J6" s="95"/>
      <c r="K6" s="38"/>
    </row>
    <row r="7" spans="2:11" ht="9.75" customHeight="1">
      <c r="B7" s="45"/>
      <c r="C7" s="40"/>
      <c r="D7" s="40"/>
      <c r="E7" s="40"/>
      <c r="F7" s="40"/>
      <c r="G7" s="40"/>
      <c r="H7" s="37"/>
      <c r="I7" s="37"/>
      <c r="J7" s="37"/>
      <c r="K7" s="37"/>
    </row>
    <row r="8" spans="2:11" ht="15.75">
      <c r="B8" s="46" t="s">
        <v>1</v>
      </c>
      <c r="C8" s="40"/>
      <c r="D8" s="40"/>
      <c r="E8" s="40"/>
      <c r="F8" s="96" t="s">
        <v>34</v>
      </c>
      <c r="G8" s="96"/>
      <c r="H8" s="96"/>
      <c r="I8" s="96"/>
      <c r="J8" s="96"/>
      <c r="K8" s="39"/>
    </row>
    <row r="9" spans="2:11" ht="11.25" customHeight="1">
      <c r="B9" s="46"/>
      <c r="C9" s="40"/>
      <c r="D9" s="40"/>
      <c r="E9" s="40"/>
      <c r="F9" s="40"/>
      <c r="G9" s="40"/>
      <c r="H9" s="41"/>
      <c r="I9" s="37"/>
      <c r="J9" s="37"/>
      <c r="K9" s="37"/>
    </row>
    <row r="10" spans="2:11" ht="15.75">
      <c r="B10" s="42" t="s">
        <v>2</v>
      </c>
      <c r="C10" s="40"/>
      <c r="D10" s="40"/>
      <c r="E10" s="40"/>
      <c r="F10" s="92">
        <v>43224</v>
      </c>
      <c r="G10" s="93"/>
      <c r="H10" s="93"/>
      <c r="I10" s="93"/>
      <c r="J10" s="93"/>
      <c r="K10" s="38"/>
    </row>
    <row r="11" spans="2:11" ht="15.75">
      <c r="B11" s="42"/>
      <c r="C11" s="40"/>
      <c r="D11" s="40"/>
      <c r="E11" s="40"/>
      <c r="F11" s="40"/>
      <c r="G11" s="40"/>
      <c r="H11" s="42"/>
      <c r="I11" s="40"/>
      <c r="J11" s="40"/>
      <c r="K11" s="40"/>
    </row>
    <row r="12" spans="1:13" ht="15.75">
      <c r="A12" s="13"/>
      <c r="B12" s="49"/>
      <c r="C12" s="50" t="s">
        <v>48</v>
      </c>
      <c r="D12" s="50"/>
      <c r="E12" s="50"/>
      <c r="F12" s="50"/>
      <c r="G12" s="50"/>
      <c r="H12" s="49"/>
      <c r="I12" s="50"/>
      <c r="J12" s="50"/>
      <c r="K12" s="50"/>
      <c r="L12" s="13"/>
      <c r="M12" s="13"/>
    </row>
    <row r="13" spans="1:13" ht="15.75">
      <c r="A13" s="13"/>
      <c r="B13" s="49"/>
      <c r="C13" t="s">
        <v>30</v>
      </c>
      <c r="D13" s="83" t="s">
        <v>122</v>
      </c>
      <c r="E13" s="50"/>
      <c r="F13" s="50"/>
      <c r="G13" s="50"/>
      <c r="H13" s="49"/>
      <c r="I13" s="50"/>
      <c r="J13" s="50"/>
      <c r="K13" s="50"/>
      <c r="L13" s="13"/>
      <c r="M13" s="13"/>
    </row>
    <row r="14" spans="1:13" ht="12.75">
      <c r="A14" s="13"/>
      <c r="C14" t="s">
        <v>31</v>
      </c>
      <c r="D14" s="63" t="s">
        <v>123</v>
      </c>
      <c r="K14" s="50"/>
      <c r="L14" s="13"/>
      <c r="M14" s="13"/>
    </row>
    <row r="15" spans="1:13" ht="12.75">
      <c r="A15" s="13"/>
      <c r="C15" t="s">
        <v>97</v>
      </c>
      <c r="D15" s="76" t="s">
        <v>124</v>
      </c>
      <c r="K15" s="50"/>
      <c r="L15" s="13"/>
      <c r="M15" s="13"/>
    </row>
    <row r="16" spans="1:13" ht="12.75">
      <c r="A16" s="13"/>
      <c r="C16" t="s">
        <v>98</v>
      </c>
      <c r="D16" s="84" t="s">
        <v>100</v>
      </c>
      <c r="K16" s="50"/>
      <c r="L16" s="13"/>
      <c r="M16" s="13"/>
    </row>
    <row r="17" spans="1:13" ht="12.75">
      <c r="A17" s="13"/>
      <c r="C17" s="63" t="s">
        <v>126</v>
      </c>
      <c r="D17" s="89" t="s">
        <v>125</v>
      </c>
      <c r="E17" s="89"/>
      <c r="F17" s="89"/>
      <c r="G17" s="89"/>
      <c r="H17" s="89"/>
      <c r="I17" s="89"/>
      <c r="J17" s="89"/>
      <c r="K17" s="89"/>
      <c r="L17" s="13"/>
      <c r="M17" s="13"/>
    </row>
    <row r="18" spans="1:13" ht="12.75">
      <c r="A18" s="13"/>
      <c r="C18" s="63" t="s">
        <v>127</v>
      </c>
      <c r="D18" s="63" t="s">
        <v>101</v>
      </c>
      <c r="K18" s="50"/>
      <c r="L18" s="13"/>
      <c r="M18" s="13"/>
    </row>
    <row r="19" spans="1:14" ht="39.75" customHeight="1">
      <c r="A19" s="13"/>
      <c r="C19" s="87" t="s">
        <v>128</v>
      </c>
      <c r="D19" s="88" t="s">
        <v>129</v>
      </c>
      <c r="E19" s="88"/>
      <c r="F19" s="88"/>
      <c r="G19" s="88"/>
      <c r="H19" s="88"/>
      <c r="I19" s="88"/>
      <c r="J19" s="88"/>
      <c r="K19" s="88"/>
      <c r="L19" s="86"/>
      <c r="M19" s="86"/>
      <c r="N19" s="85"/>
    </row>
    <row r="20" spans="1:13" ht="12.75">
      <c r="A20" s="13"/>
      <c r="C20" t="s">
        <v>36</v>
      </c>
      <c r="D20" t="s">
        <v>49</v>
      </c>
      <c r="K20" s="50"/>
      <c r="L20" s="13"/>
      <c r="M20" s="13"/>
    </row>
    <row r="21" spans="1:13" ht="12.75">
      <c r="A21" s="13"/>
      <c r="D21" t="s">
        <v>83</v>
      </c>
      <c r="K21" s="50"/>
      <c r="L21" s="13"/>
      <c r="M21" s="13"/>
    </row>
    <row r="22" spans="1:13" ht="12.75">
      <c r="A22" s="13"/>
      <c r="D22" t="s">
        <v>81</v>
      </c>
      <c r="K22" s="50"/>
      <c r="L22" s="13"/>
      <c r="M22" s="13"/>
    </row>
    <row r="23" spans="1:13" ht="12.75">
      <c r="A23" s="13"/>
      <c r="D23" s="76" t="s">
        <v>121</v>
      </c>
      <c r="K23" s="50"/>
      <c r="L23" s="13"/>
      <c r="M23" s="13"/>
    </row>
    <row r="24" spans="1:13" ht="12.75">
      <c r="A24" s="13"/>
      <c r="D24" s="76" t="s">
        <v>120</v>
      </c>
      <c r="K24" s="50"/>
      <c r="L24" s="13"/>
      <c r="M24" s="13"/>
    </row>
    <row r="25" spans="1:13" ht="12.75">
      <c r="A25" s="13"/>
      <c r="D25" s="63" t="s">
        <v>82</v>
      </c>
      <c r="K25" s="50"/>
      <c r="L25" s="13"/>
      <c r="M25" s="13"/>
    </row>
    <row r="26" spans="1:13" ht="12.75">
      <c r="A26" s="13"/>
      <c r="D26" t="s">
        <v>96</v>
      </c>
      <c r="K26" s="50"/>
      <c r="L26" s="13"/>
      <c r="M26" s="13"/>
    </row>
    <row r="27" spans="1:13" ht="12.75">
      <c r="A27" s="13"/>
      <c r="D27" s="63" t="s">
        <v>110</v>
      </c>
      <c r="K27" s="50"/>
      <c r="L27" s="13"/>
      <c r="M27" s="13"/>
    </row>
    <row r="28" spans="1:13" ht="12.75">
      <c r="A28" s="13"/>
      <c r="D28" t="s">
        <v>84</v>
      </c>
      <c r="K28" s="50"/>
      <c r="L28" s="13"/>
      <c r="M28" s="13"/>
    </row>
    <row r="29" spans="1:13" ht="12.75">
      <c r="A29" s="13"/>
      <c r="K29" s="50"/>
      <c r="L29" s="13"/>
      <c r="M29" s="13"/>
    </row>
    <row r="30" spans="2:11" ht="13.5" thickBot="1">
      <c r="B30" s="13"/>
      <c r="C30" s="13"/>
      <c r="D30" s="13"/>
      <c r="E30" s="13"/>
      <c r="F30" s="12"/>
      <c r="G30" s="13"/>
      <c r="H30" s="13"/>
      <c r="I30" s="13"/>
      <c r="J30" s="13"/>
      <c r="K30" s="13"/>
    </row>
    <row r="31" spans="1:11" ht="28.5" customHeight="1" thickTop="1">
      <c r="A31" s="2"/>
      <c r="B31" s="18" t="s">
        <v>3</v>
      </c>
      <c r="C31" s="14"/>
      <c r="D31" s="14"/>
      <c r="E31" s="14"/>
      <c r="F31" s="15"/>
      <c r="G31" s="16" t="s">
        <v>4</v>
      </c>
      <c r="H31" s="16"/>
      <c r="I31" s="17"/>
      <c r="J31" s="18" t="s">
        <v>32</v>
      </c>
      <c r="K31" s="19"/>
    </row>
    <row r="32" spans="1:11" ht="38.25">
      <c r="A32" s="1"/>
      <c r="B32" s="3" t="s">
        <v>5</v>
      </c>
      <c r="C32" s="4" t="s">
        <v>6</v>
      </c>
      <c r="D32" s="4" t="s">
        <v>7</v>
      </c>
      <c r="E32" s="5" t="s">
        <v>8</v>
      </c>
      <c r="F32" s="3" t="s">
        <v>9</v>
      </c>
      <c r="G32" s="4" t="s">
        <v>10</v>
      </c>
      <c r="H32" s="4" t="s">
        <v>11</v>
      </c>
      <c r="I32" s="5" t="s">
        <v>12</v>
      </c>
      <c r="J32" s="3" t="s">
        <v>13</v>
      </c>
      <c r="K32" s="55" t="s">
        <v>14</v>
      </c>
    </row>
    <row r="33" spans="1:11" ht="114.75">
      <c r="A33" s="1"/>
      <c r="B33" s="6" t="s">
        <v>15</v>
      </c>
      <c r="C33" s="7" t="s">
        <v>16</v>
      </c>
      <c r="D33" s="7" t="s">
        <v>73</v>
      </c>
      <c r="E33" s="8" t="s">
        <v>17</v>
      </c>
      <c r="F33" s="6" t="s">
        <v>18</v>
      </c>
      <c r="G33" s="7" t="s">
        <v>19</v>
      </c>
      <c r="H33" s="7" t="s">
        <v>20</v>
      </c>
      <c r="I33" s="8" t="s">
        <v>21</v>
      </c>
      <c r="J33" s="6" t="s">
        <v>22</v>
      </c>
      <c r="K33" s="56" t="s">
        <v>35</v>
      </c>
    </row>
    <row r="34" spans="1:11" ht="114.75">
      <c r="A34" s="33"/>
      <c r="B34" s="28" t="s">
        <v>105</v>
      </c>
      <c r="C34" s="77" t="s">
        <v>130</v>
      </c>
      <c r="D34" s="29" t="s">
        <v>58</v>
      </c>
      <c r="E34" s="30" t="s">
        <v>51</v>
      </c>
      <c r="F34" s="53" t="s">
        <v>24</v>
      </c>
      <c r="G34" s="54" t="s">
        <v>25</v>
      </c>
      <c r="H34" s="60" t="s">
        <v>25</v>
      </c>
      <c r="I34" s="34" t="s">
        <v>86</v>
      </c>
      <c r="J34" s="75" t="s">
        <v>114</v>
      </c>
      <c r="K34" s="35" t="s">
        <v>24</v>
      </c>
    </row>
    <row r="35" spans="1:11" ht="63.75">
      <c r="A35" s="33"/>
      <c r="B35" s="28" t="s">
        <v>105</v>
      </c>
      <c r="C35" s="78" t="s">
        <v>111</v>
      </c>
      <c r="D35" s="29" t="s">
        <v>58</v>
      </c>
      <c r="E35" s="30" t="s">
        <v>51</v>
      </c>
      <c r="F35" s="53" t="s">
        <v>24</v>
      </c>
      <c r="G35" s="54" t="s">
        <v>25</v>
      </c>
      <c r="H35" s="60" t="s">
        <v>24</v>
      </c>
      <c r="I35" s="79" t="s">
        <v>112</v>
      </c>
      <c r="J35" s="80" t="s">
        <v>113</v>
      </c>
      <c r="K35" s="35" t="s">
        <v>24</v>
      </c>
    </row>
    <row r="36" spans="1:11" ht="76.5">
      <c r="A36" s="33"/>
      <c r="B36" s="80" t="s">
        <v>115</v>
      </c>
      <c r="C36" s="77" t="s">
        <v>117</v>
      </c>
      <c r="D36" s="77" t="s">
        <v>116</v>
      </c>
      <c r="E36" s="81" t="s">
        <v>118</v>
      </c>
      <c r="F36" s="82" t="s">
        <v>25</v>
      </c>
      <c r="G36" s="54" t="s">
        <v>26</v>
      </c>
      <c r="H36" s="60" t="s">
        <v>25</v>
      </c>
      <c r="I36" s="79" t="s">
        <v>119</v>
      </c>
      <c r="J36" s="80" t="s">
        <v>131</v>
      </c>
      <c r="K36" s="35"/>
    </row>
    <row r="37" spans="1:11" ht="51">
      <c r="A37" s="33"/>
      <c r="B37" s="28" t="s">
        <v>37</v>
      </c>
      <c r="C37" s="29" t="s">
        <v>91</v>
      </c>
      <c r="D37" s="29" t="s">
        <v>58</v>
      </c>
      <c r="E37" s="30" t="s">
        <v>74</v>
      </c>
      <c r="F37" s="53" t="s">
        <v>25</v>
      </c>
      <c r="G37" s="54" t="s">
        <v>26</v>
      </c>
      <c r="H37" s="60" t="s">
        <v>25</v>
      </c>
      <c r="I37" s="34" t="s">
        <v>92</v>
      </c>
      <c r="J37" s="75" t="s">
        <v>132</v>
      </c>
      <c r="K37" s="35"/>
    </row>
    <row r="38" spans="1:11" ht="102">
      <c r="A38" s="33"/>
      <c r="B38" s="28" t="s">
        <v>37</v>
      </c>
      <c r="C38" s="29" t="s">
        <v>39</v>
      </c>
      <c r="D38" s="29" t="s">
        <v>38</v>
      </c>
      <c r="E38" s="30" t="s">
        <v>51</v>
      </c>
      <c r="F38" s="53" t="s">
        <v>25</v>
      </c>
      <c r="G38" s="54" t="s">
        <v>25</v>
      </c>
      <c r="H38" s="60" t="s">
        <v>25</v>
      </c>
      <c r="I38" s="34" t="s">
        <v>94</v>
      </c>
      <c r="J38" s="75" t="s">
        <v>136</v>
      </c>
      <c r="K38" s="35" t="s">
        <v>24</v>
      </c>
    </row>
    <row r="39" spans="1:11" ht="51">
      <c r="A39" s="33"/>
      <c r="B39" s="28" t="s">
        <v>37</v>
      </c>
      <c r="C39" s="29" t="s">
        <v>63</v>
      </c>
      <c r="D39" s="29" t="s">
        <v>54</v>
      </c>
      <c r="E39" s="30" t="s">
        <v>55</v>
      </c>
      <c r="F39" s="53" t="s">
        <v>24</v>
      </c>
      <c r="G39" s="54" t="s">
        <v>24</v>
      </c>
      <c r="H39" s="60" t="s">
        <v>24</v>
      </c>
      <c r="I39" s="34" t="s">
        <v>75</v>
      </c>
      <c r="J39" s="28" t="s">
        <v>102</v>
      </c>
      <c r="K39" s="35" t="s">
        <v>24</v>
      </c>
    </row>
    <row r="40" spans="1:11" ht="89.25">
      <c r="A40" s="33"/>
      <c r="B40" s="28" t="s">
        <v>69</v>
      </c>
      <c r="C40" s="29" t="s">
        <v>76</v>
      </c>
      <c r="D40" s="29" t="s">
        <v>52</v>
      </c>
      <c r="E40" s="30" t="s">
        <v>45</v>
      </c>
      <c r="F40" s="53" t="s">
        <v>24</v>
      </c>
      <c r="G40" s="54" t="s">
        <v>25</v>
      </c>
      <c r="H40" s="60" t="s">
        <v>24</v>
      </c>
      <c r="I40" s="34" t="s">
        <v>88</v>
      </c>
      <c r="J40" s="28" t="s">
        <v>103</v>
      </c>
      <c r="K40" s="35" t="s">
        <v>24</v>
      </c>
    </row>
    <row r="41" spans="1:11" ht="114.75">
      <c r="A41" s="33"/>
      <c r="B41" s="28" t="s">
        <v>56</v>
      </c>
      <c r="C41" s="29" t="s">
        <v>64</v>
      </c>
      <c r="D41" s="29" t="s">
        <v>70</v>
      </c>
      <c r="E41" s="30" t="s">
        <v>65</v>
      </c>
      <c r="F41" s="53" t="s">
        <v>25</v>
      </c>
      <c r="G41" s="54" t="s">
        <v>26</v>
      </c>
      <c r="H41" s="60" t="s">
        <v>25</v>
      </c>
      <c r="I41" s="34" t="s">
        <v>106</v>
      </c>
      <c r="J41" s="28" t="s">
        <v>104</v>
      </c>
      <c r="K41" s="35" t="s">
        <v>24</v>
      </c>
    </row>
    <row r="42" spans="1:11" ht="114.75">
      <c r="A42" s="33"/>
      <c r="B42" s="28" t="s">
        <v>56</v>
      </c>
      <c r="C42" s="29" t="s">
        <v>107</v>
      </c>
      <c r="D42" s="29" t="s">
        <v>70</v>
      </c>
      <c r="E42" s="30" t="s">
        <v>93</v>
      </c>
      <c r="F42" s="53" t="s">
        <v>24</v>
      </c>
      <c r="G42" s="54" t="s">
        <v>26</v>
      </c>
      <c r="H42" s="60" t="s">
        <v>25</v>
      </c>
      <c r="I42" s="34" t="s">
        <v>108</v>
      </c>
      <c r="J42" s="75" t="s">
        <v>133</v>
      </c>
      <c r="K42" s="35" t="s">
        <v>24</v>
      </c>
    </row>
    <row r="43" spans="1:11" ht="102">
      <c r="A43" s="33"/>
      <c r="B43" s="28" t="s">
        <v>44</v>
      </c>
      <c r="C43" s="29" t="s">
        <v>66</v>
      </c>
      <c r="D43" s="29" t="s">
        <v>71</v>
      </c>
      <c r="E43" s="30" t="s">
        <v>67</v>
      </c>
      <c r="F43" s="53" t="s">
        <v>24</v>
      </c>
      <c r="G43" s="54" t="s">
        <v>25</v>
      </c>
      <c r="H43" s="60" t="s">
        <v>25</v>
      </c>
      <c r="I43" s="34" t="s">
        <v>77</v>
      </c>
      <c r="J43" s="28" t="s">
        <v>89</v>
      </c>
      <c r="K43" s="35" t="s">
        <v>24</v>
      </c>
    </row>
    <row r="44" spans="1:11" ht="76.5">
      <c r="A44" s="33"/>
      <c r="B44" s="28" t="s">
        <v>68</v>
      </c>
      <c r="C44" s="29" t="s">
        <v>78</v>
      </c>
      <c r="D44" s="29" t="s">
        <v>79</v>
      </c>
      <c r="E44" s="30" t="s">
        <v>40</v>
      </c>
      <c r="F44" s="53" t="s">
        <v>24</v>
      </c>
      <c r="G44" s="54" t="s">
        <v>25</v>
      </c>
      <c r="H44" s="60" t="s">
        <v>24</v>
      </c>
      <c r="I44" s="34" t="s">
        <v>90</v>
      </c>
      <c r="J44" s="73" t="s">
        <v>95</v>
      </c>
      <c r="K44" s="35" t="s">
        <v>24</v>
      </c>
    </row>
    <row r="45" spans="1:11" ht="51">
      <c r="A45" s="33"/>
      <c r="B45" s="28" t="s">
        <v>68</v>
      </c>
      <c r="C45" s="29" t="s">
        <v>50</v>
      </c>
      <c r="D45" s="29" t="s">
        <v>72</v>
      </c>
      <c r="E45" s="30" t="s">
        <v>62</v>
      </c>
      <c r="F45" s="53" t="s">
        <v>24</v>
      </c>
      <c r="G45" s="54" t="s">
        <v>25</v>
      </c>
      <c r="H45" s="60" t="s">
        <v>24</v>
      </c>
      <c r="I45" s="34" t="s">
        <v>57</v>
      </c>
      <c r="J45" s="28" t="s">
        <v>57</v>
      </c>
      <c r="K45" s="35" t="s">
        <v>24</v>
      </c>
    </row>
    <row r="46" spans="1:11" ht="89.25">
      <c r="A46" s="33"/>
      <c r="B46" s="28" t="s">
        <v>46</v>
      </c>
      <c r="C46" s="29" t="s">
        <v>57</v>
      </c>
      <c r="D46" s="29" t="s">
        <v>47</v>
      </c>
      <c r="E46" s="30" t="s">
        <v>59</v>
      </c>
      <c r="F46" s="53" t="s">
        <v>24</v>
      </c>
      <c r="G46" s="54" t="s">
        <v>25</v>
      </c>
      <c r="H46" s="60" t="s">
        <v>24</v>
      </c>
      <c r="I46" s="34" t="s">
        <v>60</v>
      </c>
      <c r="J46" s="28" t="s">
        <v>57</v>
      </c>
      <c r="K46" s="35" t="s">
        <v>24</v>
      </c>
    </row>
    <row r="47" spans="1:11" ht="95.25" customHeight="1">
      <c r="A47" s="33"/>
      <c r="B47" s="31" t="s">
        <v>41</v>
      </c>
      <c r="C47" s="32" t="s">
        <v>57</v>
      </c>
      <c r="D47" s="32" t="s">
        <v>61</v>
      </c>
      <c r="E47" s="57" t="s">
        <v>53</v>
      </c>
      <c r="F47" s="61" t="s">
        <v>24</v>
      </c>
      <c r="G47" s="58" t="s">
        <v>25</v>
      </c>
      <c r="H47" s="62" t="s">
        <v>24</v>
      </c>
      <c r="I47" s="59" t="s">
        <v>90</v>
      </c>
      <c r="J47" s="74" t="s">
        <v>99</v>
      </c>
      <c r="K47" s="36" t="s">
        <v>24</v>
      </c>
    </row>
    <row r="48" spans="1:11" ht="141" thickBot="1">
      <c r="A48" s="33"/>
      <c r="B48" s="64" t="s">
        <v>109</v>
      </c>
      <c r="C48" s="65" t="s">
        <v>87</v>
      </c>
      <c r="D48" s="65" t="s">
        <v>85</v>
      </c>
      <c r="E48" s="66" t="s">
        <v>42</v>
      </c>
      <c r="F48" s="67" t="s">
        <v>24</v>
      </c>
      <c r="G48" s="68" t="s">
        <v>25</v>
      </c>
      <c r="H48" s="69" t="s">
        <v>24</v>
      </c>
      <c r="I48" s="70" t="s">
        <v>80</v>
      </c>
      <c r="J48" s="72" t="s">
        <v>134</v>
      </c>
      <c r="K48" s="71" t="s">
        <v>24</v>
      </c>
    </row>
    <row r="49" spans="1:11" ht="13.5" thickTop="1">
      <c r="A49" s="9"/>
      <c r="B49" s="1"/>
      <c r="C49" s="10"/>
      <c r="D49" s="10"/>
      <c r="E49" s="10"/>
      <c r="F49" s="11"/>
      <c r="G49" s="11"/>
      <c r="H49" s="11"/>
      <c r="I49" s="11"/>
      <c r="J49" s="1"/>
      <c r="K49" s="10"/>
    </row>
    <row r="50" spans="1:11" ht="15.75">
      <c r="A50" s="9"/>
      <c r="B50" s="52" t="s">
        <v>27</v>
      </c>
      <c r="C50" s="50" t="s">
        <v>28</v>
      </c>
      <c r="D50" s="50"/>
      <c r="E50" s="50"/>
      <c r="F50" s="50"/>
      <c r="G50" s="50"/>
      <c r="H50" s="49"/>
      <c r="I50" s="50"/>
      <c r="J50" s="50"/>
      <c r="K50" s="1"/>
    </row>
    <row r="51" spans="1:11" ht="15.75">
      <c r="A51" s="9"/>
      <c r="B51" s="51"/>
      <c r="C51" s="50" t="s">
        <v>29</v>
      </c>
      <c r="D51" s="50"/>
      <c r="E51" s="50"/>
      <c r="F51" s="50"/>
      <c r="G51" s="50"/>
      <c r="H51" s="49"/>
      <c r="I51" s="50"/>
      <c r="J51" s="50"/>
      <c r="K51" s="1"/>
    </row>
    <row r="52" spans="1:11" ht="15.75">
      <c r="A52" s="9"/>
      <c r="B52" s="51"/>
      <c r="C52" s="50"/>
      <c r="D52" s="50"/>
      <c r="E52" s="50"/>
      <c r="F52" s="50"/>
      <c r="G52" s="50"/>
      <c r="H52" s="49"/>
      <c r="I52" s="50"/>
      <c r="J52" s="50"/>
      <c r="K52" s="1"/>
    </row>
    <row r="53" spans="1:11" ht="15.75" hidden="1">
      <c r="A53" s="9"/>
      <c r="B53" s="51"/>
      <c r="C53" s="50"/>
      <c r="D53" s="50"/>
      <c r="E53" s="50"/>
      <c r="F53" s="50"/>
      <c r="G53" s="50"/>
      <c r="H53" s="49"/>
      <c r="I53" s="50"/>
      <c r="J53" s="50"/>
      <c r="K53" s="1"/>
    </row>
    <row r="54" spans="1:11" ht="12.75" hidden="1">
      <c r="A54" s="9"/>
      <c r="B54" s="1"/>
      <c r="C54" s="1"/>
      <c r="D54" s="1"/>
      <c r="E54" s="1"/>
      <c r="F54" s="12"/>
      <c r="G54" s="12"/>
      <c r="H54" s="12"/>
      <c r="I54" s="12"/>
      <c r="J54" s="1"/>
      <c r="K54" s="1"/>
    </row>
    <row r="55" spans="1:11" ht="12.75" hidden="1">
      <c r="A55" s="9"/>
      <c r="B55" s="1"/>
      <c r="C55" s="48" t="s">
        <v>23</v>
      </c>
      <c r="D55" s="48" t="s">
        <v>24</v>
      </c>
      <c r="E55" s="48" t="s">
        <v>25</v>
      </c>
      <c r="F55" s="48" t="s">
        <v>26</v>
      </c>
      <c r="G55" s="12"/>
      <c r="H55" s="12"/>
      <c r="I55" s="12"/>
      <c r="J55" s="1"/>
      <c r="K55" s="1"/>
    </row>
    <row r="56" spans="1:11" ht="12.75" hidden="1">
      <c r="A56" s="9"/>
      <c r="B56" s="47" t="s">
        <v>26</v>
      </c>
      <c r="C56" s="25">
        <v>4</v>
      </c>
      <c r="D56" s="23">
        <v>8</v>
      </c>
      <c r="E56" s="22">
        <v>12</v>
      </c>
      <c r="F56" s="21">
        <v>16</v>
      </c>
      <c r="G56" s="12"/>
      <c r="H56" s="12"/>
      <c r="I56" s="12"/>
      <c r="J56" s="1"/>
      <c r="K56" s="1"/>
    </row>
    <row r="57" spans="1:11" ht="12.75" hidden="1">
      <c r="A57" s="9"/>
      <c r="B57" s="47" t="s">
        <v>25</v>
      </c>
      <c r="C57" s="25">
        <v>3</v>
      </c>
      <c r="D57" s="23">
        <v>6</v>
      </c>
      <c r="E57" s="24">
        <v>9</v>
      </c>
      <c r="F57" s="21">
        <v>12</v>
      </c>
      <c r="G57" s="12"/>
      <c r="H57" s="12"/>
      <c r="I57" s="12"/>
      <c r="J57" s="1"/>
      <c r="K57" s="1"/>
    </row>
    <row r="58" spans="1:11" ht="12.75" hidden="1">
      <c r="A58" s="9"/>
      <c r="B58" s="47" t="s">
        <v>24</v>
      </c>
      <c r="C58" s="25">
        <v>2</v>
      </c>
      <c r="D58" s="25">
        <v>4</v>
      </c>
      <c r="E58" s="24">
        <v>6</v>
      </c>
      <c r="F58" s="23">
        <v>8</v>
      </c>
      <c r="G58" s="12"/>
      <c r="H58" s="12"/>
      <c r="I58" s="12"/>
      <c r="J58" s="1"/>
      <c r="K58" s="1"/>
    </row>
    <row r="59" spans="1:11" ht="12.75" hidden="1">
      <c r="A59" s="9"/>
      <c r="B59" s="47" t="s">
        <v>23</v>
      </c>
      <c r="C59" s="25">
        <v>1</v>
      </c>
      <c r="D59" s="25">
        <v>2</v>
      </c>
      <c r="E59" s="26">
        <v>3</v>
      </c>
      <c r="F59" s="25">
        <v>4</v>
      </c>
      <c r="G59" s="12"/>
      <c r="H59" s="12"/>
      <c r="I59" s="12"/>
      <c r="J59" s="1"/>
      <c r="K59" s="1"/>
    </row>
    <row r="60" spans="1:11" ht="12.75" hidden="1">
      <c r="A60" s="9"/>
      <c r="B60" s="13"/>
      <c r="C60" s="12"/>
      <c r="D60" s="12"/>
      <c r="E60" s="13"/>
      <c r="F60" s="12"/>
      <c r="G60" s="12"/>
      <c r="H60" s="12"/>
      <c r="I60" s="12"/>
      <c r="J60" s="1"/>
      <c r="K60" s="1"/>
    </row>
    <row r="61" spans="1:11" ht="12.75" hidden="1">
      <c r="A61" s="9"/>
      <c r="B61" s="1"/>
      <c r="C61" s="1"/>
      <c r="D61" s="1"/>
      <c r="E61" s="1"/>
      <c r="F61" s="12"/>
      <c r="G61" s="12"/>
      <c r="H61" s="12"/>
      <c r="I61" s="12"/>
      <c r="J61" s="1"/>
      <c r="K61" s="1"/>
    </row>
    <row r="62" spans="1:11" ht="12.75" hidden="1">
      <c r="A62" s="9"/>
      <c r="B62" s="1"/>
      <c r="C62" s="1"/>
      <c r="D62" s="1"/>
      <c r="E62" s="1"/>
      <c r="F62" s="12"/>
      <c r="G62" s="12"/>
      <c r="H62" s="12"/>
      <c r="I62" s="12"/>
      <c r="J62" s="1"/>
      <c r="K62" s="1"/>
    </row>
    <row r="63" spans="1:11" ht="12.75" hidden="1">
      <c r="A63" s="9"/>
      <c r="B63" s="1"/>
      <c r="C63" s="1"/>
      <c r="D63" s="1"/>
      <c r="E63" s="1"/>
      <c r="F63" s="12" t="s">
        <v>23</v>
      </c>
      <c r="G63" s="12"/>
      <c r="H63" s="20" t="e">
        <f>IF(#REF!="",0,IF(#REF!="Very low",1,IF(#REF!="Low",2,IF(#REF!="Medium",3,IF(#REF!="High",4,F46)))))</f>
        <v>#REF!</v>
      </c>
      <c r="I63" s="20" t="e">
        <f>IF(#REF!="",0,IF(#REF!="Very low",1,IF(#REF!="Low",2,IF(#REF!="Medium",3,IF(#REF!="High",4,G46)))))</f>
        <v>#REF!</v>
      </c>
      <c r="J63" s="27" t="e">
        <f>IF(H63*I63=0,"",IF(H63*I63&gt;0.5,H63*I63))</f>
        <v>#REF!</v>
      </c>
      <c r="K63" s="1" t="e">
        <f>IF(J63="","",IF(J63&lt;5,"Low",IF(J63&lt;11,"Medium",IF(J63&gt;11,"High"))))</f>
        <v>#REF!</v>
      </c>
    </row>
    <row r="64" spans="1:11" ht="12.75" hidden="1">
      <c r="A64" s="9"/>
      <c r="B64" s="1"/>
      <c r="C64" s="1"/>
      <c r="D64" s="1"/>
      <c r="E64" s="1"/>
      <c r="F64" s="12" t="s">
        <v>24</v>
      </c>
      <c r="G64" s="12"/>
      <c r="H64" s="20">
        <f>IF(F46="",0,IF(F46="Very low",1,IF(F46="Low",2,IF(F46="Medium",3,IF(F46="High",4,#REF!)))))</f>
        <v>2</v>
      </c>
      <c r="I64" s="20">
        <f>IF(G46="",0,IF(G46="Very low",1,IF(G46="Low",2,IF(G46="Medium",3,IF(G46="High",4,#REF!)))))</f>
        <v>3</v>
      </c>
      <c r="J64" s="27">
        <f aca="true" t="shared" si="0" ref="J64:J82">IF(H64*I64=0,"",IF(H64*I64&gt;0.5,H64*I64))</f>
        <v>6</v>
      </c>
      <c r="K64" s="1" t="str">
        <f aca="true" t="shared" si="1" ref="K64:K82">IF(J64="","",IF(J64&lt;5,"Low",IF(J64&lt;11,"Medium",IF(J64&gt;11,"High"))))</f>
        <v>Medium</v>
      </c>
    </row>
    <row r="65" spans="1:11" ht="12.75" hidden="1">
      <c r="A65" s="9"/>
      <c r="B65" s="1"/>
      <c r="C65" s="1"/>
      <c r="D65" s="1"/>
      <c r="E65" s="1"/>
      <c r="F65" s="12" t="s">
        <v>25</v>
      </c>
      <c r="G65" s="12"/>
      <c r="H65" s="20" t="e">
        <f>IF(#REF!="",0,IF(#REF!="Very low",1,IF(#REF!="Low",2,IF(#REF!="Medium",3,IF(#REF!="High",4,F34)))))</f>
        <v>#REF!</v>
      </c>
      <c r="I65" s="20" t="e">
        <f>IF(#REF!="",0,IF(#REF!="Very low",1,IF(#REF!="Low",2,IF(#REF!="Medium",3,IF(#REF!="High",4,G34)))))</f>
        <v>#REF!</v>
      </c>
      <c r="J65" s="27" t="e">
        <f t="shared" si="0"/>
        <v>#REF!</v>
      </c>
      <c r="K65" s="1" t="e">
        <f t="shared" si="1"/>
        <v>#REF!</v>
      </c>
    </row>
    <row r="66" spans="1:11" ht="12.75" hidden="1">
      <c r="A66" s="9"/>
      <c r="B66" s="1"/>
      <c r="C66" s="1"/>
      <c r="D66" s="1"/>
      <c r="E66" s="1"/>
      <c r="F66" s="12" t="s">
        <v>26</v>
      </c>
      <c r="G66" s="12"/>
      <c r="H66" s="20">
        <f>IF(F34="",0,IF(F34="Very low",1,IF(F34="Low",2,IF(F34="Medium",3,IF(F34="High",4,F35)))))</f>
        <v>2</v>
      </c>
      <c r="I66" s="20">
        <f>IF(G34="",0,IF(G34="Very low",1,IF(G34="Low",2,IF(G34="Medium",3,IF(G34="High",4,G35)))))</f>
        <v>3</v>
      </c>
      <c r="J66" s="27">
        <f t="shared" si="0"/>
        <v>6</v>
      </c>
      <c r="K66" s="1" t="str">
        <f t="shared" si="1"/>
        <v>Medium</v>
      </c>
    </row>
    <row r="67" spans="1:11" ht="12.75" hidden="1">
      <c r="A67" s="9"/>
      <c r="B67" s="1"/>
      <c r="C67" s="1"/>
      <c r="D67" s="1"/>
      <c r="E67" s="1"/>
      <c r="F67" s="12"/>
      <c r="G67" s="12"/>
      <c r="H67" s="20">
        <f>IF(F35="",0,IF(F35="Very low",1,IF(F35="Low",2,IF(F35="Medium",3,IF(F35="High",4,#REF!)))))</f>
        <v>2</v>
      </c>
      <c r="I67" s="20">
        <f>IF(G35="",0,IF(G35="Very low",1,IF(G35="Low",2,IF(G35="Medium",3,IF(G35="High",4,#REF!)))))</f>
        <v>3</v>
      </c>
      <c r="J67" s="27">
        <f t="shared" si="0"/>
        <v>6</v>
      </c>
      <c r="K67" s="1" t="str">
        <f t="shared" si="1"/>
        <v>Medium</v>
      </c>
    </row>
    <row r="68" spans="1:11" ht="12.75" hidden="1">
      <c r="A68" s="9"/>
      <c r="B68" s="1"/>
      <c r="C68" s="1"/>
      <c r="D68" s="1"/>
      <c r="E68" s="1"/>
      <c r="F68" s="12"/>
      <c r="G68" s="12"/>
      <c r="H68" s="20" t="e">
        <f>IF(#REF!="",0,IF(#REF!="Very low",1,IF(#REF!="Low",2,IF(#REF!="Medium",3,IF(#REF!="High",4,#REF!)))))</f>
        <v>#REF!</v>
      </c>
      <c r="I68" s="20" t="e">
        <f>IF(#REF!="",0,IF(#REF!="Very low",1,IF(#REF!="Low",2,IF(#REF!="Medium",3,IF(#REF!="High",4,#REF!)))))</f>
        <v>#REF!</v>
      </c>
      <c r="J68" s="27" t="e">
        <f t="shared" si="0"/>
        <v>#REF!</v>
      </c>
      <c r="K68" s="1" t="e">
        <f t="shared" si="1"/>
        <v>#REF!</v>
      </c>
    </row>
    <row r="69" spans="1:11" ht="12.75" hidden="1">
      <c r="A69" s="9"/>
      <c r="B69" s="1"/>
      <c r="C69" s="1"/>
      <c r="D69" s="1"/>
      <c r="E69" s="1"/>
      <c r="F69" s="12"/>
      <c r="G69" s="12"/>
      <c r="H69" s="20" t="e">
        <f>IF(#REF!="",0,IF(#REF!="Very low",1,IF(#REF!="Low",2,IF(#REF!="Medium",3,IF(#REF!="High",4,F38)))))</f>
        <v>#REF!</v>
      </c>
      <c r="I69" s="20" t="e">
        <f>IF(#REF!="",0,IF(#REF!="Very low",1,IF(#REF!="Low",2,IF(#REF!="Medium",3,IF(#REF!="High",4,G38)))))</f>
        <v>#REF!</v>
      </c>
      <c r="J69" s="27" t="e">
        <f t="shared" si="0"/>
        <v>#REF!</v>
      </c>
      <c r="K69" s="1" t="e">
        <f t="shared" si="1"/>
        <v>#REF!</v>
      </c>
    </row>
    <row r="70" spans="1:11" ht="12.75" hidden="1">
      <c r="A70" s="9"/>
      <c r="B70" s="1"/>
      <c r="C70" s="1"/>
      <c r="D70" s="1"/>
      <c r="E70" s="1"/>
      <c r="F70" s="12"/>
      <c r="G70" s="12"/>
      <c r="H70" s="20">
        <f>IF(F38="",0,IF(F38="Very low",1,IF(F38="Low",2,IF(F38="Medium",3,IF(F38="High",4,#REF!)))))</f>
        <v>3</v>
      </c>
      <c r="I70" s="20">
        <f>IF(G38="",0,IF(G38="Very low",1,IF(G38="Low",2,IF(G38="Medium",3,IF(G38="High",4,#REF!)))))</f>
        <v>3</v>
      </c>
      <c r="J70" s="27">
        <f t="shared" si="0"/>
        <v>9</v>
      </c>
      <c r="K70" s="1" t="str">
        <f t="shared" si="1"/>
        <v>Medium</v>
      </c>
    </row>
    <row r="71" spans="1:11" ht="12.75" hidden="1">
      <c r="A71" s="9"/>
      <c r="B71" s="1"/>
      <c r="C71" s="12" t="s">
        <v>23</v>
      </c>
      <c r="D71" s="12" t="s">
        <v>24</v>
      </c>
      <c r="E71" s="12" t="s">
        <v>25</v>
      </c>
      <c r="F71" s="12" t="s">
        <v>26</v>
      </c>
      <c r="G71" s="12"/>
      <c r="H71" s="20" t="e">
        <f>IF(#REF!="",0,IF(#REF!="Very low",1,IF(#REF!="Low",2,IF(#REF!="Medium",3,IF(#REF!="High",4,#REF!)))))</f>
        <v>#REF!</v>
      </c>
      <c r="I71" s="20" t="e">
        <f>IF(#REF!="",0,IF(#REF!="Very low",1,IF(#REF!="Low",2,IF(#REF!="Medium",3,IF(#REF!="High",4,#REF!)))))</f>
        <v>#REF!</v>
      </c>
      <c r="J71" s="27" t="e">
        <f t="shared" si="0"/>
        <v>#REF!</v>
      </c>
      <c r="K71" s="1" t="e">
        <f t="shared" si="1"/>
        <v>#REF!</v>
      </c>
    </row>
    <row r="72" spans="1:11" ht="12.75" hidden="1">
      <c r="A72" s="9"/>
      <c r="B72" s="12" t="s">
        <v>23</v>
      </c>
      <c r="C72" s="25">
        <v>1</v>
      </c>
      <c r="D72" s="25">
        <v>2</v>
      </c>
      <c r="E72" s="26">
        <v>3</v>
      </c>
      <c r="F72" s="25">
        <v>4</v>
      </c>
      <c r="G72" s="12"/>
      <c r="H72" s="20" t="e">
        <f>IF(#REF!="",0,IF(#REF!="Very low",1,IF(#REF!="Low",2,IF(#REF!="Medium",3,IF(#REF!="High",4,#REF!)))))</f>
        <v>#REF!</v>
      </c>
      <c r="I72" s="20" t="e">
        <f>IF(#REF!="",0,IF(#REF!="Very low",1,IF(#REF!="Low",2,IF(#REF!="Medium",3,IF(#REF!="High",4,#REF!)))))</f>
        <v>#REF!</v>
      </c>
      <c r="J72" s="27" t="e">
        <f t="shared" si="0"/>
        <v>#REF!</v>
      </c>
      <c r="K72" s="1" t="e">
        <f t="shared" si="1"/>
        <v>#REF!</v>
      </c>
    </row>
    <row r="73" spans="1:11" ht="12.75" hidden="1">
      <c r="A73" s="9"/>
      <c r="B73" s="12" t="s">
        <v>24</v>
      </c>
      <c r="C73" s="25">
        <v>2</v>
      </c>
      <c r="D73" s="25">
        <v>4</v>
      </c>
      <c r="E73" s="24">
        <v>6</v>
      </c>
      <c r="F73" s="23">
        <v>8</v>
      </c>
      <c r="G73" s="12"/>
      <c r="H73" s="20" t="e">
        <f>IF(#REF!="",0,IF(#REF!="Very low",1,IF(#REF!="Low",2,IF(#REF!="Medium",3,IF(#REF!="High",4,#REF!)))))</f>
        <v>#REF!</v>
      </c>
      <c r="I73" s="20" t="e">
        <f>IF(#REF!="",0,IF(#REF!="Very low",1,IF(#REF!="Low",2,IF(#REF!="Medium",3,IF(#REF!="High",4,#REF!)))))</f>
        <v>#REF!</v>
      </c>
      <c r="J73" s="27" t="e">
        <f t="shared" si="0"/>
        <v>#REF!</v>
      </c>
      <c r="K73" s="1" t="e">
        <f t="shared" si="1"/>
        <v>#REF!</v>
      </c>
    </row>
    <row r="74" spans="1:11" ht="12.75" hidden="1">
      <c r="A74" s="9"/>
      <c r="B74" s="12" t="s">
        <v>25</v>
      </c>
      <c r="C74" s="25">
        <v>3</v>
      </c>
      <c r="D74" s="23">
        <v>6</v>
      </c>
      <c r="E74" s="24">
        <v>9</v>
      </c>
      <c r="F74" s="21">
        <v>12</v>
      </c>
      <c r="G74" s="12"/>
      <c r="H74" s="20" t="e">
        <f>IF(#REF!="",0,IF(#REF!="Very low",1,IF(#REF!="Low",2,IF(#REF!="Medium",3,IF(#REF!="High",4,#REF!)))))</f>
        <v>#REF!</v>
      </c>
      <c r="I74" s="20" t="e">
        <f>IF(#REF!="",0,IF(#REF!="Very low",1,IF(#REF!="Low",2,IF(#REF!="Medium",3,IF(#REF!="High",4,#REF!)))))</f>
        <v>#REF!</v>
      </c>
      <c r="J74" s="27" t="e">
        <f t="shared" si="0"/>
        <v>#REF!</v>
      </c>
      <c r="K74" s="1" t="e">
        <f t="shared" si="1"/>
        <v>#REF!</v>
      </c>
    </row>
    <row r="75" spans="1:11" ht="12.75" hidden="1">
      <c r="A75" s="9"/>
      <c r="B75" s="12" t="s">
        <v>26</v>
      </c>
      <c r="C75" s="25">
        <v>4</v>
      </c>
      <c r="D75" s="23">
        <v>8</v>
      </c>
      <c r="E75" s="22">
        <v>12</v>
      </c>
      <c r="F75" s="21">
        <v>16</v>
      </c>
      <c r="G75" s="12"/>
      <c r="H75" s="20" t="e">
        <f>IF(#REF!="",0,IF(#REF!="Very low",1,IF(#REF!="Low",2,IF(#REF!="Medium",3,IF(#REF!="High",4,#REF!)))))</f>
        <v>#REF!</v>
      </c>
      <c r="I75" s="20" t="e">
        <f>IF(#REF!="",0,IF(#REF!="Very low",1,IF(#REF!="Low",2,IF(#REF!="Medium",3,IF(#REF!="High",4,#REF!)))))</f>
        <v>#REF!</v>
      </c>
      <c r="J75" s="27" t="e">
        <f t="shared" si="0"/>
        <v>#REF!</v>
      </c>
      <c r="K75" s="1" t="e">
        <f t="shared" si="1"/>
        <v>#REF!</v>
      </c>
    </row>
    <row r="76" spans="1:11" ht="12.75" hidden="1">
      <c r="A76" s="9"/>
      <c r="B76" s="12"/>
      <c r="C76" s="12"/>
      <c r="D76" s="12"/>
      <c r="F76" s="12"/>
      <c r="G76" s="12"/>
      <c r="H76" s="20" t="e">
        <f>IF(#REF!="",0,IF(#REF!="Very low",1,IF(#REF!="Low",2,IF(#REF!="Medium",3,IF(#REF!="High",4,#REF!)))))</f>
        <v>#REF!</v>
      </c>
      <c r="I76" s="20" t="e">
        <f>IF(#REF!="",0,IF(#REF!="Very low",1,IF(#REF!="Low",2,IF(#REF!="Medium",3,IF(#REF!="High",4,#REF!)))))</f>
        <v>#REF!</v>
      </c>
      <c r="J76" s="27" t="e">
        <f t="shared" si="0"/>
        <v>#REF!</v>
      </c>
      <c r="K76" s="1" t="e">
        <f t="shared" si="1"/>
        <v>#REF!</v>
      </c>
    </row>
    <row r="77" spans="1:11" ht="12.75" hidden="1">
      <c r="A77" s="9"/>
      <c r="B77" s="1"/>
      <c r="C77" s="1"/>
      <c r="D77" s="1"/>
      <c r="E77" s="1"/>
      <c r="F77" s="12"/>
      <c r="G77" s="12"/>
      <c r="H77" s="20" t="e">
        <f>IF(#REF!="",0,IF(#REF!="Very low",1,IF(#REF!="Low",2,IF(#REF!="Medium",3,IF(#REF!="High",4,#REF!)))))</f>
        <v>#REF!</v>
      </c>
      <c r="I77" s="20" t="e">
        <f>IF(#REF!="",0,IF(#REF!="Very low",1,IF(#REF!="Low",2,IF(#REF!="Medium",3,IF(#REF!="High",4,#REF!)))))</f>
        <v>#REF!</v>
      </c>
      <c r="J77" s="27" t="e">
        <f t="shared" si="0"/>
        <v>#REF!</v>
      </c>
      <c r="K77" s="1" t="e">
        <f t="shared" si="1"/>
        <v>#REF!</v>
      </c>
    </row>
    <row r="78" spans="1:11" ht="12.75" hidden="1">
      <c r="A78" s="9"/>
      <c r="B78" s="1"/>
      <c r="C78" s="1"/>
      <c r="D78" s="1"/>
      <c r="E78" s="1"/>
      <c r="F78" s="12"/>
      <c r="G78" s="12"/>
      <c r="H78" s="20" t="e">
        <f>IF(#REF!="",0,IF(#REF!="Very low",1,IF(#REF!="Low",2,IF(#REF!="Medium",3,IF(#REF!="High",4,#REF!)))))</f>
        <v>#REF!</v>
      </c>
      <c r="I78" s="20" t="e">
        <f>IF(#REF!="",0,IF(#REF!="Very low",1,IF(#REF!="Low",2,IF(#REF!="Medium",3,IF(#REF!="High",4,#REF!)))))</f>
        <v>#REF!</v>
      </c>
      <c r="J78" s="27" t="e">
        <f t="shared" si="0"/>
        <v>#REF!</v>
      </c>
      <c r="K78" s="1" t="e">
        <f t="shared" si="1"/>
        <v>#REF!</v>
      </c>
    </row>
    <row r="79" spans="1:11" ht="12.75" hidden="1">
      <c r="A79" s="9"/>
      <c r="B79" s="1"/>
      <c r="C79" s="1"/>
      <c r="D79" s="1"/>
      <c r="E79" s="1"/>
      <c r="F79" s="12"/>
      <c r="G79" s="12"/>
      <c r="H79" s="20" t="e">
        <f>IF(#REF!="",0,IF(#REF!="Very low",1,IF(#REF!="Low",2,IF(#REF!="Medium",3,IF(#REF!="High",4,#REF!)))))</f>
        <v>#REF!</v>
      </c>
      <c r="I79" s="20" t="e">
        <f>IF(#REF!="",0,IF(#REF!="Very low",1,IF(#REF!="Low",2,IF(#REF!="Medium",3,IF(#REF!="High",4,#REF!)))))</f>
        <v>#REF!</v>
      </c>
      <c r="J79" s="27" t="e">
        <f t="shared" si="0"/>
        <v>#REF!</v>
      </c>
      <c r="K79" s="1" t="e">
        <f t="shared" si="1"/>
        <v>#REF!</v>
      </c>
    </row>
    <row r="80" spans="1:11" ht="12.75" hidden="1">
      <c r="A80" s="9"/>
      <c r="B80" s="1"/>
      <c r="C80" s="1"/>
      <c r="D80" s="1"/>
      <c r="E80" s="1"/>
      <c r="F80" s="12"/>
      <c r="G80" s="12"/>
      <c r="H80" s="20" t="e">
        <f>IF(#REF!="",0,IF(#REF!="Very low",1,IF(#REF!="Low",2,IF(#REF!="Medium",3,IF(#REF!="High",4,#REF!)))))</f>
        <v>#REF!</v>
      </c>
      <c r="I80" s="20" t="e">
        <f>IF(#REF!="",0,IF(#REF!="Very low",1,IF(#REF!="Low",2,IF(#REF!="Medium",3,IF(#REF!="High",4,#REF!)))))</f>
        <v>#REF!</v>
      </c>
      <c r="J80" s="27" t="e">
        <f t="shared" si="0"/>
        <v>#REF!</v>
      </c>
      <c r="K80" s="1" t="e">
        <f t="shared" si="1"/>
        <v>#REF!</v>
      </c>
    </row>
    <row r="81" spans="1:11" ht="12.75" hidden="1">
      <c r="A81" s="9"/>
      <c r="B81" s="1"/>
      <c r="C81" s="1"/>
      <c r="D81" s="1"/>
      <c r="E81" s="1"/>
      <c r="F81" s="12"/>
      <c r="G81" s="12"/>
      <c r="H81" s="20" t="e">
        <f>IF(#REF!="",0,IF(#REF!="Very low",1,IF(#REF!="Low",2,IF(#REF!="Medium",3,IF(#REF!="High",4,#REF!)))))</f>
        <v>#REF!</v>
      </c>
      <c r="I81" s="20" t="e">
        <f>IF(#REF!="",0,IF(#REF!="Very low",1,IF(#REF!="Low",2,IF(#REF!="Medium",3,IF(#REF!="High",4,#REF!)))))</f>
        <v>#REF!</v>
      </c>
      <c r="J81" s="27" t="e">
        <f t="shared" si="0"/>
        <v>#REF!</v>
      </c>
      <c r="K81" s="1" t="e">
        <f t="shared" si="1"/>
        <v>#REF!</v>
      </c>
    </row>
    <row r="82" spans="1:11" ht="12.75" hidden="1">
      <c r="A82" s="9"/>
      <c r="B82" s="1"/>
      <c r="C82" s="1"/>
      <c r="D82" s="1"/>
      <c r="E82" s="1"/>
      <c r="F82" s="12"/>
      <c r="G82" s="12"/>
      <c r="H82" s="20" t="e">
        <f>IF(#REF!="",0,IF(#REF!="Very low",1,IF(#REF!="Low",2,IF(#REF!="Medium",3,IF(#REF!="High",4,F49)))))</f>
        <v>#REF!</v>
      </c>
      <c r="I82" s="20" t="e">
        <f>IF(#REF!="",0,IF(#REF!="Very low",1,IF(#REF!="Low",2,IF(#REF!="Medium",3,IF(#REF!="High",4,G49)))))</f>
        <v>#REF!</v>
      </c>
      <c r="J82" s="27" t="e">
        <f t="shared" si="0"/>
        <v>#REF!</v>
      </c>
      <c r="K82" s="1" t="e">
        <f t="shared" si="1"/>
        <v>#REF!</v>
      </c>
    </row>
    <row r="83" spans="1:11" ht="12.75" hidden="1">
      <c r="A83" s="9"/>
      <c r="B83" s="1"/>
      <c r="C83" s="1"/>
      <c r="D83" s="1"/>
      <c r="E83" s="1"/>
      <c r="F83" s="12"/>
      <c r="G83" s="12"/>
      <c r="H83" s="12"/>
      <c r="I83" s="12"/>
      <c r="J83" s="1"/>
      <c r="K83" s="1"/>
    </row>
    <row r="84" spans="1:11" ht="12.75" hidden="1">
      <c r="A84" s="1"/>
      <c r="B84" s="1"/>
      <c r="C84" s="1"/>
      <c r="D84" s="1"/>
      <c r="E84" s="1"/>
      <c r="F84" s="12"/>
      <c r="G84" s="12"/>
      <c r="H84" s="12"/>
      <c r="I84" s="12"/>
      <c r="J84" s="1"/>
      <c r="K84" s="1"/>
    </row>
    <row r="85" spans="1:11" ht="12.75" hidden="1">
      <c r="A85" s="1"/>
      <c r="B85" s="1"/>
      <c r="C85" s="1"/>
      <c r="D85" s="1"/>
      <c r="E85" s="1"/>
      <c r="F85" s="12"/>
      <c r="G85" s="12"/>
      <c r="H85" s="12"/>
      <c r="I85" s="12"/>
      <c r="J85" s="1"/>
      <c r="K85" s="1"/>
    </row>
    <row r="86" spans="1:11" ht="12.75" hidden="1">
      <c r="A86" s="1"/>
      <c r="B86" s="1"/>
      <c r="C86" s="1"/>
      <c r="D86" s="1"/>
      <c r="E86" s="1"/>
      <c r="F86" s="12"/>
      <c r="G86" s="12"/>
      <c r="H86" s="12"/>
      <c r="I86" s="12"/>
      <c r="J86" s="1"/>
      <c r="K86" s="1"/>
    </row>
    <row r="120" ht="13.5" customHeight="1"/>
  </sheetData>
  <sheetProtection selectLockedCells="1"/>
  <mergeCells count="7">
    <mergeCell ref="D19:K19"/>
    <mergeCell ref="D17:K17"/>
    <mergeCell ref="B2:I2"/>
    <mergeCell ref="F10:J10"/>
    <mergeCell ref="F4:J4"/>
    <mergeCell ref="F6:J6"/>
    <mergeCell ref="F8:J8"/>
  </mergeCells>
  <dataValidations count="1">
    <dataValidation type="list" allowBlank="1" showInputMessage="1" showErrorMessage="1" sqref="F34:G48">
      <formula1>$F$63:$F$67</formula1>
    </dataValidation>
  </dataValidations>
  <printOptions/>
  <pageMargins left="0.2362204724409449" right="0.2362204724409449" top="1.26" bottom="0.7480314960629921" header="0.31496062992125984" footer="0.31496062992125984"/>
  <pageSetup horizontalDpi="600" verticalDpi="600" orientation="landscape" paperSize="8" r:id="rId4"/>
  <headerFooter alignWithMargins="0">
    <oddHeader>&amp;L&amp;G</oddHeader>
    <oddFooter>&amp;CPage &amp;P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Wheadon</dc:creator>
  <cp:keywords/>
  <dc:description/>
  <cp:lastModifiedBy>Registered User</cp:lastModifiedBy>
  <cp:lastPrinted>2018-05-01T10:39:44Z</cp:lastPrinted>
  <dcterms:created xsi:type="dcterms:W3CDTF">2005-05-04T08:30:35Z</dcterms:created>
  <dcterms:modified xsi:type="dcterms:W3CDTF">2018-05-01T15:06:38Z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